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'1'!$A$1:$E$51</definedName>
    <definedName name="_xlnm.Print_Area" localSheetId="1">'2'!$A$4:$D$51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<sst xmlns="http://schemas.openxmlformats.org/spreadsheetml/2006/main" count="188" uniqueCount="141">
  <si>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</si>
  <si>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</si>
  <si>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</si>
  <si>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</si>
  <si>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</si>
  <si>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</si>
  <si>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</si>
  <si>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</si>
  <si>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</si>
  <si>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</si>
  <si>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</si>
  <si>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</si>
  <si>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</si>
  <si>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</si>
  <si>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</si>
  <si>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Прибыль до налогообложения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</si>
  <si>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</si>
  <si>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</si>
  <si>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</si>
  <si>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</si>
  <si>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Расходы, возникающие при первоначальном признании активов по ставкам ниже рыночных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</si>
  <si>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</si>
  <si>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</si>
  <si>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</si>
  <si>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</si>
  <si>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</si>
  <si>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</si>
  <si>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Расходы по налогу на прибыль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</si>
  <si>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</si>
  <si>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</si>
  <si>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</si>
  <si>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</si>
  <si>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</si>
  <si>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</si>
  <si>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</si>
  <si>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</si>
  <si>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</si>
  <si>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</si>
  <si>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</si>
  <si>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</si>
  <si>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</si>
  <si>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</si>
  <si>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</si>
  <si>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</si>
  <si>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</si>
  <si>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</si>
  <si>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</si>
  <si>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</si>
  <si>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</si>
  <si>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</si>
  <si>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средствам в других банках</t>
  </si>
  <si>
    <t>- кредитам и авансам клиентам</t>
  </si>
  <si>
    <t>- прочим активам</t>
  </si>
  <si>
    <t>Чистый (снижение)/прирост по: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</si>
  <si>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</si>
  <si>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</si>
  <si>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</si>
  <si>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</si>
  <si>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</si>
  <si>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Выручка от реализации основных средств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</si>
  <si>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</si>
  <si>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</si>
  <si>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</si>
  <si>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</si>
  <si>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Акционерное общество "Жилищный Строительный Сберегательный Банк Казахстана"</t>
  </si>
  <si>
    <t>Инвестиции в долевые ценные бумаги</t>
  </si>
  <si>
    <t>Предоплата текущих обязательств по налогу на прибыль</t>
  </si>
  <si>
    <t>Прочие финансовые активы</t>
  </si>
  <si>
    <t>Выпущенные долговые ценные бумаги</t>
  </si>
  <si>
    <t>Прочие финансовые обязательства</t>
  </si>
  <si>
    <t>Ибрагимова Ляззат Еркеновна</t>
  </si>
  <si>
    <t xml:space="preserve">Председатель Правления                                     </t>
  </si>
  <si>
    <t xml:space="preserve">Административные расходы </t>
  </si>
  <si>
    <t>Прочие операционные расходы за вычетом доходов</t>
  </si>
  <si>
    <t>Статьи, которые впоследствии не будут реклассифицированы в состав прибылей или убытков:</t>
  </si>
  <si>
    <t>Доходы за вычетом расходов от инвестиций в долевые ценные бумаги, оцениваемые по справедливой стоимости через прочий совокупный доход</t>
  </si>
  <si>
    <t>Сокращенный промежуточный отчет об изменениях в собственном капитале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</si>
  <si>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</si>
  <si>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</si>
  <si>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</si>
  <si>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</si>
  <si>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</si>
  <si>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</si>
  <si>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</si>
  <si>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</si>
  <si>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 xml:space="preserve">Оценочный резерв под кредитные убытки </t>
  </si>
  <si>
    <t>Чистая процентная маржа и аналогичные доходы после создания резерва под кредитные убытки</t>
  </si>
  <si>
    <t>Прочий совокупный доход/(убыток):</t>
  </si>
  <si>
    <t>16</t>
  </si>
  <si>
    <t xml:space="preserve">Процентные доходы полученные, рассчитанные по методу эффективной процентной ставки </t>
  </si>
  <si>
    <t>.</t>
  </si>
  <si>
    <t>Получение займа от Правительства Республики Казахстан</t>
  </si>
  <si>
    <t>Дивиденды уплаченные</t>
  </si>
  <si>
    <t>31 марта 2020 г. (неаудировано)</t>
  </si>
  <si>
    <t>31 декабря 2019 г. (аудировано)</t>
  </si>
  <si>
    <t xml:space="preserve">Инвестиции в долговые ценные бумаги  </t>
  </si>
  <si>
    <t>Фонд переоценки инвестиционных ценных бумаг, оцениваемые по справедливой стоимости через прочий совокупный доход</t>
  </si>
  <si>
    <t xml:space="preserve">* Здесь и далее в финансовой информации АО "Жилстройсбербанк Казахстана" и в примечаниях к ней под 31 марта какого-либо года понимается 24.00 алматинского времени 31 марта данного года. </t>
  </si>
  <si>
    <t>13 мая 2020 года</t>
  </si>
  <si>
    <t>Абсаттарова Рсты Кашатовна</t>
  </si>
  <si>
    <t xml:space="preserve">И.о. главного бухгалтера                </t>
  </si>
  <si>
    <t xml:space="preserve">                      За три месяца, закончившихся
31 марта 2020 года
(неаудировано)
</t>
  </si>
  <si>
    <t xml:space="preserve">                      За три месяца, закончившихся
31 марта 2019 года
(неаудировано)
</t>
  </si>
  <si>
    <t>Восстановление обесценения / (обесценение) по долговым ценным бумагам, оцениваемым по справедливой стоимости через прочий совокупный доход и прочим финансовым активам</t>
  </si>
  <si>
    <t>(Расходы) / доходы за вычетом доходов / (расходов) по операциям с иностранной валютой</t>
  </si>
  <si>
    <t xml:space="preserve">ПРИБЫЛЬ ЗА ПЕРИОД </t>
  </si>
  <si>
    <t>(Расходы)/доходы за вычетом доходов /(расходов) по долговым ценным бумагам, оцениваемым по справедливой стоимости через прочий совокупный доход</t>
  </si>
  <si>
    <t>(Расходы) за вычетом доходов по долговым ценным бумагам, оцениваемым по справедливой стоимости через прочий совокупный доход, перенесённый в отчёт о прибылях и убытках в результате выбытия</t>
  </si>
  <si>
    <t>Прочий совокупный доход за период</t>
  </si>
  <si>
    <t>ИТОГО СОВОКУПНЫЙ ДОХОД ЗА ПЕРИОД</t>
  </si>
  <si>
    <r>
      <t xml:space="preserve">Базовая и разводненная прибыль на акцию для прибыли, принадлежащей акционеру Банка 
</t>
    </r>
    <r>
      <rPr>
        <sz val="11"/>
        <rFont val="Times New Roman"/>
        <family val="1"/>
      </rPr>
      <t xml:space="preserve">(в казахстанских тенге за акцию)
</t>
    </r>
  </si>
  <si>
    <t>6,7,8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</si>
  <si>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</si>
  <si>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</si>
  <si>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t xml:space="preserve">Остаток на 1 января 2019 года </t>
  </si>
  <si>
    <t>Прибыль за три месяца</t>
  </si>
  <si>
    <t>Прочий совокупный доход/(убыток)</t>
  </si>
  <si>
    <t>Итого совокупный доход, отраженный за период</t>
  </si>
  <si>
    <t>Разница между суммами, полученными от НУХ Байтерек и их справедливой стоимостью в момент первоначального признания за вычетом отложенного налогового обязательства</t>
  </si>
  <si>
    <t>Остаток на 31 марта 2019 года (неаудировано)</t>
  </si>
  <si>
    <t xml:space="preserve">Остаток на 1 января 2020 года </t>
  </si>
  <si>
    <t>Разница между суммами, полученными от Министерства финансов РК и акимата г.Алматы и их справедливой стоимостью в момент первоначального признания за вычетом отложенного налогового обязательства</t>
  </si>
  <si>
    <t>Остаток на 31 марта 2020 года (неаудировано)</t>
  </si>
  <si>
    <t xml:space="preserve">За три месяца, закончившихся
31 марта 2020 года
(неаудировано)
</t>
  </si>
  <si>
    <t xml:space="preserve">За три месяца, закончившихся
31 марта 2019 года
(неаудировано)
</t>
  </si>
  <si>
    <r>
      <t>Проценты уплаченные, рассчитанные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по методу эффективной процентной ставки</t>
    </r>
  </si>
  <si>
    <t>Чистый (снижение)/прирост по:</t>
  </si>
  <si>
    <t>Чистые денежные средства, (использованные в) / полученные от операционной деятельности</t>
  </si>
  <si>
    <t>Приобретение инвестиций в долговые ценные бумаги, отражаемые по амортизированной стоимости</t>
  </si>
  <si>
    <t>Поступления от реализации и погашения инвестиционных ценных бумаг по справедливой стоимости через прочий совокупный доход</t>
  </si>
  <si>
    <t>Поступления от погашения инвестиционных ценных бумаг, оцениваемых по амортизированной стоимости</t>
  </si>
  <si>
    <t>Чистые денежные средства, полученные от /(использованные в) инвестиционной деятельности</t>
  </si>
  <si>
    <t>Погашение займа от Правительства РК</t>
  </si>
  <si>
    <t>Получение займов от местных исполнительных органов Республики Казахстан</t>
  </si>
  <si>
    <t>Погашение займов от местных исполнительных органов Республики Казахстан</t>
  </si>
  <si>
    <t>Поступления от выпуска долговых ценных бумаг</t>
  </si>
  <si>
    <r>
      <t>Погашение займа от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АО «Фонд национального благосостояния «Самрук-Казына»</t>
    </r>
    <r>
      <rPr>
        <sz val="7"/>
        <rFont val="Times New Roman"/>
        <family val="1"/>
      </rPr>
      <t xml:space="preserve">                        </t>
    </r>
  </si>
  <si>
    <t>Долгосрочная аренда</t>
  </si>
  <si>
    <t>Чистые денежные средства, полученные в финансовой деятельности</t>
  </si>
  <si>
    <t>Чистое (уменьшение)/прирост денежных средств и их эквивалентов</t>
  </si>
  <si>
    <t>Денежные средства и их эквиваленты на начало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</si>
</sst>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3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1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1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1" fillId="8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4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1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" fillId="24" borderId="0" applyNumberFormat="0" applyBorder="0" applyAlignment="0" applyProtection="0"/>
    <xf numFmtId="0" fontId="85" fillId="25" borderId="0" applyNumberFormat="0" applyBorder="0" applyAlignment="0" applyProtection="0"/>
    <xf numFmtId="0" fontId="8" fillId="16" borderId="0" applyNumberFormat="0" applyBorder="0" applyAlignment="0" applyProtection="0"/>
    <xf numFmtId="0" fontId="85" fillId="26" borderId="0" applyNumberFormat="0" applyBorder="0" applyAlignment="0" applyProtection="0"/>
    <xf numFmtId="0" fontId="8" fillId="18" borderId="0" applyNumberFormat="0" applyBorder="0" applyAlignment="0" applyProtection="0"/>
    <xf numFmtId="0" fontId="85" fillId="27" borderId="0" applyNumberFormat="0" applyBorder="0" applyAlignment="0" applyProtection="0"/>
    <xf numFmtId="0" fontId="8" fillId="28" borderId="0" applyNumberFormat="0" applyBorder="0" applyAlignment="0" applyProtection="0"/>
    <xf numFmtId="0" fontId="85" fillId="29" borderId="0" applyNumberFormat="0" applyBorder="0" applyAlignment="0" applyProtection="0"/>
    <xf numFmtId="0" fontId="8" fillId="30" borderId="0" applyNumberFormat="0" applyBorder="0" applyAlignment="0" applyProtection="0"/>
    <xf numFmtId="0" fontId="85" fillId="31" borderId="0" applyNumberFormat="0" applyBorder="0" applyAlignment="0" applyProtection="0"/>
    <xf numFmtId="0" fontId="8" fillId="32" borderId="0" applyNumberFormat="0" applyBorder="0" applyAlignment="0" applyProtection="0"/>
    <xf numFmtId="0" fontId="85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5" fillId="38" borderId="0" applyNumberFormat="0" applyBorder="0" applyAlignment="0" applyProtection="0"/>
    <xf numFmtId="0" fontId="8" fillId="39" borderId="0" applyNumberFormat="0" applyBorder="0" applyAlignment="0" applyProtection="0"/>
    <xf numFmtId="0" fontId="85" fillId="40" borderId="0" applyNumberFormat="0" applyBorder="0" applyAlignment="0" applyProtection="0"/>
    <xf numFmtId="0" fontId="8" fillId="41" borderId="0" applyNumberFormat="0" applyBorder="0" applyAlignment="0" applyProtection="0"/>
    <xf numFmtId="0" fontId="85" fillId="42" borderId="0" applyNumberFormat="0" applyBorder="0" applyAlignment="0" applyProtection="0"/>
    <xf numFmtId="0" fontId="8" fillId="28" borderId="0" applyNumberFormat="0" applyBorder="0" applyAlignment="0" applyProtection="0"/>
    <xf numFmtId="0" fontId="85" fillId="43" borderId="0" applyNumberFormat="0" applyBorder="0" applyAlignment="0" applyProtection="0"/>
    <xf numFmtId="0" fontId="8" fillId="30" borderId="0" applyNumberFormat="0" applyBorder="0" applyAlignment="0" applyProtection="0"/>
    <xf numFmtId="0" fontId="85" fillId="44" borderId="0" applyNumberFormat="0" applyBorder="0" applyAlignment="0" applyProtection="0"/>
    <xf numFmtId="0" fontId="8" fillId="45" borderId="0" applyNumberFormat="0" applyBorder="0" applyAlignment="0" applyProtection="0"/>
    <xf numFmtId="0" fontId="85" fillId="46" borderId="0" applyNumberFormat="0" applyBorder="0" applyAlignment="0" applyProtection="0"/>
    <xf numFmtId="0" fontId="25" fillId="12" borderId="7" applyNumberFormat="0" applyAlignment="0" applyProtection="0"/>
    <xf numFmtId="0" fontId="86" fillId="47" borderId="8" applyNumberFormat="0" applyAlignment="0" applyProtection="0"/>
    <xf numFmtId="0" fontId="26" fillId="34" borderId="9" applyNumberFormat="0" applyAlignment="0" applyProtection="0"/>
    <xf numFmtId="0" fontId="87" fillId="48" borderId="10" applyNumberFormat="0" applyAlignment="0" applyProtection="0"/>
    <xf numFmtId="0" fontId="27" fillId="34" borderId="7" applyNumberFormat="0" applyAlignment="0" applyProtection="0"/>
    <xf numFmtId="0" fontId="88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89" fillId="0" borderId="13" applyNumberFormat="0" applyFill="0" applyAlignment="0" applyProtection="0"/>
    <xf numFmtId="0" fontId="31" fillId="0" borderId="14" applyNumberFormat="0" applyFill="0" applyAlignment="0" applyProtection="0"/>
    <xf numFmtId="0" fontId="90" fillId="0" borderId="15" applyNumberFormat="0" applyFill="0" applyAlignment="0" applyProtection="0"/>
    <xf numFmtId="0" fontId="32" fillId="0" borderId="16" applyNumberFormat="0" applyFill="0" applyAlignment="0" applyProtection="0"/>
    <xf numFmtId="0" fontId="9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2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3" fillId="50" borderId="21" applyNumberFormat="0" applyAlignment="0" applyProtection="0"/>
    <xf numFmtId="0" fontId="3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6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7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48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99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44" fillId="6" borderId="0" applyNumberFormat="0" applyBorder="0" applyAlignment="0" applyProtection="0"/>
    <xf numFmtId="0" fontId="101" fillId="55" borderId="0" applyNumberFormat="0" applyBorder="0" applyAlignment="0" applyProtection="0"/>
    <xf numFmtId="4" fontId="4" fillId="0" borderId="6">
      <alignment/>
      <protection/>
    </xf>
  </cellStyleXfs>
  <cellXfs count="205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4" fontId="53" fillId="0" borderId="26" xfId="381" applyNumberFormat="1" applyFont="1" applyBorder="1" applyAlignment="1" applyProtection="1">
      <alignment horizontal="right" vertical="center" wrapText="1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381" applyFont="1" applyBorder="1" applyAlignment="1" applyProtection="1">
      <alignment vertical="center"/>
      <protection/>
    </xf>
    <xf numFmtId="172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49" fontId="51" fillId="0" borderId="26" xfId="381" applyNumberFormat="1" applyFont="1" applyFill="1" applyBorder="1" applyAlignment="1" applyProtection="1">
      <alignment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381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8" fillId="0" borderId="26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3" fontId="58" fillId="0" borderId="26" xfId="0" applyNumberFormat="1" applyFont="1" applyBorder="1" applyAlignment="1">
      <alignment horizontal="right"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 horizontal="right" vertical="center"/>
    </xf>
    <xf numFmtId="0" fontId="63" fillId="0" borderId="2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63" fillId="0" borderId="2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3" fontId="47" fillId="0" borderId="0" xfId="0" applyNumberFormat="1" applyFont="1" applyBorder="1" applyAlignment="1">
      <alignment horizontal="right" vertical="center"/>
    </xf>
    <xf numFmtId="3" fontId="58" fillId="0" borderId="26" xfId="0" applyNumberFormat="1" applyFont="1" applyBorder="1" applyAlignment="1">
      <alignment horizontal="right" vertical="center"/>
    </xf>
    <xf numFmtId="3" fontId="47" fillId="0" borderId="26" xfId="0" applyNumberFormat="1" applyFont="1" applyBorder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58" fillId="0" borderId="0" xfId="0" applyFont="1" applyBorder="1" applyAlignment="1">
      <alignment vertical="center"/>
    </xf>
    <xf numFmtId="3" fontId="58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3" fontId="58" fillId="0" borderId="0" xfId="0" applyNumberFormat="1" applyFont="1" applyBorder="1" applyAlignment="1">
      <alignment horizontal="right" vertical="center" wrapText="1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0" fontId="63" fillId="0" borderId="0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3" fontId="58" fillId="0" borderId="27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 wrapText="1"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0" applyFont="1" applyBorder="1" applyAlignment="1">
      <alignment vertical="center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0" fontId="47" fillId="0" borderId="26" xfId="381" applyFont="1" applyFill="1" applyBorder="1" applyAlignment="1" applyProtection="1">
      <alignment vertical="center"/>
      <protection/>
    </xf>
    <xf numFmtId="0" fontId="58" fillId="0" borderId="0" xfId="0" applyFont="1" applyBorder="1" applyAlignment="1">
      <alignment horizontal="center" vertical="center" wrapText="1"/>
    </xf>
    <xf numFmtId="14" fontId="50" fillId="0" borderId="26" xfId="381" applyNumberFormat="1" applyFont="1" applyBorder="1" applyAlignment="1" applyProtection="1">
      <alignment horizontal="right" vertical="center" wrapText="1"/>
      <protection/>
    </xf>
    <xf numFmtId="0" fontId="47" fillId="0" borderId="27" xfId="0" applyFont="1" applyBorder="1" applyAlignment="1">
      <alignment vertical="center" wrapText="1"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92" customWidth="1"/>
    <col min="4" max="4" width="18.00390625" style="20" customWidth="1"/>
    <col min="5" max="5" width="19.87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27" customFormat="1" ht="15.75">
      <c r="B1" s="128" t="s">
        <v>64</v>
      </c>
      <c r="C1" s="129"/>
      <c r="D1" s="75"/>
      <c r="E1" s="76"/>
    </row>
    <row r="2" spans="2:5" s="127" customFormat="1" ht="15.75">
      <c r="B2" s="191" t="s">
        <v>30</v>
      </c>
      <c r="C2" s="192"/>
      <c r="D2" s="78"/>
      <c r="E2" s="193"/>
    </row>
    <row r="3" spans="2:5" ht="15.75">
      <c r="B3" s="21"/>
      <c r="C3" s="22"/>
      <c r="D3" s="22"/>
      <c r="E3" s="22"/>
    </row>
    <row r="4" spans="2:6" ht="62.25" customHeight="1">
      <c r="B4" s="23" t="s">
        <v>18</v>
      </c>
      <c r="C4" s="78" t="s">
        <v>31</v>
      </c>
      <c r="D4" s="80" t="s">
        <v>93</v>
      </c>
      <c r="E4" s="80" t="s">
        <v>94</v>
      </c>
      <c r="F4" s="24"/>
    </row>
    <row r="5" spans="1:6" ht="18.75" customHeight="1">
      <c r="A5" s="25"/>
      <c r="B5" s="1" t="s">
        <v>8</v>
      </c>
      <c r="C5" s="81"/>
      <c r="D5" s="26"/>
      <c r="E5" s="26"/>
      <c r="F5" s="27"/>
    </row>
    <row r="6" spans="1:6" ht="18.75" customHeight="1">
      <c r="A6" s="25"/>
      <c r="B6" s="28" t="s">
        <v>5</v>
      </c>
      <c r="C6" s="82" t="s">
        <v>32</v>
      </c>
      <c r="D6" s="29">
        <v>125566456</v>
      </c>
      <c r="E6" s="29">
        <v>151024879</v>
      </c>
      <c r="F6" s="30"/>
    </row>
    <row r="7" spans="1:5" ht="18.75" customHeight="1">
      <c r="A7" s="25"/>
      <c r="B7" s="28" t="s">
        <v>95</v>
      </c>
      <c r="C7" s="82" t="s">
        <v>33</v>
      </c>
      <c r="D7" s="29">
        <v>238002229</v>
      </c>
      <c r="E7" s="29">
        <v>196087584</v>
      </c>
    </row>
    <row r="8" spans="1:6" ht="18.75" customHeight="1">
      <c r="A8" s="25"/>
      <c r="B8" s="28" t="s">
        <v>65</v>
      </c>
      <c r="C8" s="82"/>
      <c r="D8" s="29">
        <v>5095</v>
      </c>
      <c r="E8" s="29">
        <v>5214</v>
      </c>
      <c r="F8" s="30"/>
    </row>
    <row r="9" spans="1:6" ht="18.75" customHeight="1">
      <c r="A9" s="25"/>
      <c r="B9" s="28" t="s">
        <v>26</v>
      </c>
      <c r="C9" s="82" t="s">
        <v>34</v>
      </c>
      <c r="D9" s="29">
        <v>1023511318</v>
      </c>
      <c r="E9" s="29">
        <v>993338343</v>
      </c>
      <c r="F9" s="30"/>
    </row>
    <row r="10" spans="1:5" ht="18.75" customHeight="1">
      <c r="A10" s="25"/>
      <c r="B10" s="28" t="s">
        <v>80</v>
      </c>
      <c r="C10" s="82"/>
      <c r="D10" s="29">
        <v>5948877</v>
      </c>
      <c r="E10" s="29">
        <v>5256199</v>
      </c>
    </row>
    <row r="11" spans="1:5" ht="18.75" customHeight="1">
      <c r="A11" s="25"/>
      <c r="B11" s="28" t="s">
        <v>7</v>
      </c>
      <c r="C11" s="82"/>
      <c r="D11" s="29">
        <v>4682821</v>
      </c>
      <c r="E11" s="29">
        <v>3874218</v>
      </c>
    </row>
    <row r="12" spans="1:5" ht="18.75" customHeight="1">
      <c r="A12" s="25"/>
      <c r="B12" s="28" t="s">
        <v>66</v>
      </c>
      <c r="C12" s="82"/>
      <c r="D12" s="29">
        <v>171542</v>
      </c>
      <c r="E12" s="29">
        <v>171542</v>
      </c>
    </row>
    <row r="13" spans="1:5" ht="18.75" customHeight="1">
      <c r="A13" s="25"/>
      <c r="B13" s="28" t="s">
        <v>67</v>
      </c>
      <c r="C13" s="82" t="s">
        <v>36</v>
      </c>
      <c r="D13" s="29">
        <v>10367029</v>
      </c>
      <c r="E13" s="29">
        <v>2979171</v>
      </c>
    </row>
    <row r="14" spans="1:5" ht="18.75" customHeight="1">
      <c r="A14" s="25"/>
      <c r="B14" s="28" t="s">
        <v>4</v>
      </c>
      <c r="C14" s="82" t="s">
        <v>36</v>
      </c>
      <c r="D14" s="29">
        <v>980385</v>
      </c>
      <c r="E14" s="29">
        <v>338503</v>
      </c>
    </row>
    <row r="15" spans="1:5" ht="18.75" customHeight="1">
      <c r="A15" s="25"/>
      <c r="B15" s="31" t="s">
        <v>29</v>
      </c>
      <c r="C15" s="94"/>
      <c r="D15" s="32">
        <v>191476</v>
      </c>
      <c r="E15" s="32">
        <v>199399</v>
      </c>
    </row>
    <row r="16" spans="1:5" ht="11.25" customHeight="1">
      <c r="A16" s="25"/>
      <c r="B16" s="28"/>
      <c r="C16" s="93"/>
      <c r="D16" s="29"/>
      <c r="E16" s="29"/>
    </row>
    <row r="17" spans="1:256" ht="18.75" customHeight="1" thickBot="1">
      <c r="A17" s="33"/>
      <c r="B17" s="73" t="s">
        <v>21</v>
      </c>
      <c r="C17" s="83"/>
      <c r="D17" s="95">
        <f>SUM(D6:D15)</f>
        <v>1409427228</v>
      </c>
      <c r="E17" s="95">
        <f>SUM(E6:E15)</f>
        <v>1353275052</v>
      </c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5" ht="15">
      <c r="A18" s="25"/>
      <c r="B18" s="28"/>
      <c r="C18" s="82"/>
      <c r="D18" s="29"/>
      <c r="E18" s="29"/>
    </row>
    <row r="19" spans="1:6" ht="18" customHeight="1">
      <c r="A19" s="25"/>
      <c r="B19" s="1" t="s">
        <v>6</v>
      </c>
      <c r="C19" s="81"/>
      <c r="D19" s="36"/>
      <c r="E19" s="36"/>
      <c r="F19" s="27"/>
    </row>
    <row r="20" spans="1:6" ht="18" customHeight="1">
      <c r="A20" s="25"/>
      <c r="B20" s="28" t="s">
        <v>0</v>
      </c>
      <c r="C20" s="82" t="s">
        <v>35</v>
      </c>
      <c r="D20" s="29">
        <v>947699759</v>
      </c>
      <c r="E20" s="29">
        <v>902023405</v>
      </c>
      <c r="F20" s="27"/>
    </row>
    <row r="21" spans="1:5" ht="18" customHeight="1">
      <c r="A21" s="25"/>
      <c r="B21" s="28" t="s">
        <v>9</v>
      </c>
      <c r="C21" s="82" t="s">
        <v>38</v>
      </c>
      <c r="D21" s="29">
        <v>106459457</v>
      </c>
      <c r="E21" s="29">
        <v>105626763</v>
      </c>
    </row>
    <row r="22" spans="1:7" ht="18" customHeight="1">
      <c r="A22" s="25"/>
      <c r="B22" s="28" t="s">
        <v>68</v>
      </c>
      <c r="C22" s="82"/>
      <c r="D22" s="29">
        <v>79518763</v>
      </c>
      <c r="E22" s="29">
        <v>78650059</v>
      </c>
      <c r="G22" s="44"/>
    </row>
    <row r="23" spans="1:6" ht="18" customHeight="1">
      <c r="A23" s="25"/>
      <c r="B23" s="28" t="s">
        <v>10</v>
      </c>
      <c r="C23" s="82"/>
      <c r="D23" s="29">
        <v>16075634</v>
      </c>
      <c r="E23" s="29">
        <v>15944892</v>
      </c>
      <c r="F23" s="27"/>
    </row>
    <row r="24" spans="1:6" ht="18" customHeight="1">
      <c r="A24" s="25"/>
      <c r="B24" s="28" t="s">
        <v>69</v>
      </c>
      <c r="C24" s="82" t="s">
        <v>37</v>
      </c>
      <c r="D24" s="29">
        <v>3915028</v>
      </c>
      <c r="E24" s="29">
        <v>4175467</v>
      </c>
      <c r="F24" s="27"/>
    </row>
    <row r="25" spans="1:5" ht="18" customHeight="1">
      <c r="A25" s="25"/>
      <c r="B25" s="31" t="s">
        <v>3</v>
      </c>
      <c r="C25" s="84" t="s">
        <v>37</v>
      </c>
      <c r="D25" s="32">
        <v>2790030</v>
      </c>
      <c r="E25" s="32">
        <v>2152659</v>
      </c>
    </row>
    <row r="26" spans="1:5" ht="10.5" customHeight="1">
      <c r="A26" s="25"/>
      <c r="B26" s="28"/>
      <c r="C26" s="82"/>
      <c r="D26" s="29"/>
      <c r="E26" s="29"/>
    </row>
    <row r="27" spans="1:256" ht="18" customHeight="1" thickBot="1">
      <c r="A27" s="33"/>
      <c r="B27" s="73" t="s">
        <v>22</v>
      </c>
      <c r="C27" s="83"/>
      <c r="D27" s="95">
        <f>SUM(D20:D25)</f>
        <v>1156458671</v>
      </c>
      <c r="E27" s="95">
        <f>SUM(E20:E25)</f>
        <v>1108573245</v>
      </c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5" ht="15">
      <c r="A28" s="25"/>
      <c r="B28" s="28"/>
      <c r="C28" s="82"/>
      <c r="D28" s="29"/>
      <c r="E28" s="29"/>
    </row>
    <row r="29" spans="1:5" ht="18" customHeight="1">
      <c r="A29" s="25"/>
      <c r="B29" s="1" t="s">
        <v>23</v>
      </c>
      <c r="C29" s="81"/>
      <c r="D29" s="36"/>
      <c r="E29" s="36"/>
    </row>
    <row r="30" spans="1:5" ht="18" customHeight="1">
      <c r="A30" s="25"/>
      <c r="B30" s="28" t="s">
        <v>11</v>
      </c>
      <c r="C30" s="82" t="s">
        <v>39</v>
      </c>
      <c r="D30" s="29">
        <v>78300000</v>
      </c>
      <c r="E30" s="29">
        <v>78300000</v>
      </c>
    </row>
    <row r="31" spans="1:5" ht="18" customHeight="1">
      <c r="A31" s="25"/>
      <c r="B31" s="28" t="s">
        <v>12</v>
      </c>
      <c r="C31" s="82" t="s">
        <v>39</v>
      </c>
      <c r="D31" s="29">
        <v>80980344</v>
      </c>
      <c r="E31" s="29">
        <v>80980344</v>
      </c>
    </row>
    <row r="32" spans="1:5" ht="30" customHeight="1">
      <c r="A32" s="25"/>
      <c r="B32" s="28" t="s">
        <v>96</v>
      </c>
      <c r="C32" s="82"/>
      <c r="D32" s="37">
        <v>-3577620</v>
      </c>
      <c r="E32" s="37">
        <v>-3077553</v>
      </c>
    </row>
    <row r="33" spans="1:5" ht="18" customHeight="1">
      <c r="A33" s="25"/>
      <c r="B33" s="28" t="s">
        <v>13</v>
      </c>
      <c r="C33" s="82"/>
      <c r="D33" s="29">
        <v>2283335</v>
      </c>
      <c r="E33" s="29">
        <v>2283335</v>
      </c>
    </row>
    <row r="34" spans="1:5" ht="18" customHeight="1">
      <c r="A34" s="25"/>
      <c r="B34" s="31" t="s">
        <v>14</v>
      </c>
      <c r="C34" s="84"/>
      <c r="D34" s="32">
        <v>94982498</v>
      </c>
      <c r="E34" s="32">
        <v>86215681</v>
      </c>
    </row>
    <row r="35" spans="1:5" ht="10.5" customHeight="1">
      <c r="A35" s="25"/>
      <c r="B35" s="28"/>
      <c r="C35" s="82"/>
      <c r="D35" s="29"/>
      <c r="E35" s="29"/>
    </row>
    <row r="36" spans="1:7" ht="18" customHeight="1" thickBot="1">
      <c r="A36" s="25"/>
      <c r="B36" s="73" t="s">
        <v>24</v>
      </c>
      <c r="C36" s="83"/>
      <c r="D36" s="95">
        <f>SUM(D30:D34)</f>
        <v>252968557</v>
      </c>
      <c r="E36" s="95">
        <f>SUM(E30:E34)</f>
        <v>244701807</v>
      </c>
      <c r="F36" s="27"/>
      <c r="G36" s="27"/>
    </row>
    <row r="37" spans="1:5" ht="15">
      <c r="A37" s="25"/>
      <c r="B37" s="28"/>
      <c r="C37" s="82"/>
      <c r="D37" s="29"/>
      <c r="E37" s="29"/>
    </row>
    <row r="38" spans="1:5" ht="14.25">
      <c r="A38" s="25"/>
      <c r="B38" s="1" t="s">
        <v>25</v>
      </c>
      <c r="C38" s="81"/>
      <c r="D38" s="36">
        <f>D27+D36</f>
        <v>1409427228</v>
      </c>
      <c r="E38" s="36">
        <f>E27+E36</f>
        <v>1353275052</v>
      </c>
    </row>
    <row r="39" spans="2:5" ht="15.75" thickBot="1">
      <c r="B39" s="38"/>
      <c r="C39" s="85"/>
      <c r="D39" s="72"/>
      <c r="E39" s="72"/>
    </row>
    <row r="40" spans="2:5" ht="14.25">
      <c r="B40" s="39"/>
      <c r="C40" s="86"/>
      <c r="D40" s="40"/>
      <c r="E40" s="40"/>
    </row>
    <row r="41" spans="2:5" ht="51" customHeight="1">
      <c r="B41" s="199" t="s">
        <v>97</v>
      </c>
      <c r="C41" s="199"/>
      <c r="D41" s="199"/>
      <c r="E41" s="199"/>
    </row>
    <row r="42" spans="2:5" ht="16.5" customHeight="1">
      <c r="B42" s="50" t="s">
        <v>98</v>
      </c>
      <c r="C42" s="86"/>
      <c r="D42" s="40"/>
      <c r="E42" s="42"/>
    </row>
    <row r="43" spans="2:5" ht="15.75">
      <c r="B43" s="79"/>
      <c r="C43" s="22"/>
      <c r="D43" s="198"/>
      <c r="E43" s="198"/>
    </row>
    <row r="44" spans="2:5" ht="15.75">
      <c r="B44" s="97" t="s">
        <v>70</v>
      </c>
      <c r="C44" s="22"/>
      <c r="D44" s="197" t="s">
        <v>99</v>
      </c>
      <c r="E44" s="197"/>
    </row>
    <row r="45" spans="2:5" ht="15.75">
      <c r="B45" s="96" t="s">
        <v>71</v>
      </c>
      <c r="C45" s="22"/>
      <c r="D45" s="196" t="s">
        <v>100</v>
      </c>
      <c r="E45" s="196"/>
    </row>
    <row r="46" spans="2:6" ht="10.5" customHeight="1">
      <c r="B46" s="43"/>
      <c r="C46" s="88"/>
      <c r="D46" s="43"/>
      <c r="E46" s="43"/>
      <c r="F46" s="44"/>
    </row>
    <row r="47" spans="3:6" ht="18.75">
      <c r="C47" s="89"/>
      <c r="D47" s="45"/>
      <c r="E47" s="46"/>
      <c r="F47" s="44"/>
    </row>
    <row r="48" spans="2:3" ht="18.75">
      <c r="B48" s="9"/>
      <c r="C48" s="88"/>
    </row>
    <row r="49" spans="2:5" ht="15" customHeight="1">
      <c r="B49" s="132"/>
      <c r="C49" s="132"/>
      <c r="D49" s="132"/>
      <c r="E49" s="132"/>
    </row>
    <row r="50" spans="2:5" ht="12.75">
      <c r="B50" s="41"/>
      <c r="C50" s="87"/>
      <c r="D50" s="48"/>
      <c r="E50" s="49"/>
    </row>
    <row r="51" spans="2:5" ht="15">
      <c r="B51" s="50"/>
      <c r="C51" s="91"/>
      <c r="D51" s="51"/>
      <c r="E51" s="49"/>
    </row>
    <row r="52" spans="2:5" ht="12.75">
      <c r="B52" s="41"/>
      <c r="C52" s="87"/>
      <c r="D52" s="51"/>
      <c r="E52" s="49"/>
    </row>
    <row r="53" spans="2:5" ht="12.75">
      <c r="B53" s="41"/>
      <c r="C53" s="87"/>
      <c r="D53" s="51"/>
      <c r="E53" s="49"/>
    </row>
    <row r="54" spans="2:5" ht="12.75">
      <c r="B54" s="41"/>
      <c r="C54" s="87"/>
      <c r="D54" s="51"/>
      <c r="E54" s="49"/>
    </row>
    <row r="55" spans="2:5" ht="12.75">
      <c r="B55" s="41"/>
      <c r="C55" s="87"/>
      <c r="D55" s="52"/>
      <c r="E55" s="49"/>
    </row>
    <row r="56" spans="2:5" ht="12.75">
      <c r="B56" s="41"/>
      <c r="C56" s="87"/>
      <c r="D56" s="49"/>
      <c r="E56" s="49"/>
    </row>
    <row r="57" spans="2:5" ht="12.75">
      <c r="B57" s="41"/>
      <c r="C57" s="87"/>
      <c r="D57" s="49"/>
      <c r="E57" s="49"/>
    </row>
    <row r="58" spans="2:5" ht="12.75">
      <c r="B58" s="41"/>
      <c r="C58" s="87"/>
      <c r="D58" s="49"/>
      <c r="E58" s="49"/>
    </row>
    <row r="59" spans="2:5" ht="12.75">
      <c r="B59" s="41"/>
      <c r="C59" s="87"/>
      <c r="D59" s="49"/>
      <c r="E59" s="49"/>
    </row>
    <row r="60" spans="2:5" ht="12.75">
      <c r="B60" s="47"/>
      <c r="C60" s="90"/>
      <c r="D60" s="27"/>
      <c r="E60" s="49"/>
    </row>
  </sheetData>
  <sheetProtection/>
  <mergeCells count="4">
    <mergeCell ref="D45:E45"/>
    <mergeCell ref="D44:E44"/>
    <mergeCell ref="D43:E43"/>
    <mergeCell ref="B41:E41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7" sqref="A7"/>
    </sheetView>
  </sheetViews>
  <sheetFormatPr defaultColWidth="9.00390625" defaultRowHeight="12.75"/>
  <cols>
    <col min="1" max="1" width="59.625" style="4" customWidth="1"/>
    <col min="2" max="2" width="9.375" style="102" customWidth="1"/>
    <col min="3" max="4" width="29.0039062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28" t="s">
        <v>64</v>
      </c>
      <c r="B1" s="129"/>
      <c r="C1" s="129"/>
      <c r="D1" s="75"/>
      <c r="E1" s="76"/>
    </row>
    <row r="2" spans="1:5" ht="15.75">
      <c r="A2" s="191" t="s">
        <v>40</v>
      </c>
      <c r="B2" s="192"/>
      <c r="C2" s="192"/>
      <c r="D2" s="78"/>
      <c r="E2" s="74"/>
    </row>
    <row r="3" spans="1:5" ht="15">
      <c r="A3" s="130"/>
      <c r="B3" s="131"/>
      <c r="C3" s="130"/>
      <c r="D3" s="130"/>
      <c r="E3" s="98"/>
    </row>
    <row r="4" spans="1:5" ht="76.5" customHeight="1">
      <c r="A4" s="70" t="s">
        <v>18</v>
      </c>
      <c r="B4" s="101" t="s">
        <v>31</v>
      </c>
      <c r="C4" s="53" t="s">
        <v>101</v>
      </c>
      <c r="D4" s="53" t="s">
        <v>102</v>
      </c>
      <c r="E4" s="98"/>
    </row>
    <row r="5" spans="1:5" ht="12.75" customHeight="1">
      <c r="A5" s="99"/>
      <c r="B5" s="103"/>
      <c r="C5" s="100"/>
      <c r="D5" s="100"/>
      <c r="E5" s="98"/>
    </row>
    <row r="6" spans="1:4" s="11" customFormat="1" ht="30.75" customHeight="1">
      <c r="A6" s="28" t="s">
        <v>81</v>
      </c>
      <c r="B6" s="82" t="s">
        <v>83</v>
      </c>
      <c r="C6" s="29">
        <v>25348281</v>
      </c>
      <c r="D6" s="29">
        <v>19141512</v>
      </c>
    </row>
    <row r="7" spans="1:4" s="11" customFormat="1" ht="20.25" customHeight="1">
      <c r="A7" s="31" t="s">
        <v>82</v>
      </c>
      <c r="B7" s="84" t="s">
        <v>83</v>
      </c>
      <c r="C7" s="54">
        <v>-8371976</v>
      </c>
      <c r="D7" s="54">
        <v>-5843736</v>
      </c>
    </row>
    <row r="8" spans="1:4" ht="15" hidden="1">
      <c r="A8" s="28" t="s">
        <v>0</v>
      </c>
      <c r="B8" s="82"/>
      <c r="C8" s="37" t="e">
        <f>#REF!</f>
        <v>#REF!</v>
      </c>
      <c r="D8" s="37">
        <v>-1891818</v>
      </c>
    </row>
    <row r="9" spans="1:4" ht="15" hidden="1">
      <c r="A9" s="28" t="s">
        <v>2</v>
      </c>
      <c r="B9" s="82"/>
      <c r="C9" s="37" t="e">
        <f>#REF!</f>
        <v>#REF!</v>
      </c>
      <c r="D9" s="37">
        <v>-1600196</v>
      </c>
    </row>
    <row r="10" spans="1:4" ht="15" hidden="1">
      <c r="A10" s="28" t="s">
        <v>1</v>
      </c>
      <c r="B10" s="82"/>
      <c r="C10" s="37" t="e">
        <f>#REF!</f>
        <v>#REF!</v>
      </c>
      <c r="D10" s="37">
        <v>-1104</v>
      </c>
    </row>
    <row r="11" spans="1:4" ht="13.5" customHeight="1" hidden="1">
      <c r="A11" s="1"/>
      <c r="B11" s="81"/>
      <c r="C11" s="135" t="e">
        <f>SUM(C8:C10)</f>
        <v>#REF!</v>
      </c>
      <c r="D11" s="135">
        <f>SUM(D8:D10)</f>
        <v>-3493118</v>
      </c>
    </row>
    <row r="12" spans="1:4" ht="15" customHeight="1">
      <c r="A12" s="28"/>
      <c r="B12" s="82"/>
      <c r="C12" s="29"/>
      <c r="D12" s="29"/>
    </row>
    <row r="13" spans="1:5" ht="14.25">
      <c r="A13" s="1" t="s">
        <v>84</v>
      </c>
      <c r="B13" s="81"/>
      <c r="C13" s="55">
        <f>C6+C7</f>
        <v>16976305</v>
      </c>
      <c r="D13" s="55">
        <f>D6+D7</f>
        <v>13297776</v>
      </c>
      <c r="E13" s="10"/>
    </row>
    <row r="14" spans="1:5" ht="20.25" customHeight="1">
      <c r="A14" s="31" t="s">
        <v>85</v>
      </c>
      <c r="B14" s="84" t="s">
        <v>111</v>
      </c>
      <c r="C14" s="54">
        <v>-407751</v>
      </c>
      <c r="D14" s="54">
        <v>116050</v>
      </c>
      <c r="E14" s="10"/>
    </row>
    <row r="15" spans="1:5" ht="37.5" customHeight="1">
      <c r="A15" s="56" t="s">
        <v>86</v>
      </c>
      <c r="B15" s="104"/>
      <c r="C15" s="57">
        <f>C13+C14</f>
        <v>16568554</v>
      </c>
      <c r="D15" s="57">
        <f>D13+D14</f>
        <v>13413826</v>
      </c>
      <c r="E15" s="10"/>
    </row>
    <row r="16" spans="1:5" ht="15.75" customHeight="1">
      <c r="A16" s="1"/>
      <c r="B16" s="81"/>
      <c r="C16" s="2"/>
      <c r="D16" s="2"/>
      <c r="E16" s="10"/>
    </row>
    <row r="17" spans="1:5" ht="19.5" customHeight="1">
      <c r="A17" s="28" t="s">
        <v>17</v>
      </c>
      <c r="B17" s="82"/>
      <c r="C17" s="58">
        <v>283042</v>
      </c>
      <c r="D17" s="58">
        <v>271319</v>
      </c>
      <c r="E17" s="10"/>
    </row>
    <row r="18" spans="1:5" ht="21" customHeight="1">
      <c r="A18" s="28" t="s">
        <v>19</v>
      </c>
      <c r="B18" s="82"/>
      <c r="C18" s="58">
        <v>-1173336</v>
      </c>
      <c r="D18" s="58">
        <v>-978597</v>
      </c>
      <c r="E18" s="10"/>
    </row>
    <row r="19" spans="1:5" ht="33.75" customHeight="1">
      <c r="A19" s="28" t="s">
        <v>20</v>
      </c>
      <c r="B19" s="82"/>
      <c r="C19" s="58">
        <v>-437629</v>
      </c>
      <c r="D19" s="58">
        <v>-1329337</v>
      </c>
      <c r="E19" s="10"/>
    </row>
    <row r="20" spans="1:5" ht="52.5" customHeight="1">
      <c r="A20" s="28" t="s">
        <v>103</v>
      </c>
      <c r="B20" s="82"/>
      <c r="C20" s="58" t="s">
        <v>28</v>
      </c>
      <c r="D20" s="59">
        <v>204</v>
      </c>
      <c r="E20" s="10"/>
    </row>
    <row r="21" spans="1:5" ht="36" customHeight="1">
      <c r="A21" s="28" t="s">
        <v>104</v>
      </c>
      <c r="B21" s="82"/>
      <c r="C21" s="58">
        <v>92985</v>
      </c>
      <c r="D21" s="59">
        <v>-2221</v>
      </c>
      <c r="E21" s="10"/>
    </row>
    <row r="22" spans="1:4" ht="19.5" customHeight="1">
      <c r="A22" s="28" t="s">
        <v>72</v>
      </c>
      <c r="B22" s="82"/>
      <c r="C22" s="37">
        <v>-5528352</v>
      </c>
      <c r="D22" s="37">
        <v>-4796210</v>
      </c>
    </row>
    <row r="23" spans="1:4" ht="18.75" customHeight="1">
      <c r="A23" s="31" t="s">
        <v>73</v>
      </c>
      <c r="B23" s="84"/>
      <c r="C23" s="54">
        <v>-280273</v>
      </c>
      <c r="D23" s="54">
        <v>-220383</v>
      </c>
    </row>
    <row r="24" spans="1:4" ht="9.75" customHeight="1">
      <c r="A24" s="56"/>
      <c r="B24" s="104"/>
      <c r="C24" s="57"/>
      <c r="D24" s="57"/>
    </row>
    <row r="25" spans="1:6" ht="14.25">
      <c r="A25" s="60" t="s">
        <v>15</v>
      </c>
      <c r="B25" s="105"/>
      <c r="C25" s="61">
        <f>C15+C17+C18+C19+C21+C22+C23</f>
        <v>9524991</v>
      </c>
      <c r="D25" s="61">
        <f>D15+D17+D18+D19+D20+D21+D22+D23</f>
        <v>6358601</v>
      </c>
      <c r="F25" s="3"/>
    </row>
    <row r="26" spans="1:5" ht="20.25" customHeight="1">
      <c r="A26" s="31" t="s">
        <v>27</v>
      </c>
      <c r="B26" s="84" t="s">
        <v>88</v>
      </c>
      <c r="C26" s="54">
        <v>-758174</v>
      </c>
      <c r="D26" s="54">
        <v>-312808</v>
      </c>
      <c r="E26" s="12"/>
    </row>
    <row r="27" spans="1:4" ht="9" customHeight="1">
      <c r="A27" s="56"/>
      <c r="B27" s="104"/>
      <c r="C27" s="57"/>
      <c r="D27" s="57"/>
    </row>
    <row r="28" spans="1:4" ht="20.25" customHeight="1" thickBot="1">
      <c r="A28" s="67" t="s">
        <v>105</v>
      </c>
      <c r="B28" s="112"/>
      <c r="C28" s="71">
        <f>C25+C26</f>
        <v>8766817</v>
      </c>
      <c r="D28" s="71">
        <f>D25+D26</f>
        <v>6045793</v>
      </c>
    </row>
    <row r="29" spans="1:4" ht="14.25">
      <c r="A29" s="1"/>
      <c r="B29" s="81"/>
      <c r="C29" s="2"/>
      <c r="D29" s="2"/>
    </row>
    <row r="30" spans="1:4" s="10" customFormat="1" ht="15">
      <c r="A30" s="64" t="s">
        <v>87</v>
      </c>
      <c r="B30" s="106"/>
      <c r="C30" s="62"/>
      <c r="D30" s="63"/>
    </row>
    <row r="31" spans="1:4" s="10" customFormat="1" ht="9.75" customHeight="1">
      <c r="A31" s="64"/>
      <c r="B31" s="107"/>
      <c r="C31" s="37"/>
      <c r="D31" s="63"/>
    </row>
    <row r="32" spans="1:4" s="10" customFormat="1" ht="35.25" customHeight="1">
      <c r="A32" s="65" t="s">
        <v>16</v>
      </c>
      <c r="B32" s="108"/>
      <c r="C32" s="63"/>
      <c r="D32" s="63"/>
    </row>
    <row r="33" spans="1:4" s="10" customFormat="1" ht="49.5" customHeight="1">
      <c r="A33" s="28" t="s">
        <v>106</v>
      </c>
      <c r="B33" s="109"/>
      <c r="C33" s="37">
        <v>-630685</v>
      </c>
      <c r="D33" s="37">
        <v>-552403</v>
      </c>
    </row>
    <row r="34" spans="1:4" s="10" customFormat="1" ht="64.5" customHeight="1">
      <c r="A34" s="28" t="s">
        <v>107</v>
      </c>
      <c r="B34" s="109"/>
      <c r="C34" s="37">
        <v>130737</v>
      </c>
      <c r="D34" s="37">
        <v>1540</v>
      </c>
    </row>
    <row r="35" spans="1:4" s="10" customFormat="1" ht="36" customHeight="1">
      <c r="A35" s="65" t="s">
        <v>74</v>
      </c>
      <c r="B35" s="109"/>
      <c r="C35" s="37"/>
      <c r="D35" s="63"/>
    </row>
    <row r="36" spans="1:4" s="10" customFormat="1" ht="46.5" customHeight="1">
      <c r="A36" s="28" t="s">
        <v>75</v>
      </c>
      <c r="B36" s="110"/>
      <c r="C36" s="37">
        <v>-119</v>
      </c>
      <c r="D36" s="54">
        <v>35</v>
      </c>
    </row>
    <row r="37" spans="1:4" s="10" customFormat="1" ht="11.25" customHeight="1">
      <c r="A37" s="136"/>
      <c r="B37" s="137"/>
      <c r="C37" s="138"/>
      <c r="D37" s="37"/>
    </row>
    <row r="38" spans="1:4" s="10" customFormat="1" ht="21" customHeight="1">
      <c r="A38" s="201" t="s">
        <v>108</v>
      </c>
      <c r="B38" s="111"/>
      <c r="C38" s="134">
        <f>C33+C34+C36</f>
        <v>-500067</v>
      </c>
      <c r="D38" s="134">
        <f>D33+D34+D36</f>
        <v>-550828</v>
      </c>
    </row>
    <row r="39" spans="1:4" s="10" customFormat="1" ht="6.75" customHeight="1">
      <c r="A39" s="66"/>
      <c r="B39" s="109"/>
      <c r="C39" s="63"/>
      <c r="D39" s="63"/>
    </row>
    <row r="40" spans="1:4" s="10" customFormat="1" ht="21" customHeight="1" thickBot="1">
      <c r="A40" s="67" t="s">
        <v>109</v>
      </c>
      <c r="B40" s="112"/>
      <c r="C40" s="68">
        <f>C28+C38</f>
        <v>8266750</v>
      </c>
      <c r="D40" s="68">
        <f>D28+D38</f>
        <v>5494965</v>
      </c>
    </row>
    <row r="41" spans="1:4" ht="15">
      <c r="A41" s="139"/>
      <c r="B41" s="140"/>
      <c r="C41" s="63"/>
      <c r="D41" s="63"/>
    </row>
    <row r="42" spans="1:4" ht="64.5" customHeight="1" thickBot="1">
      <c r="A42" s="188" t="s">
        <v>110</v>
      </c>
      <c r="B42" s="182">
        <v>22</v>
      </c>
      <c r="C42" s="189">
        <v>1120</v>
      </c>
      <c r="D42" s="189">
        <v>772</v>
      </c>
    </row>
    <row r="43" spans="1:4" ht="12.75">
      <c r="A43" s="120"/>
      <c r="B43" s="113"/>
      <c r="C43" s="14"/>
      <c r="D43" s="14"/>
    </row>
    <row r="44" spans="1:4" ht="15" customHeight="1">
      <c r="A44" s="15"/>
      <c r="B44" s="114"/>
      <c r="C44" s="14"/>
      <c r="D44" s="14"/>
    </row>
    <row r="45" spans="1:4" ht="15.75" customHeight="1">
      <c r="A45" s="69"/>
      <c r="B45" s="115"/>
      <c r="C45" s="69"/>
      <c r="D45" s="5"/>
    </row>
    <row r="46" spans="1:4" ht="12.75">
      <c r="A46" s="6"/>
      <c r="B46" s="116"/>
      <c r="D46" s="7"/>
    </row>
    <row r="47" spans="1:4" ht="15.75" customHeight="1">
      <c r="A47" s="6"/>
      <c r="B47" s="116"/>
      <c r="D47" s="7"/>
    </row>
    <row r="48" spans="1:4" ht="13.5" customHeight="1">
      <c r="A48" s="69"/>
      <c r="B48" s="115"/>
      <c r="C48" s="69"/>
      <c r="D48" s="8"/>
    </row>
    <row r="49" spans="1:4" ht="12.75">
      <c r="A49" s="6"/>
      <c r="B49" s="116"/>
      <c r="C49" s="16"/>
      <c r="D49" s="7"/>
    </row>
    <row r="50" spans="1:4" ht="12.75">
      <c r="A50" s="17"/>
      <c r="B50" s="117"/>
      <c r="C50" s="13"/>
      <c r="D50" s="7"/>
    </row>
    <row r="51" spans="1:4" ht="15">
      <c r="A51" s="19"/>
      <c r="B51" s="118"/>
      <c r="C51" s="7"/>
      <c r="D51" s="7"/>
    </row>
    <row r="52" spans="1:4" ht="12.75">
      <c r="A52" s="18"/>
      <c r="B52" s="119"/>
      <c r="C52" s="18"/>
      <c r="D52" s="18"/>
    </row>
  </sheetData>
  <sheetProtection selectLockedCells="1" selectUnlockedCells="1"/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2.875" style="0" customWidth="1"/>
    <col min="2" max="2" width="9.25390625" style="0" customWidth="1"/>
    <col min="3" max="3" width="15.375" style="0" customWidth="1"/>
    <col min="4" max="4" width="19.625" style="0" customWidth="1"/>
    <col min="5" max="5" width="34.125" style="0" customWidth="1"/>
    <col min="6" max="6" width="21.125" style="0" customWidth="1"/>
    <col min="7" max="7" width="21.75390625" style="0" customWidth="1"/>
    <col min="8" max="8" width="20.00390625" style="0" customWidth="1"/>
  </cols>
  <sheetData>
    <row r="1" spans="1:10" ht="15.75">
      <c r="A1" s="128" t="s">
        <v>64</v>
      </c>
      <c r="B1" s="128"/>
      <c r="C1" s="129"/>
      <c r="D1" s="129"/>
      <c r="E1" s="75"/>
      <c r="F1" s="141"/>
      <c r="G1" s="141"/>
      <c r="H1" s="141"/>
      <c r="I1" s="121"/>
      <c r="J1" s="121"/>
    </row>
    <row r="2" spans="1:10" ht="15.75">
      <c r="A2" s="191" t="s">
        <v>76</v>
      </c>
      <c r="B2" s="191"/>
      <c r="C2" s="192"/>
      <c r="D2" s="192"/>
      <c r="E2" s="78"/>
      <c r="F2" s="194"/>
      <c r="G2" s="194"/>
      <c r="H2" s="194"/>
      <c r="I2" s="121"/>
      <c r="J2" s="121"/>
    </row>
    <row r="3" spans="1:10" ht="15">
      <c r="A3" s="142"/>
      <c r="B3" s="142"/>
      <c r="C3" s="142"/>
      <c r="D3" s="142"/>
      <c r="E3" s="142"/>
      <c r="F3" s="142"/>
      <c r="G3" s="142"/>
      <c r="H3" s="142"/>
      <c r="I3" s="121"/>
      <c r="J3" s="121"/>
    </row>
    <row r="4" spans="1:10" s="125" customFormat="1" ht="94.5" customHeight="1">
      <c r="A4" s="126" t="s">
        <v>18</v>
      </c>
      <c r="B4" s="183" t="s">
        <v>31</v>
      </c>
      <c r="C4" s="183" t="s">
        <v>11</v>
      </c>
      <c r="D4" s="183" t="s">
        <v>12</v>
      </c>
      <c r="E4" s="183" t="s">
        <v>112</v>
      </c>
      <c r="F4" s="183" t="s">
        <v>13</v>
      </c>
      <c r="G4" s="183" t="s">
        <v>113</v>
      </c>
      <c r="H4" s="183" t="s">
        <v>41</v>
      </c>
      <c r="I4" s="124"/>
      <c r="J4" s="124"/>
    </row>
    <row r="5" s="77" customFormat="1" ht="12.75"/>
    <row r="6" spans="1:8" s="77" customFormat="1" ht="21" customHeight="1">
      <c r="A6" s="195" t="s">
        <v>114</v>
      </c>
      <c r="B6" s="195"/>
      <c r="C6" s="169">
        <v>78300000</v>
      </c>
      <c r="D6" s="169">
        <v>54568526</v>
      </c>
      <c r="E6" s="134">
        <v>-1999265</v>
      </c>
      <c r="F6" s="169">
        <v>2283335</v>
      </c>
      <c r="G6" s="169">
        <v>66509202</v>
      </c>
      <c r="H6" s="169">
        <f>SUM(C6:G6)</f>
        <v>199661798</v>
      </c>
    </row>
    <row r="7" spans="1:8" s="77" customFormat="1" ht="9" customHeight="1">
      <c r="A7" s="166"/>
      <c r="B7" s="166"/>
      <c r="C7" s="167"/>
      <c r="D7" s="167"/>
      <c r="E7" s="160"/>
      <c r="F7" s="167"/>
      <c r="G7" s="167"/>
      <c r="H7" s="167"/>
    </row>
    <row r="8" spans="1:8" s="77" customFormat="1" ht="15">
      <c r="A8" s="152" t="s">
        <v>115</v>
      </c>
      <c r="B8" s="152"/>
      <c r="C8" s="160">
        <v>0</v>
      </c>
      <c r="D8" s="160">
        <v>0</v>
      </c>
      <c r="E8" s="162" t="s">
        <v>28</v>
      </c>
      <c r="F8" s="37">
        <v>0</v>
      </c>
      <c r="G8" s="170">
        <v>6045793</v>
      </c>
      <c r="H8" s="162">
        <f>SUM(C8:G8)</f>
        <v>6045793</v>
      </c>
    </row>
    <row r="9" spans="1:8" s="77" customFormat="1" ht="15">
      <c r="A9" s="171" t="s">
        <v>116</v>
      </c>
      <c r="B9" s="171"/>
      <c r="C9" s="160">
        <v>0</v>
      </c>
      <c r="D9" s="160">
        <v>0</v>
      </c>
      <c r="E9" s="37">
        <v>-550828</v>
      </c>
      <c r="F9" s="37" t="s">
        <v>28</v>
      </c>
      <c r="G9" s="172" t="s">
        <v>28</v>
      </c>
      <c r="H9" s="160">
        <f>SUM(C9:G9)</f>
        <v>-550828</v>
      </c>
    </row>
    <row r="10" spans="1:8" s="77" customFormat="1" ht="15">
      <c r="A10" s="185"/>
      <c r="B10" s="185"/>
      <c r="C10" s="134"/>
      <c r="D10" s="134"/>
      <c r="E10" s="134"/>
      <c r="F10" s="134"/>
      <c r="G10" s="169"/>
      <c r="H10" s="134"/>
    </row>
    <row r="11" spans="1:8" s="77" customFormat="1" ht="15">
      <c r="A11" s="123"/>
      <c r="B11" s="123"/>
      <c r="C11" s="170"/>
      <c r="D11" s="170"/>
      <c r="E11" s="170"/>
      <c r="F11" s="170"/>
      <c r="G11" s="170"/>
      <c r="H11" s="170"/>
    </row>
    <row r="12" spans="1:8" s="77" customFormat="1" ht="15">
      <c r="A12" s="149" t="s">
        <v>117</v>
      </c>
      <c r="B12" s="149"/>
      <c r="C12" s="160">
        <f>C8+C9</f>
        <v>0</v>
      </c>
      <c r="D12" s="160">
        <f>D8+D9</f>
        <v>0</v>
      </c>
      <c r="E12" s="37">
        <f>SUM(E9)</f>
        <v>-550828</v>
      </c>
      <c r="F12" s="37" t="s">
        <v>28</v>
      </c>
      <c r="G12" s="37">
        <f>G8</f>
        <v>6045793</v>
      </c>
      <c r="H12" s="160">
        <f>H8+H9</f>
        <v>5494965</v>
      </c>
    </row>
    <row r="13" spans="1:8" s="77" customFormat="1" ht="15">
      <c r="A13" s="165"/>
      <c r="B13" s="165"/>
      <c r="C13" s="168"/>
      <c r="D13" s="168"/>
      <c r="E13" s="168"/>
      <c r="F13" s="168"/>
      <c r="G13" s="168"/>
      <c r="H13" s="168"/>
    </row>
    <row r="14" spans="1:8" s="77" customFormat="1" ht="15">
      <c r="A14" s="123"/>
      <c r="B14" s="123"/>
      <c r="C14" s="170"/>
      <c r="D14" s="170"/>
      <c r="E14" s="170"/>
      <c r="F14" s="170"/>
      <c r="G14" s="170"/>
      <c r="H14" s="170"/>
    </row>
    <row r="15" spans="1:8" s="77" customFormat="1" ht="60.75" customHeight="1">
      <c r="A15" s="152" t="s">
        <v>118</v>
      </c>
      <c r="B15" s="152"/>
      <c r="C15" s="170" t="s">
        <v>28</v>
      </c>
      <c r="D15" s="170">
        <v>17698330</v>
      </c>
      <c r="E15" s="170" t="s">
        <v>28</v>
      </c>
      <c r="F15" s="170" t="s">
        <v>28</v>
      </c>
      <c r="G15" s="153" t="s">
        <v>28</v>
      </c>
      <c r="H15" s="154">
        <f>SUM(C15:G15)</f>
        <v>17698330</v>
      </c>
    </row>
    <row r="16" spans="1:8" s="77" customFormat="1" ht="15">
      <c r="A16" s="165"/>
      <c r="B16" s="165"/>
      <c r="C16" s="168"/>
      <c r="D16" s="168"/>
      <c r="E16" s="168"/>
      <c r="F16" s="168"/>
      <c r="G16" s="168"/>
      <c r="H16" s="168"/>
    </row>
    <row r="17" spans="1:8" s="77" customFormat="1" ht="15">
      <c r="A17" s="123"/>
      <c r="B17" s="123"/>
      <c r="C17" s="170"/>
      <c r="D17" s="170"/>
      <c r="E17" s="170"/>
      <c r="F17" s="170"/>
      <c r="G17" s="170"/>
      <c r="H17" s="170"/>
    </row>
    <row r="18" spans="1:8" s="77" customFormat="1" ht="14.25">
      <c r="A18" s="122" t="s">
        <v>119</v>
      </c>
      <c r="B18" s="122"/>
      <c r="C18" s="160">
        <f>C6</f>
        <v>78300000</v>
      </c>
      <c r="D18" s="160">
        <f>D6+D15</f>
        <v>72266856</v>
      </c>
      <c r="E18" s="160">
        <f>E6+E12</f>
        <v>-2550093</v>
      </c>
      <c r="F18" s="160">
        <f>F6</f>
        <v>2283335</v>
      </c>
      <c r="G18" s="154">
        <f>G6+G12</f>
        <v>72554995</v>
      </c>
      <c r="H18" s="167">
        <f>SUM(C18:G18)</f>
        <v>222855093</v>
      </c>
    </row>
    <row r="19" spans="1:8" s="77" customFormat="1" ht="15.75" thickBot="1">
      <c r="A19" s="148"/>
      <c r="B19" s="148"/>
      <c r="C19" s="155"/>
      <c r="D19" s="155"/>
      <c r="E19" s="156"/>
      <c r="F19" s="156"/>
      <c r="G19" s="156"/>
      <c r="H19" s="156"/>
    </row>
    <row r="20" spans="1:8" s="77" customFormat="1" ht="15">
      <c r="A20" s="173"/>
      <c r="B20" s="173"/>
      <c r="C20" s="178"/>
      <c r="D20" s="178"/>
      <c r="E20" s="157"/>
      <c r="F20" s="157"/>
      <c r="G20" s="157"/>
      <c r="H20" s="157"/>
    </row>
    <row r="21" spans="1:8" s="77" customFormat="1" ht="14.25">
      <c r="A21" s="149" t="s">
        <v>120</v>
      </c>
      <c r="B21" s="149"/>
      <c r="C21" s="162">
        <v>78300000</v>
      </c>
      <c r="D21" s="157">
        <v>80980344</v>
      </c>
      <c r="E21" s="160">
        <v>-3077553</v>
      </c>
      <c r="F21" s="157">
        <v>2283335</v>
      </c>
      <c r="G21" s="157">
        <v>86215681</v>
      </c>
      <c r="H21" s="157">
        <f>SUM(C21:G21)</f>
        <v>244701807</v>
      </c>
    </row>
    <row r="22" spans="1:8" s="77" customFormat="1" ht="15">
      <c r="A22" s="150"/>
      <c r="B22" s="150"/>
      <c r="C22" s="158"/>
      <c r="D22" s="158"/>
      <c r="E22" s="159"/>
      <c r="F22" s="159"/>
      <c r="G22" s="159"/>
      <c r="H22" s="159"/>
    </row>
    <row r="23" spans="1:8" s="77" customFormat="1" ht="15">
      <c r="A23" s="184"/>
      <c r="B23" s="184"/>
      <c r="C23" s="172"/>
      <c r="D23" s="172"/>
      <c r="E23" s="172"/>
      <c r="F23" s="172"/>
      <c r="G23" s="172"/>
      <c r="H23" s="172"/>
    </row>
    <row r="24" spans="1:8" s="77" customFormat="1" ht="15">
      <c r="A24" s="164" t="s">
        <v>115</v>
      </c>
      <c r="B24" s="164"/>
      <c r="C24" s="170" t="s">
        <v>28</v>
      </c>
      <c r="D24" s="170" t="s">
        <v>28</v>
      </c>
      <c r="E24" s="170" t="s">
        <v>28</v>
      </c>
      <c r="F24" s="170" t="s">
        <v>28</v>
      </c>
      <c r="G24" s="170">
        <v>8766817</v>
      </c>
      <c r="H24" s="162">
        <f>SUM(C24:G24)</f>
        <v>8766817</v>
      </c>
    </row>
    <row r="25" spans="1:8" s="77" customFormat="1" ht="15">
      <c r="A25" s="171" t="s">
        <v>116</v>
      </c>
      <c r="B25" s="171"/>
      <c r="C25" s="172" t="s">
        <v>28</v>
      </c>
      <c r="D25" s="172" t="s">
        <v>28</v>
      </c>
      <c r="E25" s="37">
        <v>-500067</v>
      </c>
      <c r="F25" s="170" t="s">
        <v>28</v>
      </c>
      <c r="G25" s="172" t="s">
        <v>28</v>
      </c>
      <c r="H25" s="160">
        <f>SUM(C25:G25)</f>
        <v>-500067</v>
      </c>
    </row>
    <row r="26" spans="1:8" s="77" customFormat="1" ht="15">
      <c r="A26" s="165"/>
      <c r="B26" s="165"/>
      <c r="C26" s="168"/>
      <c r="D26" s="168"/>
      <c r="E26" s="168"/>
      <c r="F26" s="168"/>
      <c r="G26" s="168"/>
      <c r="H26" s="168"/>
    </row>
    <row r="27" spans="1:8" s="77" customFormat="1" ht="15">
      <c r="A27" s="123"/>
      <c r="B27" s="123"/>
      <c r="C27" s="170"/>
      <c r="D27" s="170"/>
      <c r="E27" s="170"/>
      <c r="F27" s="170"/>
      <c r="G27" s="170"/>
      <c r="H27" s="170"/>
    </row>
    <row r="28" spans="1:8" s="77" customFormat="1" ht="15">
      <c r="A28" s="166" t="s">
        <v>42</v>
      </c>
      <c r="B28" s="166"/>
      <c r="C28" s="172" t="s">
        <v>28</v>
      </c>
      <c r="D28" s="172" t="s">
        <v>28</v>
      </c>
      <c r="E28" s="160">
        <v>0</v>
      </c>
      <c r="F28" s="172" t="s">
        <v>28</v>
      </c>
      <c r="G28" s="172" t="s">
        <v>28</v>
      </c>
      <c r="H28" s="167" t="s">
        <v>28</v>
      </c>
    </row>
    <row r="29" spans="1:8" s="77" customFormat="1" ht="7.5" customHeight="1" thickBot="1">
      <c r="A29" s="163"/>
      <c r="B29" s="163"/>
      <c r="C29" s="186"/>
      <c r="D29" s="186"/>
      <c r="E29" s="186"/>
      <c r="F29" s="186"/>
      <c r="G29" s="186"/>
      <c r="H29" s="186"/>
    </row>
    <row r="30" spans="1:8" s="77" customFormat="1" ht="15">
      <c r="A30" s="164"/>
      <c r="B30" s="164"/>
      <c r="C30" s="170"/>
      <c r="D30" s="170"/>
      <c r="E30" s="170"/>
      <c r="F30" s="170"/>
      <c r="G30" s="170"/>
      <c r="H30" s="170"/>
    </row>
    <row r="31" spans="1:8" s="77" customFormat="1" ht="75">
      <c r="A31" s="152" t="s">
        <v>121</v>
      </c>
      <c r="B31" s="202">
        <v>11</v>
      </c>
      <c r="C31" s="170" t="s">
        <v>28</v>
      </c>
      <c r="D31" s="170" t="s">
        <v>28</v>
      </c>
      <c r="E31" s="170" t="s">
        <v>28</v>
      </c>
      <c r="F31" s="170" t="s">
        <v>28</v>
      </c>
      <c r="G31" s="170" t="s">
        <v>28</v>
      </c>
      <c r="H31" s="162" t="s">
        <v>28</v>
      </c>
    </row>
    <row r="32" spans="1:8" s="77" customFormat="1" ht="15">
      <c r="A32" s="165"/>
      <c r="B32" s="165"/>
      <c r="C32" s="168"/>
      <c r="D32" s="168"/>
      <c r="E32" s="168"/>
      <c r="F32" s="168"/>
      <c r="G32" s="168"/>
      <c r="H32" s="168"/>
    </row>
    <row r="33" spans="1:8" s="77" customFormat="1" ht="15">
      <c r="A33" s="123"/>
      <c r="B33" s="123"/>
      <c r="C33" s="170"/>
      <c r="D33" s="170"/>
      <c r="E33" s="170"/>
      <c r="F33" s="170"/>
      <c r="G33" s="170"/>
      <c r="H33" s="170"/>
    </row>
    <row r="34" spans="1:8" s="77" customFormat="1" ht="14.25">
      <c r="A34" s="149" t="s">
        <v>122</v>
      </c>
      <c r="B34" s="149"/>
      <c r="C34" s="167">
        <f>C21</f>
        <v>78300000</v>
      </c>
      <c r="D34" s="167">
        <f>D21</f>
        <v>80980344</v>
      </c>
      <c r="E34" s="160">
        <f>E21+E25</f>
        <v>-3577620</v>
      </c>
      <c r="F34" s="167">
        <f>F21</f>
        <v>2283335</v>
      </c>
      <c r="G34" s="167">
        <f>G21+G24</f>
        <v>94982498</v>
      </c>
      <c r="H34" s="167">
        <f>H21+H24+H25</f>
        <v>252968557</v>
      </c>
    </row>
    <row r="35" spans="1:8" s="77" customFormat="1" ht="15" thickBot="1">
      <c r="A35" s="163"/>
      <c r="B35" s="163"/>
      <c r="C35" s="163"/>
      <c r="D35" s="163"/>
      <c r="E35" s="163"/>
      <c r="F35" s="163"/>
      <c r="G35" s="163"/>
      <c r="H35" s="163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2.375" style="0" customWidth="1"/>
    <col min="3" max="3" width="24.875" style="0" customWidth="1"/>
    <col min="4" max="4" width="24.125" style="0" customWidth="1"/>
  </cols>
  <sheetData>
    <row r="1" spans="1:4" ht="15.75">
      <c r="A1" s="128" t="s">
        <v>64</v>
      </c>
      <c r="B1" s="129"/>
      <c r="C1" s="129"/>
      <c r="D1" s="75"/>
    </row>
    <row r="2" spans="1:4" ht="15.75">
      <c r="A2" s="191" t="s">
        <v>63</v>
      </c>
      <c r="B2" s="192"/>
      <c r="C2" s="192"/>
      <c r="D2" s="78"/>
    </row>
    <row r="3" spans="1:4" ht="15">
      <c r="A3" s="142"/>
      <c r="B3" s="142"/>
      <c r="C3" s="142"/>
      <c r="D3" s="142"/>
    </row>
    <row r="4" spans="1:4" ht="15.75">
      <c r="A4" s="132"/>
      <c r="B4" s="133"/>
      <c r="C4" s="200"/>
      <c r="D4" s="200"/>
    </row>
    <row r="5" spans="1:4" ht="72" customHeight="1">
      <c r="A5" s="70" t="s">
        <v>18</v>
      </c>
      <c r="B5" s="101" t="s">
        <v>31</v>
      </c>
      <c r="C5" s="203" t="s">
        <v>123</v>
      </c>
      <c r="D5" s="203" t="s">
        <v>124</v>
      </c>
    </row>
    <row r="7" spans="1:4" ht="14.25">
      <c r="A7" s="143" t="s">
        <v>43</v>
      </c>
      <c r="B7" s="145"/>
      <c r="C7" s="145"/>
      <c r="D7" s="145"/>
    </row>
    <row r="8" spans="1:4" ht="30">
      <c r="A8" s="152" t="s">
        <v>89</v>
      </c>
      <c r="B8" s="145"/>
      <c r="C8" s="153">
        <v>21520013</v>
      </c>
      <c r="D8" s="153">
        <v>19160634</v>
      </c>
    </row>
    <row r="9" spans="1:4" ht="30" customHeight="1">
      <c r="A9" s="152" t="s">
        <v>125</v>
      </c>
      <c r="B9" s="145"/>
      <c r="C9" s="37">
        <v>-2815174</v>
      </c>
      <c r="D9" s="37">
        <v>-242580</v>
      </c>
    </row>
    <row r="10" spans="1:4" ht="15">
      <c r="A10" s="152" t="s">
        <v>44</v>
      </c>
      <c r="B10" s="145"/>
      <c r="C10" s="153">
        <v>283042</v>
      </c>
      <c r="D10" s="153">
        <v>271319</v>
      </c>
    </row>
    <row r="11" spans="1:4" ht="15">
      <c r="A11" s="152" t="s">
        <v>45</v>
      </c>
      <c r="B11" s="145"/>
      <c r="C11" s="37">
        <v>-1349266</v>
      </c>
      <c r="D11" s="37">
        <v>-978597</v>
      </c>
    </row>
    <row r="12" spans="1:4" ht="15">
      <c r="A12" s="152" t="s">
        <v>46</v>
      </c>
      <c r="B12" s="145"/>
      <c r="C12" s="37">
        <v>-2683232</v>
      </c>
      <c r="D12" s="37">
        <v>-2154164</v>
      </c>
    </row>
    <row r="13" spans="1:4" ht="15">
      <c r="A13" s="152" t="s">
        <v>47</v>
      </c>
      <c r="B13" s="145"/>
      <c r="C13" s="37">
        <v>-1993550</v>
      </c>
      <c r="D13" s="37">
        <v>-1456629</v>
      </c>
    </row>
    <row r="14" spans="1:4" ht="15">
      <c r="A14" s="173" t="s">
        <v>48</v>
      </c>
      <c r="B14" s="151"/>
      <c r="C14" s="37">
        <v>-627432</v>
      </c>
      <c r="D14" s="37">
        <v>-823998</v>
      </c>
    </row>
    <row r="15" spans="1:4" ht="14.25">
      <c r="A15" s="147"/>
      <c r="B15" s="147"/>
      <c r="C15" s="179"/>
      <c r="D15" s="179"/>
    </row>
    <row r="16" spans="1:4" ht="14.25">
      <c r="A16" s="145"/>
      <c r="B16" s="145"/>
      <c r="C16" s="180"/>
      <c r="D16" s="180"/>
    </row>
    <row r="17" spans="1:4" ht="42.75">
      <c r="A17" s="161" t="s">
        <v>49</v>
      </c>
      <c r="B17" s="145"/>
      <c r="C17" s="154">
        <f>SUM(C8:C14)</f>
        <v>12334401</v>
      </c>
      <c r="D17" s="154">
        <f>SUM(D8:D14)</f>
        <v>13775985</v>
      </c>
    </row>
    <row r="18" spans="1:4" ht="14.25">
      <c r="A18" s="145"/>
      <c r="B18" s="145"/>
      <c r="C18" s="180"/>
      <c r="D18" s="180"/>
    </row>
    <row r="19" spans="1:4" ht="15">
      <c r="A19" s="174" t="s">
        <v>126</v>
      </c>
      <c r="B19" s="145"/>
      <c r="C19" s="180"/>
      <c r="D19" s="180"/>
    </row>
    <row r="20" spans="1:4" ht="15">
      <c r="A20" s="146" t="s">
        <v>50</v>
      </c>
      <c r="B20" s="145"/>
      <c r="C20" s="153"/>
      <c r="D20" s="153" t="s">
        <v>28</v>
      </c>
    </row>
    <row r="21" spans="1:4" ht="15">
      <c r="A21" s="152" t="s">
        <v>51</v>
      </c>
      <c r="B21" s="145"/>
      <c r="C21" s="37">
        <v>-29918562</v>
      </c>
      <c r="D21" s="37">
        <v>-45526348</v>
      </c>
    </row>
    <row r="22" spans="1:4" ht="15">
      <c r="A22" s="187" t="s">
        <v>77</v>
      </c>
      <c r="B22" s="145"/>
      <c r="C22" s="37">
        <v>2202870</v>
      </c>
      <c r="D22" s="37">
        <v>-2503687</v>
      </c>
    </row>
    <row r="23" spans="1:4" ht="15">
      <c r="A23" s="152" t="s">
        <v>52</v>
      </c>
      <c r="B23" s="145"/>
      <c r="C23" s="37">
        <v>-707055</v>
      </c>
      <c r="D23" s="37">
        <v>-432233</v>
      </c>
    </row>
    <row r="24" spans="1:4" ht="15">
      <c r="A24" s="152"/>
      <c r="B24" s="145"/>
      <c r="C24" s="153"/>
      <c r="D24" s="153"/>
    </row>
    <row r="25" spans="1:4" ht="15">
      <c r="A25" s="174" t="s">
        <v>53</v>
      </c>
      <c r="B25" s="145"/>
      <c r="C25" s="153"/>
      <c r="D25" s="153"/>
    </row>
    <row r="26" spans="1:4" ht="15">
      <c r="A26" s="152" t="s">
        <v>54</v>
      </c>
      <c r="B26" s="145"/>
      <c r="C26" s="153">
        <v>32203631</v>
      </c>
      <c r="D26" s="153">
        <v>81228894</v>
      </c>
    </row>
    <row r="27" spans="1:4" ht="15">
      <c r="A27" s="187" t="s">
        <v>78</v>
      </c>
      <c r="B27" s="145"/>
      <c r="C27" s="37">
        <v>-57395</v>
      </c>
      <c r="D27" s="37">
        <v>-56024</v>
      </c>
    </row>
    <row r="28" spans="1:4" ht="15">
      <c r="A28" s="152" t="s">
        <v>55</v>
      </c>
      <c r="B28" s="145"/>
      <c r="C28" s="37">
        <v>64095</v>
      </c>
      <c r="D28" s="153">
        <v>-46301</v>
      </c>
    </row>
    <row r="29" spans="1:4" ht="14.25">
      <c r="A29" s="147"/>
      <c r="B29" s="147"/>
      <c r="C29" s="179"/>
      <c r="D29" s="179"/>
    </row>
    <row r="30" spans="1:4" ht="14.25">
      <c r="A30" s="145"/>
      <c r="B30" s="145"/>
      <c r="C30" s="180"/>
      <c r="D30" s="180"/>
    </row>
    <row r="31" spans="1:4" ht="28.5">
      <c r="A31" s="161" t="s">
        <v>127</v>
      </c>
      <c r="B31" s="145"/>
      <c r="C31" s="160">
        <f>SUM(C20:C28)+C17</f>
        <v>16121985</v>
      </c>
      <c r="D31" s="160">
        <f>SUM(D20:D28)+D17</f>
        <v>46440286</v>
      </c>
    </row>
    <row r="32" spans="1:4" ht="14.25">
      <c r="A32" s="147"/>
      <c r="B32" s="147"/>
      <c r="C32" s="179"/>
      <c r="D32" s="179"/>
    </row>
    <row r="33" spans="1:4" ht="14.25">
      <c r="A33" s="145"/>
      <c r="B33" s="145"/>
      <c r="C33" s="180"/>
      <c r="D33" s="180"/>
    </row>
    <row r="34" spans="1:4" ht="28.5">
      <c r="A34" s="122" t="s">
        <v>56</v>
      </c>
      <c r="B34" s="145"/>
      <c r="C34" s="180"/>
      <c r="D34" s="180"/>
    </row>
    <row r="35" spans="1:4" ht="15">
      <c r="A35" s="152" t="s">
        <v>57</v>
      </c>
      <c r="B35" s="145"/>
      <c r="C35" s="37">
        <v>-983470</v>
      </c>
      <c r="D35" s="37">
        <v>-283352</v>
      </c>
    </row>
    <row r="36" spans="1:4" ht="15">
      <c r="A36" s="152" t="s">
        <v>58</v>
      </c>
      <c r="B36" s="145"/>
      <c r="C36" s="37">
        <v>-966592</v>
      </c>
      <c r="D36" s="37">
        <v>-801563</v>
      </c>
    </row>
    <row r="37" spans="1:4" ht="15">
      <c r="A37" s="152" t="s">
        <v>59</v>
      </c>
      <c r="B37" s="145"/>
      <c r="C37" s="37">
        <v>5672</v>
      </c>
      <c r="D37" s="153">
        <v>65073</v>
      </c>
    </row>
    <row r="38" spans="1:4" ht="30">
      <c r="A38" s="152" t="s">
        <v>79</v>
      </c>
      <c r="B38" s="145"/>
      <c r="C38" s="37">
        <v>-4642000</v>
      </c>
      <c r="D38" s="37">
        <v>-13497333</v>
      </c>
    </row>
    <row r="39" spans="1:4" ht="30">
      <c r="A39" s="152" t="s">
        <v>128</v>
      </c>
      <c r="B39" s="145"/>
      <c r="C39" s="37">
        <v>-61602295</v>
      </c>
      <c r="D39" s="37">
        <v>-55083803</v>
      </c>
    </row>
    <row r="40" spans="1:4" ht="45">
      <c r="A40" s="152" t="s">
        <v>129</v>
      </c>
      <c r="B40" s="145"/>
      <c r="C40" s="153">
        <v>10597000</v>
      </c>
      <c r="D40" s="37">
        <v>16446491</v>
      </c>
    </row>
    <row r="41" spans="1:4" ht="30">
      <c r="A41" s="152" t="s">
        <v>130</v>
      </c>
      <c r="B41" s="145"/>
      <c r="C41" s="37">
        <v>16000000</v>
      </c>
      <c r="D41" s="153">
        <v>5000000</v>
      </c>
    </row>
    <row r="42" spans="1:4" ht="14.25">
      <c r="A42" s="147"/>
      <c r="B42" s="147"/>
      <c r="C42" s="179"/>
      <c r="D42" s="179"/>
    </row>
    <row r="43" spans="1:4" ht="14.25">
      <c r="A43" s="145"/>
      <c r="B43" s="145"/>
      <c r="C43" s="180"/>
      <c r="D43" s="180"/>
    </row>
    <row r="44" spans="1:4" ht="28.5">
      <c r="A44" s="175" t="s">
        <v>131</v>
      </c>
      <c r="B44" s="151"/>
      <c r="C44" s="160">
        <f>SUM(C35:C41)</f>
        <v>-41591685</v>
      </c>
      <c r="D44" s="160">
        <f>SUM(D35:D41)</f>
        <v>-48154487</v>
      </c>
    </row>
    <row r="45" spans="1:4" ht="14.25">
      <c r="A45" s="147"/>
      <c r="B45" s="147"/>
      <c r="C45" s="179"/>
      <c r="D45" s="179"/>
    </row>
    <row r="46" spans="1:4" ht="14.25">
      <c r="A46" s="145"/>
      <c r="B46" s="145"/>
      <c r="C46" s="180"/>
      <c r="D46" s="180"/>
    </row>
    <row r="47" spans="1:4" ht="14.25">
      <c r="A47" s="122" t="s">
        <v>60</v>
      </c>
      <c r="B47" s="145"/>
      <c r="C47" s="180"/>
      <c r="D47" s="180"/>
    </row>
    <row r="48" spans="1:4" ht="15">
      <c r="A48" s="152" t="s">
        <v>91</v>
      </c>
      <c r="B48" s="145"/>
      <c r="C48" s="153"/>
      <c r="D48" s="153">
        <v>28000000</v>
      </c>
    </row>
    <row r="49" spans="1:4" ht="15">
      <c r="A49" s="152" t="s">
        <v>132</v>
      </c>
      <c r="B49" s="145"/>
      <c r="C49" s="153"/>
      <c r="D49" s="153"/>
    </row>
    <row r="50" spans="1:4" ht="30">
      <c r="A50" s="152" t="s">
        <v>133</v>
      </c>
      <c r="B50" s="145"/>
      <c r="C50" s="153"/>
      <c r="D50" s="153"/>
    </row>
    <row r="51" spans="1:4" ht="30">
      <c r="A51" s="152" t="s">
        <v>134</v>
      </c>
      <c r="B51" s="145"/>
      <c r="C51" s="153"/>
      <c r="D51" s="153"/>
    </row>
    <row r="52" spans="1:4" ht="33" customHeight="1">
      <c r="A52" s="152" t="s">
        <v>136</v>
      </c>
      <c r="B52" s="151"/>
      <c r="C52" s="37"/>
      <c r="D52" s="37">
        <v>-9138500</v>
      </c>
    </row>
    <row r="53" spans="1:4" ht="20.25" customHeight="1">
      <c r="A53" s="152" t="s">
        <v>135</v>
      </c>
      <c r="B53" s="151"/>
      <c r="C53" s="37"/>
      <c r="D53" s="178"/>
    </row>
    <row r="54" spans="1:4" ht="20.25" customHeight="1">
      <c r="A54" s="173" t="s">
        <v>92</v>
      </c>
      <c r="B54" s="151"/>
      <c r="C54" s="37"/>
      <c r="D54" s="178"/>
    </row>
    <row r="55" spans="1:4" ht="20.25" customHeight="1">
      <c r="A55" s="173" t="s">
        <v>137</v>
      </c>
      <c r="B55" s="151"/>
      <c r="C55" s="37">
        <v>-82486</v>
      </c>
      <c r="D55" s="178"/>
    </row>
    <row r="56" spans="1:4" ht="14.25">
      <c r="A56" s="147"/>
      <c r="B56" s="147"/>
      <c r="C56" s="179" t="s">
        <v>90</v>
      </c>
      <c r="D56" s="179"/>
    </row>
    <row r="57" spans="1:4" ht="14.25">
      <c r="A57" s="145"/>
      <c r="B57" s="145"/>
      <c r="C57" s="180"/>
      <c r="D57" s="180"/>
    </row>
    <row r="58" spans="1:4" ht="28.5">
      <c r="A58" s="175" t="s">
        <v>138</v>
      </c>
      <c r="B58" s="151"/>
      <c r="C58" s="160">
        <f>SUM(C48:C55)</f>
        <v>-82486</v>
      </c>
      <c r="D58" s="157">
        <f>SUM(D48:D55)</f>
        <v>18861500</v>
      </c>
    </row>
    <row r="59" spans="1:4" ht="15" thickBot="1">
      <c r="A59" s="144"/>
      <c r="B59" s="144"/>
      <c r="C59" s="181"/>
      <c r="D59" s="181"/>
    </row>
    <row r="60" spans="1:4" ht="14.25">
      <c r="A60" s="145"/>
      <c r="B60" s="145"/>
      <c r="C60" s="180"/>
      <c r="D60" s="180"/>
    </row>
    <row r="61" spans="1:4" ht="36" customHeight="1" thickBot="1">
      <c r="A61" s="204" t="s">
        <v>61</v>
      </c>
      <c r="B61" s="144"/>
      <c r="C61" s="189">
        <v>93763</v>
      </c>
      <c r="D61" s="189">
        <v>-1660</v>
      </c>
    </row>
    <row r="62" spans="1:4" ht="14.25">
      <c r="A62" s="161"/>
      <c r="B62" s="145"/>
      <c r="C62" s="160"/>
      <c r="D62" s="160"/>
    </row>
    <row r="63" spans="1:4" ht="28.5">
      <c r="A63" s="175" t="s">
        <v>139</v>
      </c>
      <c r="B63" s="145"/>
      <c r="C63" s="160">
        <v>-25458423</v>
      </c>
      <c r="D63" s="160">
        <v>17145639</v>
      </c>
    </row>
    <row r="64" spans="1:4" ht="15">
      <c r="A64" s="190" t="s">
        <v>140</v>
      </c>
      <c r="B64" s="176">
        <v>6</v>
      </c>
      <c r="C64" s="37">
        <v>151024879</v>
      </c>
      <c r="D64" s="37">
        <v>173374282</v>
      </c>
    </row>
    <row r="65" spans="1:4" ht="14.25">
      <c r="A65" s="147"/>
      <c r="B65" s="147"/>
      <c r="C65" s="179"/>
      <c r="D65" s="179"/>
    </row>
    <row r="66" spans="1:4" ht="12.75" customHeight="1">
      <c r="A66" s="145"/>
      <c r="B66" s="145"/>
      <c r="C66" s="180"/>
      <c r="D66" s="180"/>
    </row>
    <row r="67" spans="1:4" ht="28.5">
      <c r="A67" s="175" t="s">
        <v>62</v>
      </c>
      <c r="B67" s="177"/>
      <c r="C67" s="157">
        <f>C63+C64</f>
        <v>125566456</v>
      </c>
      <c r="D67" s="157">
        <f>D63+D64</f>
        <v>190519921</v>
      </c>
    </row>
    <row r="68" spans="1:4" ht="15" thickBot="1">
      <c r="A68" s="144"/>
      <c r="B68" s="144"/>
      <c r="C68" s="181"/>
      <c r="D68" s="181"/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2020-05-14T09:37:40Z</dcterms:modified>
  <cp:category/>
  <cp:version/>
  <cp:contentType/>
  <cp:contentStatus/>
</cp:coreProperties>
</file>