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055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<sst xmlns="http://schemas.openxmlformats.org/spreadsheetml/2006/main" count="210" uniqueCount="146">
  <si>
    <t>(в тысячах казахстанских тенге)</t>
  </si>
  <si>
    <t>30 июня 2018 года (неаудировано)</t>
  </si>
  <si>
    <t>31 декабря 2017 года</t>
  </si>
  <si>
    <t>АКТИВЫ</t>
  </si>
  <si>
    <t>Денежные средства и их эквиваленты</t>
  </si>
  <si>
    <t xml:space="preserve">Торговые ценные бумаги </t>
  </si>
  <si>
    <t>Средства в других банках</t>
  </si>
  <si>
    <t>Кредиты и авансы клиентам</t>
  </si>
  <si>
    <t>Инвестиционные ценные бумаги, имеющиеся в наличии для продажи</t>
  </si>
  <si>
    <t xml:space="preserve">Инвестиционные ценные бумаги, оцениваемые по справедливой стоимости через прочий совокупный доход  </t>
  </si>
  <si>
    <t>-</t>
  </si>
  <si>
    <t>Инвестиционные ценные бумаги, удерживаемые до погашения</t>
  </si>
  <si>
    <t xml:space="preserve">Инвестиционные ценные бумаги, оцениваемые по амортизированной стоимости  </t>
  </si>
  <si>
    <t>Основные средства</t>
  </si>
  <si>
    <t>Нематериальные активы</t>
  </si>
  <si>
    <t>Прочие активы</t>
  </si>
  <si>
    <t>Долгосрочные активы, предназначенные для продажи</t>
  </si>
  <si>
    <t>ИТОГО АКТИВЫ</t>
  </si>
  <si>
    <t>ОБЯЗАТЕЛЬСТВА</t>
  </si>
  <si>
    <t>Средства клиентов</t>
  </si>
  <si>
    <t xml:space="preserve">Заемные средства 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</si>
  <si>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</si>
  <si>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</si>
  <si>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</si>
  <si>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</si>
  <si>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Акционерный капитал</t>
  </si>
  <si>
    <t>Дополнительно оплаченный капитал</t>
  </si>
  <si>
    <t>Фонд переоценки инвестиционных ценных бумаг, имеющихся в наличии для продажи</t>
  </si>
  <si>
    <t>Фонд переоценки инвестиционных ценных бумаг, оцениваемых по справедливой стоимости через прочий совокупный доход</t>
  </si>
  <si>
    <t>Прочие резервы</t>
  </si>
  <si>
    <t>Нераспределенная прибыль</t>
  </si>
  <si>
    <t>ИТОГО КАПИТАЛ</t>
  </si>
  <si>
    <t>ИТОГО ОБЯЗАТЕЛЬСТВА И КАПИТАЛ</t>
  </si>
  <si>
    <t>За шесть месяцев, закончившиеся</t>
  </si>
  <si>
    <t>30 июня 2017 года (неаудировано)</t>
  </si>
  <si>
    <t>Процентные доходы</t>
  </si>
  <si>
    <t>Процентные расходы</t>
  </si>
  <si>
    <t xml:space="preserve">Чистые процентные доходы </t>
  </si>
  <si>
    <t>Чистые процентные доходы после создания резерва под обесценение кредитного портфеля</t>
  </si>
  <si>
    <t>Комиссионные доходы</t>
  </si>
  <si>
    <t>Комиссионные расходы</t>
  </si>
  <si>
    <t>Расходы, возникающие при первоначальном признании активов по ставкам ниже рыночных</t>
  </si>
  <si>
    <t>Административные и прочие операционные расходы</t>
  </si>
  <si>
    <t>Прибыль до налогообложения</t>
  </si>
  <si>
    <t>Расходы по налогу на прибыль</t>
  </si>
  <si>
    <t xml:space="preserve">Прибыль за период </t>
  </si>
  <si>
    <t>Прочий совокупный доход/(убыток):</t>
  </si>
  <si>
    <t>Статьи, которые впоследствии могут быть переклассифицированы в состав прибылей или убытков:</t>
  </si>
  <si>
    <t>Чистая прибыль/(убыток) по финансовым активам, оцениваемым по справедливой стоимости через прочий совокупный доход , перенесённый в отчёт о прибылях и убытках</t>
  </si>
  <si>
    <t>Прочий совокупный доход</t>
  </si>
  <si>
    <t>Итого совокупный доход за период</t>
  </si>
  <si>
    <t>Фонд переоценки ценных бумаг, имеющихся в наличии для продажи</t>
  </si>
  <si>
    <t>Итого капитал</t>
  </si>
  <si>
    <t>Дополнительно оплаченный капитал/ Резерв при объединении бизнеса</t>
  </si>
  <si>
    <t xml:space="preserve">Остаток на 1 января 2017 года </t>
  </si>
  <si>
    <t>Прибыль за 6 месяцев</t>
  </si>
  <si>
    <t>Дивиденды объявленные</t>
  </si>
  <si>
    <t>Остаток на 30 июня 2017 года (неаудировано)</t>
  </si>
  <si>
    <t xml:space="preserve">Остаток на 1 января 2018 года </t>
  </si>
  <si>
    <t>Изменения при первоначальном применении МСФО (IFRS) 9</t>
  </si>
  <si>
    <t>Пересчитанный остаток на 1 января 2018 года</t>
  </si>
  <si>
    <t>Взносы в капитал (выпуск акций)</t>
  </si>
  <si>
    <t>Взносы в капитал (выпуск акций), связанный с объединением бизнеса</t>
  </si>
  <si>
    <t>Долевой компонент конвертируемых инструментов(за минусом налогового эффекта)</t>
  </si>
  <si>
    <t>Обратный выкуп собственных акций</t>
  </si>
  <si>
    <t>Продажа собственных выкупленных  акций (вторичное размещение)</t>
  </si>
  <si>
    <t xml:space="preserve">Разница между суммами, полученными от Министерства финансов РК и их справедливой стоимостью в момент первоначального признания за вычетом отложенного налогового обязательства
</t>
  </si>
  <si>
    <t>Расформирование динамического резерва</t>
  </si>
  <si>
    <t>Изменение в резерве справедливой стоимости (долговые инструменты):</t>
  </si>
  <si>
    <t>- чистое изменение справедливой стоимости</t>
  </si>
  <si>
    <t>- чистое изменение, перенесенное в прибыль или убыток</t>
  </si>
  <si>
    <t>Остаток на 30 июня 2018 года (неаудировано)</t>
  </si>
  <si>
    <t>30 июня 2018 года</t>
  </si>
  <si>
    <t>30 июня 2017 года</t>
  </si>
  <si>
    <t>(неаудировано)</t>
  </si>
  <si>
    <t>Денежные средства от операционной деятельности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</si>
  <si>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</si>
  <si>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</si>
  <si>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</si>
  <si>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</si>
  <si>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Уплаченные расходы на содержание персонала</t>
  </si>
  <si>
    <t>Уплаченные административные и прочие операционные расходы</t>
  </si>
  <si>
    <t>Уплаченный налог на прибыль</t>
  </si>
  <si>
    <t>Денежные средства, полученные от операционной деятельности до изменений в операционных активах и обязательствах</t>
  </si>
  <si>
    <t>Чистый (прирост)/снижение по:</t>
  </si>
  <si>
    <t>- средствам в других банках</t>
  </si>
  <si>
    <t>- кредитам и авансам клиентам</t>
  </si>
  <si>
    <t>- прочим активам</t>
  </si>
  <si>
    <t>Чистый (снижение)/прирост по:</t>
  </si>
  <si>
    <t>- средствам клиентов</t>
  </si>
  <si>
    <t>- прочим обязательствам</t>
  </si>
  <si>
    <t>Чистые денежные средства, полученные от операционной деятельности</t>
  </si>
  <si>
    <t>Денежные средства от инвестиционной деятельности</t>
  </si>
  <si>
    <t>Приобретение основных средств</t>
  </si>
  <si>
    <t>Приобретение нематериальных активов</t>
  </si>
  <si>
    <t>Выручка от реализации основных средств</t>
  </si>
  <si>
    <t>Приобретение инвестиционных ценных бумаг по справедливой стоимости через прочий совокупный доход</t>
  </si>
  <si>
    <t>Приобретение инвестиционных ценных бумаг, имеющихся в наличии для продажи</t>
  </si>
  <si>
    <t>Приобретение инвестиционных ценных бумаг, оцениваемых по амортизированной стоимости</t>
  </si>
  <si>
    <t>Приобретение инвестиционных ценных бумаг, удерживаемых до погашения</t>
  </si>
  <si>
    <t>Поступления от реализации и погашения инвестиционных ценных бумаг по справедливой стоимости через прочий совокупный доход</t>
  </si>
  <si>
    <t>Поступления от реализации и погашения инвестиционных ценных бумаг, имеющихся в наличии для продажи</t>
  </si>
  <si>
    <r>
      <t xml:space="preserve">Поступления от погашения инвестиционных ценных бумаг, </t>
    </r>
    <r>
      <rPr>
        <sz val="11"/>
        <color indexed="8"/>
        <rFont val="Times New Roman"/>
        <family val="1"/>
      </rPr>
      <t>оцениваемых по амортизированной стоимости</t>
    </r>
  </si>
  <si>
    <r>
      <t xml:space="preserve">Поступления от погашения инвестиционных ценных бумаг, </t>
    </r>
    <r>
      <rPr>
        <sz val="11"/>
        <color indexed="8"/>
        <rFont val="Times New Roman"/>
        <family val="1"/>
      </rPr>
      <t>удерживаемых до погашения</t>
    </r>
  </si>
  <si>
    <t>Чистые денежные средства, использованные в инвестиционной деятельности</t>
  </si>
  <si>
    <t>Денежные средства от финансовой деятельности</t>
  </si>
  <si>
    <t>Чистые денежные средства, полученные от финансовой деятельности</t>
  </si>
  <si>
    <t>Влияние изменений обменного курса на денежные средства и их эквиваленты</t>
  </si>
  <si>
    <t xml:space="preserve">Денежные средства и их эквиваленты на начало периода </t>
  </si>
  <si>
    <t xml:space="preserve">Денежные средства и их эквиваленты на конец периода </t>
  </si>
  <si>
    <t>Сокращенный промежуточный отчет о финансовом положении</t>
  </si>
  <si>
    <t>Акционерное общество "Жилищный Строительный Сберегательный Банк Казахстана"</t>
  </si>
  <si>
    <t>Прим.</t>
  </si>
  <si>
    <t>6</t>
  </si>
  <si>
    <t>9</t>
  </si>
  <si>
    <t>7</t>
  </si>
  <si>
    <t>8</t>
  </si>
  <si>
    <t>10</t>
  </si>
  <si>
    <t>Текущее обязательство по налогу на прибыль</t>
  </si>
  <si>
    <t>11</t>
  </si>
  <si>
    <t>12</t>
  </si>
  <si>
    <t>13</t>
  </si>
  <si>
    <t>14</t>
  </si>
  <si>
    <t>Килтбаева Жанерке Алмасбековна</t>
  </si>
  <si>
    <t xml:space="preserve">Главный бухгалтер                </t>
  </si>
  <si>
    <t>Ибрагимова Ляззат Еркеновна</t>
  </si>
  <si>
    <t xml:space="preserve">Председатель Правления                                     </t>
  </si>
  <si>
    <t>1 августа 2018 года</t>
  </si>
  <si>
    <t xml:space="preserve">* Здесь и далее в сокращенной промежуточной финансовой информации АО "Жилстройсбербанк Казахстана" и в примечаниях к ней под 30 июня какого-либо года понимается 24.00 алматинского времени 30 июня данного года. </t>
  </si>
  <si>
    <t>Сокращенный промежуточный отчет о прибыли или убытке и прочем совокупном доходе</t>
  </si>
  <si>
    <t>15</t>
  </si>
  <si>
    <t>Создание резерва под обесценение кредитного портфеля</t>
  </si>
  <si>
    <t>Расходы за вычетом доходов по операциям с торговыми ценными бумагами</t>
  </si>
  <si>
    <t xml:space="preserve">Доходы за вычетом расходов по операциям с ценными бумагами, оцениваемые по справедливой стоимости через прочий совокупный доход  </t>
  </si>
  <si>
    <t>Прочие операционные расходы</t>
  </si>
  <si>
    <t>16</t>
  </si>
  <si>
    <r>
      <t>Чистая прибыль/</t>
    </r>
    <r>
      <rPr>
        <i/>
        <sz val="11"/>
        <rFont val="Times New Roman"/>
        <family val="1"/>
      </rPr>
      <t>(убыток)</t>
    </r>
    <r>
      <rPr>
        <sz val="11"/>
        <rFont val="Times New Roman"/>
        <family val="1"/>
      </rPr>
      <t xml:space="preserve"> по инвестициям, имеющимся в наличии для продажи </t>
    </r>
  </si>
  <si>
    <r>
      <t>Чистая прибыль</t>
    </r>
    <r>
      <rPr>
        <i/>
        <sz val="11"/>
        <rFont val="Times New Roman"/>
        <family val="1"/>
      </rPr>
      <t>/(убыток)</t>
    </r>
    <r>
      <rPr>
        <sz val="11"/>
        <rFont val="Times New Roman"/>
        <family val="1"/>
      </rPr>
      <t xml:space="preserve"> по финансовым активам, оцениваемым по справедливой стоимости через прочий совокупный доход </t>
    </r>
  </si>
  <si>
    <t>Прочий совокупный доход/(убыток)</t>
  </si>
  <si>
    <r>
      <t xml:space="preserve">Базовая и разводненная прибыль на акцию для прибыли, принадлежащей акционеру Банка 
</t>
    </r>
    <r>
      <rPr>
        <sz val="11"/>
        <rFont val="Times New Roman"/>
        <family val="1"/>
      </rPr>
      <t>(в казахстанских тенге за акцию)</t>
    </r>
    <r>
      <rPr>
        <b/>
        <sz val="11"/>
        <rFont val="Times New Roman"/>
        <family val="1"/>
      </rPr>
      <t xml:space="preserve">
</t>
    </r>
  </si>
  <si>
    <t>Сокращенный промежуточный отчет об изменениях в капитале</t>
  </si>
  <si>
    <t>Нераспреде-ленная прибыль</t>
  </si>
  <si>
    <t>Прочий совокупный убыток</t>
  </si>
  <si>
    <t>Сокращенный промежуточный отчет о движении денежных средств</t>
  </si>
  <si>
    <t>Займы, полученные от Министерства Финансов</t>
  </si>
  <si>
    <t>Чистый прирост (отток) денежных средств и их эквивалентов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</si>
</sst>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??_);_(@_)"/>
    <numFmt numFmtId="165" formatCode="_(* #,##0_);_(* \(#,##0\);_(* &quot;-&quot;_);_(@_)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3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8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9" fontId="19" fillId="0" borderId="10" xfId="33" applyNumberFormat="1" applyFont="1" applyFill="1" applyBorder="1" applyAlignment="1" applyProtection="1">
      <alignment horizontal="center"/>
      <protection/>
    </xf>
    <xf numFmtId="49" fontId="19" fillId="0" borderId="10" xfId="33" applyNumberFormat="1" applyFont="1" applyFill="1" applyBorder="1" applyAlignment="1" applyProtection="1">
      <alignment horizontal="right"/>
      <protection/>
    </xf>
    <xf numFmtId="49" fontId="19" fillId="0" borderId="0" xfId="33" applyNumberFormat="1" applyFont="1" applyFill="1" applyBorder="1" applyAlignment="1" applyProtection="1">
      <alignment horizontal="center"/>
      <protection/>
    </xf>
    <xf numFmtId="49" fontId="23" fillId="0" borderId="0" xfId="33" applyNumberFormat="1" applyFont="1" applyFill="1" applyBorder="1" applyAlignment="1" applyProtection="1">
      <alignment/>
      <protection/>
    </xf>
    <xf numFmtId="0" fontId="20" fillId="0" borderId="0" xfId="33" applyFont="1" applyProtection="1">
      <alignment/>
      <protection/>
    </xf>
    <xf numFmtId="49" fontId="23" fillId="0" borderId="11" xfId="33" applyNumberFormat="1" applyFont="1" applyFill="1" applyBorder="1" applyAlignment="1" applyProtection="1">
      <alignment/>
      <protection/>
    </xf>
    <xf numFmtId="0" fontId="24" fillId="0" borderId="11" xfId="33" applyNumberFormat="1" applyFont="1" applyBorder="1" applyAlignment="1" applyProtection="1">
      <alignment horizontal="center" vertical="top" wrapText="1"/>
      <protection/>
    </xf>
    <xf numFmtId="0" fontId="24" fillId="0" borderId="0" xfId="33" applyNumberFormat="1" applyFont="1" applyBorder="1" applyAlignment="1" applyProtection="1">
      <alignment horizontal="center" vertical="top" wrapText="1"/>
      <protection/>
    </xf>
    <xf numFmtId="49" fontId="19" fillId="0" borderId="0" xfId="33" applyNumberFormat="1" applyFont="1" applyFill="1" applyBorder="1" applyAlignment="1" applyProtection="1">
      <alignment horizontal="left" vertical="center" wrapText="1"/>
      <protection/>
    </xf>
    <xf numFmtId="3" fontId="19" fillId="0" borderId="0" xfId="33" applyNumberFormat="1" applyFont="1" applyFill="1" applyBorder="1" applyAlignment="1" applyProtection="1">
      <alignment horizontal="center" vertical="top" wrapText="1"/>
      <protection/>
    </xf>
    <xf numFmtId="49" fontId="20" fillId="0" borderId="0" xfId="33" applyNumberFormat="1" applyFont="1" applyFill="1" applyBorder="1" applyAlignment="1" applyProtection="1">
      <alignment horizontal="left" vertical="center" wrapText="1"/>
      <protection/>
    </xf>
    <xf numFmtId="164" fontId="20" fillId="0" borderId="0" xfId="53" applyNumberFormat="1" applyFont="1" applyFill="1" applyBorder="1" applyAlignment="1">
      <alignment horizontal="right" vertical="center"/>
      <protection/>
    </xf>
    <xf numFmtId="3" fontId="20" fillId="0" borderId="0" xfId="33" applyNumberFormat="1" applyFont="1" applyFill="1" applyBorder="1" applyAlignment="1" applyProtection="1">
      <alignment horizontal="right" vertical="center" wrapText="1"/>
      <protection/>
    </xf>
    <xf numFmtId="3" fontId="55" fillId="0" borderId="0" xfId="0" applyNumberFormat="1" applyFont="1" applyAlignment="1">
      <alignment/>
    </xf>
    <xf numFmtId="49" fontId="20" fillId="0" borderId="0" xfId="33" applyNumberFormat="1" applyFont="1" applyFill="1" applyBorder="1" applyAlignment="1" applyProtection="1">
      <alignment vertical="center" wrapText="1"/>
      <protection/>
    </xf>
    <xf numFmtId="3" fontId="20" fillId="0" borderId="0" xfId="33" applyNumberFormat="1" applyFont="1" applyFill="1" applyBorder="1" applyAlignment="1" applyProtection="1">
      <alignment vertical="center" wrapText="1"/>
      <protection/>
    </xf>
    <xf numFmtId="0" fontId="20" fillId="0" borderId="10" xfId="33" applyFont="1" applyBorder="1" applyProtection="1">
      <alignment/>
      <protection/>
    </xf>
    <xf numFmtId="3" fontId="19" fillId="0" borderId="0" xfId="33" applyNumberFormat="1" applyFont="1" applyFill="1" applyBorder="1" applyAlignment="1" applyProtection="1">
      <alignment horizontal="right" vertical="center" wrapText="1"/>
      <protection/>
    </xf>
    <xf numFmtId="0" fontId="20" fillId="0" borderId="12" xfId="33" applyFont="1" applyBorder="1" applyProtection="1">
      <alignment/>
      <protection/>
    </xf>
    <xf numFmtId="0" fontId="54" fillId="0" borderId="0" xfId="0" applyFont="1" applyFill="1" applyAlignment="1">
      <alignment/>
    </xf>
    <xf numFmtId="49" fontId="20" fillId="0" borderId="12" xfId="33" applyNumberFormat="1" applyFont="1" applyFill="1" applyBorder="1" applyAlignment="1" applyProtection="1">
      <alignment horizontal="left" vertical="center" wrapText="1"/>
      <protection/>
    </xf>
    <xf numFmtId="3" fontId="20" fillId="0" borderId="12" xfId="33" applyNumberFormat="1" applyFont="1" applyFill="1" applyBorder="1" applyAlignment="1" applyProtection="1">
      <alignment horizontal="right" vertical="center" wrapText="1"/>
      <protection/>
    </xf>
    <xf numFmtId="164" fontId="20" fillId="0" borderId="0" xfId="33" applyNumberFormat="1" applyFont="1" applyFill="1" applyBorder="1" applyAlignment="1" applyProtection="1">
      <alignment horizontal="right" vertical="center" wrapText="1"/>
      <protection/>
    </xf>
    <xf numFmtId="0" fontId="20" fillId="0" borderId="0" xfId="33" applyFont="1" applyBorder="1" applyProtection="1">
      <alignment/>
      <protection/>
    </xf>
    <xf numFmtId="49" fontId="20" fillId="0" borderId="0" xfId="33" applyNumberFormat="1" applyFont="1" applyFill="1" applyBorder="1" applyAlignment="1" applyProtection="1">
      <alignment/>
      <protection/>
    </xf>
    <xf numFmtId="49" fontId="19" fillId="0" borderId="0" xfId="33" applyNumberFormat="1" applyFont="1" applyFill="1" applyBorder="1" applyAlignment="1" applyProtection="1">
      <alignment/>
      <protection/>
    </xf>
    <xf numFmtId="0" fontId="19" fillId="0" borderId="0" xfId="33" applyNumberFormat="1" applyFont="1" applyFill="1" applyBorder="1" applyAlignment="1" applyProtection="1">
      <alignment/>
      <protection/>
    </xf>
    <xf numFmtId="49" fontId="19" fillId="0" borderId="10" xfId="33" applyNumberFormat="1" applyFont="1" applyFill="1" applyBorder="1" applyAlignment="1" applyProtection="1">
      <alignment horizontal="center" vertical="center"/>
      <protection/>
    </xf>
    <xf numFmtId="49" fontId="19" fillId="0" borderId="10" xfId="33" applyNumberFormat="1" applyFont="1" applyFill="1" applyBorder="1" applyAlignment="1" applyProtection="1">
      <alignment horizontal="right" vertical="center"/>
      <protection/>
    </xf>
    <xf numFmtId="49" fontId="19" fillId="0" borderId="0" xfId="33" applyNumberFormat="1" applyFont="1" applyFill="1" applyBorder="1" applyAlignment="1" applyProtection="1">
      <alignment horizontal="center" vertical="center"/>
      <protection/>
    </xf>
    <xf numFmtId="49" fontId="23" fillId="0" borderId="0" xfId="33" applyNumberFormat="1" applyFont="1" applyFill="1" applyBorder="1" applyAlignment="1" applyProtection="1">
      <alignment vertical="center"/>
      <protection/>
    </xf>
    <xf numFmtId="0" fontId="56" fillId="0" borderId="11" xfId="0" applyFont="1" applyBorder="1" applyAlignment="1">
      <alignment horizontal="center" vertical="center" wrapText="1"/>
    </xf>
    <xf numFmtId="49" fontId="24" fillId="0" borderId="11" xfId="33" applyNumberFormat="1" applyFont="1" applyBorder="1" applyAlignment="1" applyProtection="1">
      <alignment horizontal="right" vertical="center" wrapText="1"/>
      <protection/>
    </xf>
    <xf numFmtId="49" fontId="24" fillId="0" borderId="0" xfId="33" applyNumberFormat="1" applyFont="1" applyBorder="1" applyAlignment="1" applyProtection="1">
      <alignment horizontal="right" vertical="center" wrapText="1"/>
      <protection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3" fontId="57" fillId="0" borderId="0" xfId="0" applyNumberFormat="1" applyFont="1" applyAlignment="1">
      <alignment/>
    </xf>
    <xf numFmtId="3" fontId="19" fillId="0" borderId="0" xfId="33" applyNumberFormat="1" applyFont="1" applyFill="1" applyBorder="1" applyAlignment="1" applyProtection="1">
      <alignment vertical="center"/>
      <protection locked="0"/>
    </xf>
    <xf numFmtId="3" fontId="19" fillId="0" borderId="0" xfId="33" applyNumberFormat="1" applyFont="1" applyFill="1" applyBorder="1" applyAlignment="1" applyProtection="1">
      <alignment vertical="center"/>
      <protection/>
    </xf>
    <xf numFmtId="0" fontId="54" fillId="0" borderId="11" xfId="0" applyFont="1" applyBorder="1" applyAlignment="1">
      <alignment/>
    </xf>
    <xf numFmtId="0" fontId="54" fillId="0" borderId="11" xfId="0" applyFont="1" applyFill="1" applyBorder="1" applyAlignment="1">
      <alignment/>
    </xf>
    <xf numFmtId="164" fontId="20" fillId="0" borderId="0" xfId="33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Alignment="1">
      <alignment/>
    </xf>
    <xf numFmtId="49" fontId="19" fillId="0" borderId="10" xfId="33" applyNumberFormat="1" applyFont="1" applyFill="1" applyBorder="1" applyAlignment="1" applyProtection="1">
      <alignment horizontal="left" vertical="center" wrapText="1"/>
      <protection/>
    </xf>
    <xf numFmtId="3" fontId="19" fillId="0" borderId="10" xfId="33" applyNumberFormat="1" applyFont="1" applyFill="1" applyBorder="1" applyAlignment="1" applyProtection="1">
      <alignment vertical="center"/>
      <protection/>
    </xf>
    <xf numFmtId="0" fontId="19" fillId="0" borderId="0" xfId="33" applyFont="1" applyBorder="1" applyAlignment="1" applyProtection="1">
      <alignment vertical="center"/>
      <protection/>
    </xf>
    <xf numFmtId="164" fontId="19" fillId="0" borderId="0" xfId="33" applyNumberFormat="1" applyFont="1" applyFill="1" applyBorder="1" applyAlignment="1" applyProtection="1">
      <alignment horizontal="right" vertical="center" wrapText="1"/>
      <protection locked="0"/>
    </xf>
    <xf numFmtId="49" fontId="19" fillId="0" borderId="12" xfId="33" applyNumberFormat="1" applyFont="1" applyFill="1" applyBorder="1" applyAlignment="1" applyProtection="1">
      <alignment horizontal="left" vertical="center" wrapText="1"/>
      <protection/>
    </xf>
    <xf numFmtId="3" fontId="19" fillId="0" borderId="12" xfId="33" applyNumberFormat="1" applyFont="1" applyFill="1" applyBorder="1" applyAlignment="1" applyProtection="1">
      <alignment vertical="center"/>
      <protection/>
    </xf>
    <xf numFmtId="0" fontId="19" fillId="0" borderId="0" xfId="53" applyFont="1" applyBorder="1" applyAlignment="1">
      <alignment vertical="center"/>
      <protection/>
    </xf>
    <xf numFmtId="3" fontId="19" fillId="0" borderId="0" xfId="33" applyNumberFormat="1" applyFont="1" applyFill="1" applyBorder="1" applyAlignment="1" applyProtection="1">
      <alignment horizontal="right" vertical="center"/>
      <protection/>
    </xf>
    <xf numFmtId="4" fontId="20" fillId="0" borderId="0" xfId="33" applyNumberFormat="1" applyFont="1" applyFill="1" applyBorder="1" applyAlignment="1" applyProtection="1">
      <alignment horizontal="right" vertical="center"/>
      <protection/>
    </xf>
    <xf numFmtId="0" fontId="23" fillId="0" borderId="0" xfId="53" applyFont="1" applyBorder="1" applyAlignment="1">
      <alignment vertical="center" wrapText="1"/>
      <protection/>
    </xf>
    <xf numFmtId="49" fontId="20" fillId="0" borderId="0" xfId="0" applyNumberFormat="1" applyFont="1" applyFill="1" applyBorder="1" applyAlignment="1">
      <alignment vertical="center" wrapText="1"/>
    </xf>
    <xf numFmtId="0" fontId="20" fillId="0" borderId="0" xfId="53" applyFont="1" applyBorder="1" applyAlignment="1">
      <alignment vertical="center" wrapText="1"/>
      <protection/>
    </xf>
    <xf numFmtId="0" fontId="54" fillId="0" borderId="12" xfId="0" applyFont="1" applyBorder="1" applyAlignment="1">
      <alignment/>
    </xf>
    <xf numFmtId="0" fontId="20" fillId="0" borderId="0" xfId="53" applyFont="1" applyAlignment="1" applyProtection="1">
      <alignment vertical="center"/>
      <protection/>
    </xf>
    <xf numFmtId="0" fontId="58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5" fontId="19" fillId="0" borderId="11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horizontal="right" vertical="center" wrapText="1"/>
    </xf>
    <xf numFmtId="165" fontId="19" fillId="0" borderId="0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165" fontId="20" fillId="0" borderId="11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58" fillId="0" borderId="0" xfId="0" applyFont="1" applyAlignment="1">
      <alignment/>
    </xf>
    <xf numFmtId="0" fontId="20" fillId="0" borderId="0" xfId="0" applyFont="1" applyFill="1" applyBorder="1" applyAlignment="1">
      <alignment vertical="center" wrapText="1"/>
    </xf>
    <xf numFmtId="165" fontId="19" fillId="0" borderId="10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59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9" fillId="0" borderId="11" xfId="0" applyFont="1" applyBorder="1" applyAlignment="1">
      <alignment vertical="center"/>
    </xf>
    <xf numFmtId="0" fontId="58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54" fillId="0" borderId="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164" fontId="19" fillId="0" borderId="0" xfId="33" applyNumberFormat="1" applyFont="1" applyFill="1" applyBorder="1" applyAlignment="1" applyProtection="1">
      <alignment horizontal="right" vertical="center" wrapText="1"/>
      <protection/>
    </xf>
    <xf numFmtId="0" fontId="60" fillId="0" borderId="0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164" fontId="20" fillId="0" borderId="11" xfId="33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Fill="1" applyAlignment="1">
      <alignment vertical="center"/>
    </xf>
    <xf numFmtId="0" fontId="20" fillId="0" borderId="0" xfId="0" applyFont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3" fontId="57" fillId="0" borderId="0" xfId="0" applyNumberFormat="1" applyFont="1" applyFill="1" applyAlignment="1">
      <alignment/>
    </xf>
    <xf numFmtId="0" fontId="61" fillId="0" borderId="11" xfId="0" applyFont="1" applyBorder="1" applyAlignment="1">
      <alignment vertical="center"/>
    </xf>
    <xf numFmtId="0" fontId="61" fillId="0" borderId="11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5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54" fillId="0" borderId="12" xfId="0" applyFont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1" fillId="0" borderId="0" xfId="33" applyNumberFormat="1" applyFont="1" applyFill="1" applyBorder="1" applyAlignment="1" applyProtection="1">
      <alignment/>
      <protection/>
    </xf>
    <xf numFmtId="0" fontId="31" fillId="0" borderId="0" xfId="33" applyNumberFormat="1" applyFont="1" applyFill="1" applyBorder="1" applyAlignment="1" applyProtection="1">
      <alignment horizontal="right"/>
      <protection/>
    </xf>
    <xf numFmtId="0" fontId="55" fillId="0" borderId="0" xfId="0" applyFont="1" applyBorder="1" applyAlignment="1">
      <alignment/>
    </xf>
    <xf numFmtId="49" fontId="33" fillId="0" borderId="0" xfId="33" applyNumberFormat="1" applyFont="1" applyFill="1" applyBorder="1" applyAlignment="1" applyProtection="1">
      <alignment horizontal="right"/>
      <protection/>
    </xf>
    <xf numFmtId="3" fontId="55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49" fontId="23" fillId="0" borderId="0" xfId="33" applyNumberFormat="1" applyFont="1" applyFill="1" applyBorder="1" applyAlignment="1" applyProtection="1">
      <alignment horizontal="center"/>
      <protection/>
    </xf>
    <xf numFmtId="49" fontId="19" fillId="0" borderId="0" xfId="33" applyNumberFormat="1" applyFont="1" applyFill="1" applyBorder="1" applyAlignment="1" applyProtection="1">
      <alignment horizontal="center" vertical="center" wrapText="1"/>
      <protection/>
    </xf>
    <xf numFmtId="49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20" fillId="0" borderId="0" xfId="33" applyFont="1" applyAlignment="1" applyProtection="1">
      <alignment horizontal="center"/>
      <protection/>
    </xf>
    <xf numFmtId="0" fontId="20" fillId="0" borderId="10" xfId="33" applyFont="1" applyBorder="1" applyAlignment="1" applyProtection="1">
      <alignment horizontal="center"/>
      <protection/>
    </xf>
    <xf numFmtId="0" fontId="20" fillId="0" borderId="12" xfId="33" applyFont="1" applyBorder="1" applyAlignment="1" applyProtection="1">
      <alignment horizontal="center"/>
      <protection/>
    </xf>
    <xf numFmtId="49" fontId="20" fillId="0" borderId="12" xfId="33" applyNumberFormat="1" applyFont="1" applyFill="1" applyBorder="1" applyAlignment="1" applyProtection="1">
      <alignment horizontal="center" vertical="center" wrapText="1"/>
      <protection/>
    </xf>
    <xf numFmtId="49" fontId="20" fillId="0" borderId="0" xfId="33" applyNumberFormat="1" applyFont="1" applyFill="1" applyBorder="1" applyAlignment="1" applyProtection="1">
      <alignment horizontal="center" vertical="center"/>
      <protection/>
    </xf>
    <xf numFmtId="0" fontId="20" fillId="0" borderId="0" xfId="33" applyFont="1" applyBorder="1" applyAlignment="1" applyProtection="1">
      <alignment horizontal="center"/>
      <protection/>
    </xf>
    <xf numFmtId="0" fontId="54" fillId="0" borderId="0" xfId="0" applyFont="1" applyAlignment="1">
      <alignment horizontal="center"/>
    </xf>
    <xf numFmtId="49" fontId="19" fillId="0" borderId="11" xfId="33" applyNumberFormat="1" applyFont="1" applyFill="1" applyBorder="1" applyAlignment="1" applyProtection="1">
      <alignment horizontal="center"/>
      <protection/>
    </xf>
    <xf numFmtId="0" fontId="19" fillId="0" borderId="11" xfId="33" applyNumberFormat="1" applyFont="1" applyBorder="1" applyAlignment="1" applyProtection="1">
      <alignment horizontal="center" vertical="top" wrapText="1"/>
      <protection/>
    </xf>
    <xf numFmtId="3" fontId="25" fillId="0" borderId="0" xfId="33" applyNumberFormat="1" applyFont="1" applyFill="1" applyBorder="1" applyAlignment="1" applyProtection="1">
      <alignment horizontal="right" vertical="top" wrapText="1"/>
      <protection/>
    </xf>
    <xf numFmtId="49" fontId="25" fillId="0" borderId="0" xfId="33" applyNumberFormat="1" applyFont="1" applyFill="1" applyBorder="1" applyAlignment="1" applyProtection="1">
      <alignment/>
      <protection/>
    </xf>
    <xf numFmtId="49" fontId="25" fillId="0" borderId="0" xfId="33" applyNumberFormat="1" applyFont="1" applyFill="1" applyBorder="1" applyAlignment="1" applyProtection="1">
      <alignment horizontal="center"/>
      <protection/>
    </xf>
    <xf numFmtId="4" fontId="25" fillId="0" borderId="0" xfId="33" applyNumberFormat="1" applyFont="1" applyFill="1" applyBorder="1" applyAlignment="1" applyProtection="1">
      <alignment horizontal="right"/>
      <protection/>
    </xf>
    <xf numFmtId="49" fontId="33" fillId="0" borderId="11" xfId="33" applyNumberFormat="1" applyFont="1" applyFill="1" applyBorder="1" applyAlignment="1" applyProtection="1">
      <alignment/>
      <protection/>
    </xf>
    <xf numFmtId="49" fontId="33" fillId="0" borderId="0" xfId="33" applyNumberFormat="1" applyFont="1" applyFill="1" applyBorder="1" applyAlignment="1" applyProtection="1">
      <alignment horizontal="center"/>
      <protection/>
    </xf>
    <xf numFmtId="3" fontId="31" fillId="0" borderId="11" xfId="33" applyNumberFormat="1" applyFont="1" applyFill="1" applyBorder="1" applyAlignment="1" applyProtection="1">
      <alignment horizontal="center" vertical="top" wrapText="1"/>
      <protection/>
    </xf>
    <xf numFmtId="49" fontId="31" fillId="0" borderId="0" xfId="33" applyNumberFormat="1" applyFont="1" applyFill="1" applyBorder="1" applyAlignment="1" applyProtection="1">
      <alignment/>
      <protection/>
    </xf>
    <xf numFmtId="0" fontId="31" fillId="0" borderId="0" xfId="33" applyNumberFormat="1" applyFont="1" applyFill="1" applyBorder="1" applyAlignment="1" applyProtection="1">
      <alignment horizontal="left"/>
      <protection/>
    </xf>
    <xf numFmtId="49" fontId="31" fillId="0" borderId="0" xfId="33" applyNumberFormat="1" applyFont="1" applyFill="1" applyBorder="1" applyAlignment="1" applyProtection="1">
      <alignment horizontal="left"/>
      <protection/>
    </xf>
    <xf numFmtId="49" fontId="31" fillId="0" borderId="0" xfId="33" applyNumberFormat="1" applyFont="1" applyFill="1" applyBorder="1" applyAlignment="1" applyProtection="1">
      <alignment horizontal="left"/>
      <protection/>
    </xf>
    <xf numFmtId="49" fontId="34" fillId="0" borderId="0" xfId="33" applyNumberFormat="1" applyFont="1" applyFill="1" applyBorder="1" applyAlignment="1" applyProtection="1">
      <alignment/>
      <protection/>
    </xf>
    <xf numFmtId="49" fontId="34" fillId="0" borderId="0" xfId="33" applyNumberFormat="1" applyFont="1" applyFill="1" applyBorder="1" applyAlignment="1" applyProtection="1">
      <alignment horizontal="center"/>
      <protection/>
    </xf>
    <xf numFmtId="49" fontId="35" fillId="0" borderId="0" xfId="33" applyNumberFormat="1" applyFont="1" applyFill="1" applyBorder="1" applyAlignment="1" applyProtection="1">
      <alignment horizontal="center"/>
      <protection/>
    </xf>
    <xf numFmtId="0" fontId="35" fillId="0" borderId="0" xfId="33" applyNumberFormat="1" applyFont="1" applyFill="1" applyBorder="1" applyAlignment="1" applyProtection="1">
      <alignment vertical="top"/>
      <protection/>
    </xf>
    <xf numFmtId="0" fontId="35" fillId="0" borderId="0" xfId="33" applyNumberFormat="1" applyFont="1" applyFill="1" applyBorder="1" applyAlignment="1" applyProtection="1">
      <alignment/>
      <protection/>
    </xf>
    <xf numFmtId="49" fontId="31" fillId="0" borderId="0" xfId="33" applyNumberFormat="1" applyFont="1" applyFill="1" applyBorder="1" applyAlignment="1" applyProtection="1">
      <alignment horizontal="left" vertical="center" wrapText="1"/>
      <protection/>
    </xf>
    <xf numFmtId="0" fontId="62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49" fontId="23" fillId="0" borderId="0" xfId="33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49" fontId="19" fillId="0" borderId="10" xfId="33" applyNumberFormat="1" applyFont="1" applyFill="1" applyBorder="1" applyAlignment="1" applyProtection="1">
      <alignment horizontal="center" vertical="center" wrapText="1"/>
      <protection/>
    </xf>
    <xf numFmtId="0" fontId="19" fillId="0" borderId="0" xfId="33" applyFont="1" applyBorder="1" applyAlignment="1" applyProtection="1">
      <alignment horizontal="center" vertical="center"/>
      <protection/>
    </xf>
    <xf numFmtId="49" fontId="19" fillId="0" borderId="12" xfId="33" applyNumberFormat="1" applyFont="1" applyFill="1" applyBorder="1" applyAlignment="1" applyProtection="1">
      <alignment horizontal="center" vertical="center" wrapText="1"/>
      <protection/>
    </xf>
    <xf numFmtId="0" fontId="19" fillId="0" borderId="0" xfId="53" applyFont="1" applyBorder="1" applyAlignment="1">
      <alignment horizontal="center" vertical="center"/>
      <protection/>
    </xf>
    <xf numFmtId="0" fontId="23" fillId="0" borderId="0" xfId="53" applyFont="1" applyBorder="1" applyAlignment="1">
      <alignment horizontal="center" vertical="center" wrapText="1"/>
      <protection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53" applyFont="1" applyBorder="1" applyAlignment="1">
      <alignment horizontal="center" vertical="center" wrapText="1"/>
      <protection/>
    </xf>
    <xf numFmtId="0" fontId="5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53" applyFont="1" applyAlignment="1" applyProtection="1">
      <alignment horizontal="center" vertical="center"/>
      <protection/>
    </xf>
    <xf numFmtId="0" fontId="20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19" fillId="0" borderId="0" xfId="0" applyFont="1" applyFill="1" applyAlignment="1">
      <alignment/>
    </xf>
    <xf numFmtId="165" fontId="20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 quotePrefix="1">
      <alignment vertical="center"/>
    </xf>
    <xf numFmtId="0" fontId="23" fillId="0" borderId="0" xfId="0" applyFont="1" applyFill="1" applyAlignment="1">
      <alignment/>
    </xf>
    <xf numFmtId="165" fontId="23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3" fontId="25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36" fillId="0" borderId="0" xfId="0" applyNumberFormat="1" applyFont="1" applyFill="1" applyAlignment="1">
      <alignment/>
    </xf>
    <xf numFmtId="165" fontId="20" fillId="0" borderId="0" xfId="0" applyNumberFormat="1" applyFont="1" applyAlignment="1">
      <alignment/>
    </xf>
    <xf numFmtId="0" fontId="19" fillId="0" borderId="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vertical="center"/>
    </xf>
    <xf numFmtId="0" fontId="58" fillId="0" borderId="11" xfId="0" applyFont="1" applyBorder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Border="1" applyAlignment="1">
      <alignment horizontal="right" vertical="center"/>
    </xf>
    <xf numFmtId="0" fontId="58" fillId="0" borderId="11" xfId="0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0" fontId="58" fillId="0" borderId="0" xfId="0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19" fillId="0" borderId="12" xfId="53" applyFont="1" applyBorder="1" applyAlignment="1">
      <alignment vertical="center" wrapText="1"/>
      <protection/>
    </xf>
    <xf numFmtId="3" fontId="19" fillId="0" borderId="12" xfId="33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Финансовая отчетность за 2008 год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2.0.132\&#1086;&#1090;&#1095;&#1077;&#1090;&#1099;%20&#1091;&#1088;&#1080;&#1092;&#1086;\&#1044;&#1083;&#1103;%20&#1074;&#1085;&#1077;&#1096;&#1085;&#1080;&#1093;%20&#1072;&#1091;&#1076;&#1080;&#1090;&#1086;&#1088;&#1086;&#1074;\&#1044;&#1083;&#1103;%20&#1074;&#1085;&#1077;&#1096;&#1085;&#1080;&#1093;%20&#1072;&#1091;&#1076;&#1080;&#1090;&#1086;&#1088;&#1086;&#1074;%202018\6%20&#1084;&#1077;&#1089;%202018%20&#1075;\&#1058;&#1057;&#1058;%20&#1088;&#1072;&#1089;&#1095;&#1077;&#1090;%2001.07.2018%20&#1080;&#1089;&#1087;&#1088;&#1072;&#1074;&#1083;&#1077;&#1085;&#1085;&#1099;&#1081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а"/>
      <sheetName val="9"/>
      <sheetName val="МСФО 9"/>
      <sheetName val="Т2-2017"/>
      <sheetName val="Т4-2017"/>
      <sheetName val="Т1-2018"/>
      <sheetName val="баланс 01.07"/>
      <sheetName val="Т2-2018"/>
      <sheetName val="5451 4951"/>
      <sheetName val="рекласс"/>
      <sheetName val="Ф1 Фин.полож."/>
      <sheetName val="Ф2 ОПиУ"/>
      <sheetName val="в ПУ"/>
      <sheetName val="Ф3 капитал"/>
      <sheetName val="СК"/>
      <sheetName val="Ф4 ОДДС"/>
      <sheetName val="ОДДС 1-2018"/>
      <sheetName val="налог"/>
      <sheetName val="ЦБ 2018"/>
      <sheetName val="2851"/>
      <sheetName val="КФГД"/>
      <sheetName val="Доп.капитал"/>
      <sheetName val="59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8"/>
  <sheetViews>
    <sheetView tabSelected="1" zoomScalePageLayoutView="0" workbookViewId="0" topLeftCell="A1">
      <selection activeCell="A9" sqref="A9"/>
    </sheetView>
  </sheetViews>
  <sheetFormatPr defaultColWidth="9.33203125" defaultRowHeight="12.75"/>
  <cols>
    <col min="1" max="1" width="64.16015625" style="7" customWidth="1"/>
    <col min="2" max="2" width="11.5" style="125" customWidth="1"/>
    <col min="3" max="3" width="33.83203125" style="7" customWidth="1"/>
    <col min="4" max="4" width="22.66015625" style="7" customWidth="1"/>
    <col min="5" max="5" width="9.33203125" style="37" customWidth="1"/>
    <col min="6" max="6" width="18.66015625" style="117" customWidth="1"/>
    <col min="7" max="7" width="13" style="117" customWidth="1"/>
    <col min="8" max="8" width="25.5" style="37" customWidth="1"/>
    <col min="9" max="9" width="24.16015625" style="1" customWidth="1"/>
    <col min="10" max="10" width="9.33203125" style="1" customWidth="1"/>
    <col min="11" max="12" width="10.83203125" style="1" bestFit="1" customWidth="1"/>
    <col min="13" max="16384" width="9.33203125" style="1" customWidth="1"/>
  </cols>
  <sheetData>
    <row r="1" spans="1:5" ht="15.75">
      <c r="A1" s="153" t="s">
        <v>111</v>
      </c>
      <c r="B1" s="153"/>
      <c r="C1" s="153"/>
      <c r="D1" s="153"/>
      <c r="E1" s="116"/>
    </row>
    <row r="2" spans="1:8" s="75" customFormat="1" ht="16.5" thickBot="1">
      <c r="A2" s="154" t="s">
        <v>110</v>
      </c>
      <c r="B2" s="154"/>
      <c r="C2" s="154"/>
      <c r="D2" s="154"/>
      <c r="E2" s="118"/>
      <c r="F2" s="151"/>
      <c r="G2" s="151"/>
      <c r="H2" s="152"/>
    </row>
    <row r="3" spans="1:4" ht="15">
      <c r="A3" s="3"/>
      <c r="B3" s="3"/>
      <c r="C3" s="3"/>
      <c r="D3" s="4"/>
    </row>
    <row r="4" spans="1:4" ht="30">
      <c r="A4" s="8" t="s">
        <v>0</v>
      </c>
      <c r="B4" s="132" t="s">
        <v>112</v>
      </c>
      <c r="C4" s="133" t="s">
        <v>1</v>
      </c>
      <c r="D4" s="9" t="s">
        <v>2</v>
      </c>
    </row>
    <row r="5" spans="1:4" ht="15">
      <c r="A5" s="6"/>
      <c r="B5" s="122"/>
      <c r="C5" s="10"/>
      <c r="D5" s="10"/>
    </row>
    <row r="6" spans="1:4" ht="15">
      <c r="A6" s="11" t="s">
        <v>3</v>
      </c>
      <c r="B6" s="123"/>
      <c r="C6" s="12"/>
      <c r="D6" s="12"/>
    </row>
    <row r="7" spans="1:7" ht="15">
      <c r="A7" s="13" t="s">
        <v>4</v>
      </c>
      <c r="B7" s="124" t="s">
        <v>113</v>
      </c>
      <c r="C7" s="14">
        <v>66465240</v>
      </c>
      <c r="D7" s="15">
        <v>62700038</v>
      </c>
      <c r="F7" s="119"/>
      <c r="G7" s="119"/>
    </row>
    <row r="8" spans="1:7" ht="15">
      <c r="A8" s="13" t="s">
        <v>5</v>
      </c>
      <c r="B8" s="124"/>
      <c r="C8" s="14">
        <v>0</v>
      </c>
      <c r="D8" s="15">
        <v>4914825</v>
      </c>
      <c r="F8" s="119"/>
      <c r="G8" s="119"/>
    </row>
    <row r="9" spans="1:7" ht="15">
      <c r="A9" s="13" t="s">
        <v>6</v>
      </c>
      <c r="B9" s="124"/>
      <c r="C9" s="14">
        <v>0</v>
      </c>
      <c r="D9" s="15">
        <v>10362022</v>
      </c>
      <c r="F9" s="119"/>
      <c r="G9" s="119"/>
    </row>
    <row r="10" spans="1:7" ht="15">
      <c r="A10" s="13" t="s">
        <v>7</v>
      </c>
      <c r="B10" s="124" t="s">
        <v>115</v>
      </c>
      <c r="C10" s="14">
        <v>522143682</v>
      </c>
      <c r="D10" s="15">
        <v>460058072</v>
      </c>
      <c r="F10" s="119"/>
      <c r="G10" s="119"/>
    </row>
    <row r="11" spans="1:7" ht="30">
      <c r="A11" s="17" t="s">
        <v>8</v>
      </c>
      <c r="B11" s="124" t="s">
        <v>116</v>
      </c>
      <c r="C11" s="14">
        <v>0</v>
      </c>
      <c r="D11" s="18">
        <v>158421169</v>
      </c>
      <c r="F11" s="119"/>
      <c r="G11" s="119"/>
    </row>
    <row r="12" spans="1:7" ht="45">
      <c r="A12" s="13" t="s">
        <v>9</v>
      </c>
      <c r="B12" s="124" t="s">
        <v>116</v>
      </c>
      <c r="C12" s="14">
        <v>156253676</v>
      </c>
      <c r="D12" s="15" t="s">
        <v>10</v>
      </c>
      <c r="F12" s="119"/>
      <c r="G12" s="119"/>
    </row>
    <row r="13" spans="1:7" ht="33.75" customHeight="1">
      <c r="A13" s="13" t="s">
        <v>11</v>
      </c>
      <c r="B13" s="124" t="s">
        <v>114</v>
      </c>
      <c r="C13" s="14">
        <v>0</v>
      </c>
      <c r="D13" s="15">
        <v>57925386</v>
      </c>
      <c r="F13" s="119"/>
      <c r="G13" s="119"/>
    </row>
    <row r="14" spans="1:7" ht="30">
      <c r="A14" s="13" t="s">
        <v>12</v>
      </c>
      <c r="B14" s="124" t="s">
        <v>114</v>
      </c>
      <c r="C14" s="14">
        <v>92811734</v>
      </c>
      <c r="D14" s="15" t="s">
        <v>10</v>
      </c>
      <c r="F14" s="119"/>
      <c r="G14" s="119"/>
    </row>
    <row r="15" spans="1:7" ht="15">
      <c r="A15" s="13" t="s">
        <v>13</v>
      </c>
      <c r="B15" s="124"/>
      <c r="C15" s="14">
        <v>3536680</v>
      </c>
      <c r="D15" s="15">
        <v>3336779</v>
      </c>
      <c r="F15" s="119"/>
      <c r="G15" s="119"/>
    </row>
    <row r="16" spans="1:7" ht="15">
      <c r="A16" s="13" t="s">
        <v>14</v>
      </c>
      <c r="B16" s="124"/>
      <c r="C16" s="14">
        <v>2168711</v>
      </c>
      <c r="D16" s="15">
        <v>2046066</v>
      </c>
      <c r="F16" s="119"/>
      <c r="G16" s="119"/>
    </row>
    <row r="17" spans="1:7" ht="15">
      <c r="A17" s="13" t="s">
        <v>15</v>
      </c>
      <c r="B17" s="124" t="s">
        <v>117</v>
      </c>
      <c r="C17" s="14">
        <v>6318345</v>
      </c>
      <c r="D17" s="15">
        <v>1556545</v>
      </c>
      <c r="F17" s="119"/>
      <c r="G17" s="119"/>
    </row>
    <row r="18" spans="1:7" ht="15">
      <c r="A18" s="13" t="s">
        <v>16</v>
      </c>
      <c r="B18" s="124"/>
      <c r="C18" s="14">
        <v>945626</v>
      </c>
      <c r="D18" s="15">
        <v>946587</v>
      </c>
      <c r="F18" s="119"/>
      <c r="G18" s="119"/>
    </row>
    <row r="19" spans="6:7" ht="15">
      <c r="F19" s="119"/>
      <c r="G19" s="119"/>
    </row>
    <row r="20" spans="1:7" ht="15">
      <c r="A20" s="19"/>
      <c r="B20" s="126"/>
      <c r="C20" s="19"/>
      <c r="D20" s="19"/>
      <c r="F20" s="119"/>
      <c r="G20" s="119"/>
    </row>
    <row r="21" spans="1:7" ht="15">
      <c r="A21" s="11" t="s">
        <v>17</v>
      </c>
      <c r="B21" s="123"/>
      <c r="C21" s="20">
        <f>SUM(C7:C18)</f>
        <v>850643694</v>
      </c>
      <c r="D21" s="20">
        <f>SUM(D7:D18)</f>
        <v>762267489</v>
      </c>
      <c r="F21" s="119"/>
      <c r="G21" s="119"/>
    </row>
    <row r="22" spans="1:7" ht="15.75" thickBot="1">
      <c r="A22" s="21"/>
      <c r="B22" s="127"/>
      <c r="C22" s="21"/>
      <c r="D22" s="21"/>
      <c r="F22" s="119"/>
      <c r="G22" s="119"/>
    </row>
    <row r="23" spans="1:7" ht="15">
      <c r="A23" s="13"/>
      <c r="B23" s="124"/>
      <c r="C23" s="15"/>
      <c r="D23" s="15"/>
      <c r="F23" s="119"/>
      <c r="G23" s="119"/>
    </row>
    <row r="24" spans="1:7" ht="15">
      <c r="A24" s="11" t="s">
        <v>18</v>
      </c>
      <c r="B24" s="123"/>
      <c r="C24" s="20"/>
      <c r="D24" s="20"/>
      <c r="E24" s="38"/>
      <c r="F24" s="119"/>
      <c r="G24" s="119"/>
    </row>
    <row r="25" spans="1:7" ht="15">
      <c r="A25" s="13" t="s">
        <v>19</v>
      </c>
      <c r="B25" s="124" t="s">
        <v>119</v>
      </c>
      <c r="C25" s="14">
        <v>573268121</v>
      </c>
      <c r="D25" s="15">
        <v>526795764</v>
      </c>
      <c r="E25" s="38"/>
      <c r="F25" s="119"/>
      <c r="G25" s="119"/>
    </row>
    <row r="26" spans="1:7" ht="15">
      <c r="A26" s="13" t="s">
        <v>20</v>
      </c>
      <c r="B26" s="124" t="s">
        <v>120</v>
      </c>
      <c r="C26" s="14">
        <v>77934969</v>
      </c>
      <c r="D26" s="15">
        <v>72102439</v>
      </c>
      <c r="E26" s="38"/>
      <c r="F26" s="119"/>
      <c r="G26" s="119"/>
    </row>
    <row r="27" spans="1:7" ht="15">
      <c r="A27" s="13" t="s">
        <v>21</v>
      </c>
      <c r="B27" s="124"/>
      <c r="C27" s="14">
        <v>8696181</v>
      </c>
      <c r="D27" s="15">
        <v>5456337</v>
      </c>
      <c r="E27" s="38"/>
      <c r="F27" s="119"/>
      <c r="G27" s="119"/>
    </row>
    <row r="28" spans="1:7" ht="15">
      <c r="A28" s="13" t="s">
        <v>118</v>
      </c>
      <c r="B28" s="124"/>
      <c r="C28" s="14">
        <v>370033</v>
      </c>
      <c r="D28" s="15" t="s">
        <v>10</v>
      </c>
      <c r="E28" s="38"/>
      <c r="F28" s="119"/>
      <c r="G28" s="119"/>
    </row>
    <row r="29" spans="1:7" ht="15">
      <c r="A29" s="13" t="s">
        <v>22</v>
      </c>
      <c r="B29" s="124" t="s">
        <v>121</v>
      </c>
      <c r="C29" s="14">
        <v>12558196</v>
      </c>
      <c r="D29" s="15">
        <v>5022961</v>
      </c>
      <c r="E29" s="38"/>
      <c r="F29" s="119"/>
      <c r="G29" s="119"/>
    </row>
    <row r="30" spans="1:7" ht="15">
      <c r="A30" s="13"/>
      <c r="B30" s="124"/>
      <c r="C30" s="14"/>
      <c r="D30" s="15"/>
      <c r="F30" s="119"/>
      <c r="G30" s="119"/>
    </row>
    <row r="31" spans="1:7" ht="15">
      <c r="A31" s="19"/>
      <c r="B31" s="126"/>
      <c r="C31" s="19"/>
      <c r="D31" s="19"/>
      <c r="F31" s="119"/>
      <c r="G31" s="119"/>
    </row>
    <row r="32" spans="1:7" ht="15">
      <c r="A32" s="11" t="s">
        <v>23</v>
      </c>
      <c r="B32" s="123"/>
      <c r="C32" s="20">
        <f>SUM(C25:C29)</f>
        <v>672827500</v>
      </c>
      <c r="D32" s="20">
        <f>SUM(D25:D29)</f>
        <v>609377501</v>
      </c>
      <c r="F32" s="119"/>
      <c r="G32" s="119"/>
    </row>
    <row r="33" spans="1:7" ht="15.75" thickBot="1">
      <c r="A33" s="23"/>
      <c r="B33" s="128"/>
      <c r="C33" s="24"/>
      <c r="D33" s="24"/>
      <c r="F33" s="119"/>
      <c r="G33" s="119"/>
    </row>
    <row r="34" spans="6:7" ht="15">
      <c r="F34" s="119"/>
      <c r="G34" s="119"/>
    </row>
    <row r="35" spans="1:7" ht="15">
      <c r="A35" s="11" t="s">
        <v>24</v>
      </c>
      <c r="B35" s="123"/>
      <c r="C35" s="20"/>
      <c r="D35" s="20"/>
      <c r="F35" s="119"/>
      <c r="G35" s="119"/>
    </row>
    <row r="36" spans="1:8" ht="15">
      <c r="A36" s="13" t="s">
        <v>25</v>
      </c>
      <c r="B36" s="124" t="s">
        <v>122</v>
      </c>
      <c r="C36" s="14">
        <v>78300000</v>
      </c>
      <c r="D36" s="15">
        <v>78300000</v>
      </c>
      <c r="F36" s="119"/>
      <c r="G36" s="119"/>
      <c r="H36" s="120"/>
    </row>
    <row r="37" spans="1:8" ht="15">
      <c r="A37" s="13" t="s">
        <v>26</v>
      </c>
      <c r="B37" s="124"/>
      <c r="C37" s="14">
        <v>44767177</v>
      </c>
      <c r="D37" s="15">
        <v>29294057</v>
      </c>
      <c r="F37" s="119"/>
      <c r="G37" s="119"/>
      <c r="H37" s="120"/>
    </row>
    <row r="38" spans="1:8" ht="30">
      <c r="A38" s="13" t="s">
        <v>27</v>
      </c>
      <c r="B38" s="124"/>
      <c r="C38" s="14">
        <v>0</v>
      </c>
      <c r="D38" s="25">
        <v>-4147598</v>
      </c>
      <c r="F38" s="119"/>
      <c r="G38" s="119"/>
      <c r="H38" s="120"/>
    </row>
    <row r="39" spans="1:8" ht="45">
      <c r="A39" s="13" t="s">
        <v>28</v>
      </c>
      <c r="B39" s="129"/>
      <c r="C39" s="14">
        <v>-2792874</v>
      </c>
      <c r="D39" s="25" t="s">
        <v>10</v>
      </c>
      <c r="F39" s="119"/>
      <c r="G39" s="119"/>
      <c r="H39" s="120"/>
    </row>
    <row r="40" spans="1:8" ht="15">
      <c r="A40" s="13" t="s">
        <v>29</v>
      </c>
      <c r="B40" s="124"/>
      <c r="C40" s="14">
        <v>3200322</v>
      </c>
      <c r="D40" s="15">
        <v>3389604</v>
      </c>
      <c r="F40" s="119"/>
      <c r="G40" s="119"/>
      <c r="H40" s="121"/>
    </row>
    <row r="41" spans="1:8" ht="15">
      <c r="A41" s="13" t="s">
        <v>30</v>
      </c>
      <c r="B41" s="124"/>
      <c r="C41" s="14">
        <v>54341569</v>
      </c>
      <c r="D41" s="15">
        <v>46053925</v>
      </c>
      <c r="F41" s="119"/>
      <c r="G41" s="119"/>
      <c r="H41" s="121"/>
    </row>
    <row r="42" spans="1:7" ht="15">
      <c r="A42" s="26"/>
      <c r="B42" s="130"/>
      <c r="C42" s="26"/>
      <c r="D42" s="26"/>
      <c r="F42" s="119"/>
      <c r="G42" s="119"/>
    </row>
    <row r="43" spans="1:7" ht="15">
      <c r="A43" s="19"/>
      <c r="B43" s="126"/>
      <c r="C43" s="19"/>
      <c r="D43" s="19"/>
      <c r="F43" s="119"/>
      <c r="G43" s="119"/>
    </row>
    <row r="44" spans="1:7" ht="15">
      <c r="A44" s="11" t="s">
        <v>31</v>
      </c>
      <c r="B44" s="123"/>
      <c r="C44" s="20">
        <f>SUM(C36:C41)</f>
        <v>177816194</v>
      </c>
      <c r="D44" s="20">
        <f>SUM(D36:D41)</f>
        <v>152889988</v>
      </c>
      <c r="F44" s="119"/>
      <c r="G44" s="119"/>
    </row>
    <row r="45" spans="1:7" ht="15.75" thickBot="1">
      <c r="A45" s="23"/>
      <c r="B45" s="128"/>
      <c r="C45" s="24"/>
      <c r="D45" s="24"/>
      <c r="F45" s="119"/>
      <c r="G45" s="119"/>
    </row>
    <row r="46" spans="6:7" ht="15">
      <c r="F46" s="119"/>
      <c r="G46" s="119"/>
    </row>
    <row r="47" spans="1:7" ht="15">
      <c r="A47" s="11" t="s">
        <v>32</v>
      </c>
      <c r="B47" s="123"/>
      <c r="C47" s="20">
        <v>850643694</v>
      </c>
      <c r="D47" s="20">
        <v>762267489</v>
      </c>
      <c r="F47" s="119"/>
      <c r="G47" s="119"/>
    </row>
    <row r="48" spans="1:4" ht="15.75" thickBot="1">
      <c r="A48" s="23"/>
      <c r="B48" s="128"/>
      <c r="C48" s="24"/>
      <c r="D48" s="24"/>
    </row>
    <row r="49" spans="1:4" ht="15">
      <c r="A49" s="28"/>
      <c r="B49" s="5"/>
      <c r="C49" s="134"/>
      <c r="D49" s="134"/>
    </row>
    <row r="50" spans="1:4" ht="15">
      <c r="A50" s="135"/>
      <c r="B50" s="136"/>
      <c r="C50" s="134"/>
      <c r="D50" s="134"/>
    </row>
    <row r="51" spans="1:4" ht="15">
      <c r="A51" s="28"/>
      <c r="B51" s="5"/>
      <c r="C51" s="134"/>
      <c r="D51" s="137"/>
    </row>
    <row r="52" spans="1:4" ht="15.75">
      <c r="A52" s="138"/>
      <c r="B52" s="139"/>
      <c r="C52" s="140"/>
      <c r="D52" s="140"/>
    </row>
    <row r="53" spans="1:4" ht="15.75">
      <c r="A53" s="141" t="s">
        <v>125</v>
      </c>
      <c r="B53" s="139"/>
      <c r="C53" s="142" t="s">
        <v>123</v>
      </c>
      <c r="D53" s="142"/>
    </row>
    <row r="54" spans="1:4" ht="15.75">
      <c r="A54" s="143" t="s">
        <v>126</v>
      </c>
      <c r="B54" s="139"/>
      <c r="C54" s="144" t="s">
        <v>124</v>
      </c>
      <c r="D54" s="144"/>
    </row>
    <row r="55" spans="1:4" ht="18.75">
      <c r="A55" s="145"/>
      <c r="B55" s="146"/>
      <c r="C55" s="145"/>
      <c r="D55" s="145"/>
    </row>
    <row r="56" spans="1:4" ht="18.75">
      <c r="A56" s="27" t="s">
        <v>127</v>
      </c>
      <c r="B56" s="147"/>
      <c r="C56" s="148"/>
      <c r="D56" s="149"/>
    </row>
    <row r="57" spans="1:4" ht="57" customHeight="1">
      <c r="A57" s="150" t="s">
        <v>128</v>
      </c>
      <c r="B57" s="150"/>
      <c r="C57" s="150"/>
      <c r="D57" s="150"/>
    </row>
    <row r="58" spans="1:3" ht="15">
      <c r="A58" s="28"/>
      <c r="B58" s="5"/>
      <c r="C58" s="29"/>
    </row>
  </sheetData>
  <sheetProtection/>
  <mergeCells count="6">
    <mergeCell ref="C52:D52"/>
    <mergeCell ref="C53:D53"/>
    <mergeCell ref="C54:D54"/>
    <mergeCell ref="A57:D57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1"/>
  <sheetViews>
    <sheetView zoomScalePageLayoutView="0" workbookViewId="0" topLeftCell="A1">
      <selection activeCell="A8" sqref="A8"/>
    </sheetView>
  </sheetViews>
  <sheetFormatPr defaultColWidth="9.33203125" defaultRowHeight="12.75"/>
  <cols>
    <col min="1" max="1" width="66" style="61" customWidth="1"/>
    <col min="2" max="2" width="8" style="168" customWidth="1"/>
    <col min="3" max="3" width="24.33203125" style="61" customWidth="1"/>
    <col min="4" max="4" width="23.16015625" style="61" customWidth="1"/>
    <col min="5" max="6" width="9.33203125" style="1" customWidth="1"/>
    <col min="7" max="8" width="13" style="2" customWidth="1"/>
    <col min="9" max="9" width="13" style="1" customWidth="1"/>
    <col min="10" max="11" width="9.33203125" style="1" customWidth="1"/>
    <col min="12" max="12" width="13" style="1" bestFit="1" customWidth="1"/>
    <col min="13" max="16384" width="9.33203125" style="1" customWidth="1"/>
  </cols>
  <sheetData>
    <row r="1" spans="1:5" ht="15.75">
      <c r="A1" s="153" t="s">
        <v>111</v>
      </c>
      <c r="B1" s="153"/>
      <c r="C1" s="153"/>
      <c r="D1" s="153"/>
      <c r="E1" s="115"/>
    </row>
    <row r="2" spans="1:5" ht="16.5" thickBot="1">
      <c r="A2" s="154" t="s">
        <v>129</v>
      </c>
      <c r="B2" s="154"/>
      <c r="C2" s="154"/>
      <c r="D2" s="154"/>
      <c r="E2" s="139"/>
    </row>
    <row r="3" spans="1:4" ht="15">
      <c r="A3" s="30"/>
      <c r="B3" s="30"/>
      <c r="C3" s="30"/>
      <c r="D3" s="31"/>
    </row>
    <row r="4" spans="1:4" ht="15">
      <c r="A4" s="33"/>
      <c r="B4" s="155"/>
      <c r="C4" s="34" t="s">
        <v>33</v>
      </c>
      <c r="D4" s="34"/>
    </row>
    <row r="5" spans="1:4" ht="30">
      <c r="A5" s="8" t="s">
        <v>0</v>
      </c>
      <c r="B5" s="132" t="s">
        <v>112</v>
      </c>
      <c r="C5" s="35" t="s">
        <v>1</v>
      </c>
      <c r="D5" s="35" t="s">
        <v>34</v>
      </c>
    </row>
    <row r="6" spans="1:4" ht="15">
      <c r="A6" s="6"/>
      <c r="B6" s="122"/>
      <c r="C6" s="36"/>
      <c r="D6" s="36"/>
    </row>
    <row r="7" spans="1:8" ht="15">
      <c r="A7" s="13" t="s">
        <v>35</v>
      </c>
      <c r="B7" s="124" t="s">
        <v>130</v>
      </c>
      <c r="C7" s="15">
        <v>30570465</v>
      </c>
      <c r="D7" s="15">
        <v>26089710</v>
      </c>
      <c r="G7" s="16"/>
      <c r="H7" s="16"/>
    </row>
    <row r="8" spans="1:8" ht="15">
      <c r="A8" s="13" t="s">
        <v>36</v>
      </c>
      <c r="B8" s="124" t="s">
        <v>130</v>
      </c>
      <c r="C8" s="25">
        <v>-6398872</v>
      </c>
      <c r="D8" s="25">
        <v>-5148872</v>
      </c>
      <c r="G8" s="16"/>
      <c r="H8" s="16"/>
    </row>
    <row r="9" spans="1:8" ht="15">
      <c r="A9" s="37"/>
      <c r="B9" s="156"/>
      <c r="C9" s="38"/>
      <c r="D9" s="37"/>
      <c r="G9" s="16"/>
      <c r="H9" s="16"/>
    </row>
    <row r="10" spans="1:9" ht="15">
      <c r="A10" s="39"/>
      <c r="B10" s="157"/>
      <c r="C10" s="40"/>
      <c r="D10" s="39"/>
      <c r="G10" s="41"/>
      <c r="H10" s="16"/>
      <c r="I10"/>
    </row>
    <row r="11" spans="1:9" ht="15">
      <c r="A11" s="11" t="s">
        <v>37</v>
      </c>
      <c r="B11" s="123"/>
      <c r="C11" s="42">
        <f>C7+C8</f>
        <v>24171593</v>
      </c>
      <c r="D11" s="42">
        <f>D7+D8</f>
        <v>20940838</v>
      </c>
      <c r="G11" s="41"/>
      <c r="H11" s="16"/>
      <c r="I11"/>
    </row>
    <row r="12" spans="1:9" ht="15">
      <c r="A12" s="13" t="s">
        <v>131</v>
      </c>
      <c r="B12" s="124" t="s">
        <v>115</v>
      </c>
      <c r="C12" s="25">
        <v>-393198</v>
      </c>
      <c r="D12" s="25">
        <v>-178671</v>
      </c>
      <c r="G12" s="41"/>
      <c r="H12" s="16"/>
      <c r="I12"/>
    </row>
    <row r="13" spans="1:12" ht="15">
      <c r="A13" s="44"/>
      <c r="B13" s="158"/>
      <c r="C13" s="45"/>
      <c r="D13" s="44"/>
      <c r="G13" s="41"/>
      <c r="H13" s="16"/>
      <c r="I13"/>
      <c r="J13"/>
      <c r="K13"/>
      <c r="L13"/>
    </row>
    <row r="14" spans="1:12" ht="15">
      <c r="A14" s="37"/>
      <c r="B14" s="156"/>
      <c r="C14" s="38"/>
      <c r="D14" s="37"/>
      <c r="G14" s="41"/>
      <c r="H14" s="16"/>
      <c r="I14"/>
      <c r="J14"/>
      <c r="K14"/>
      <c r="L14"/>
    </row>
    <row r="15" spans="1:12" ht="28.5">
      <c r="A15" s="11" t="s">
        <v>38</v>
      </c>
      <c r="B15" s="32"/>
      <c r="C15" s="43">
        <f>C11+C12</f>
        <v>23778395</v>
      </c>
      <c r="D15" s="43">
        <f>D11+D12</f>
        <v>20762167</v>
      </c>
      <c r="G15" s="41"/>
      <c r="H15" s="16"/>
      <c r="I15"/>
      <c r="J15"/>
      <c r="K15"/>
      <c r="L15"/>
    </row>
    <row r="16" spans="1:12" ht="15">
      <c r="A16" s="11"/>
      <c r="B16" s="123"/>
      <c r="C16" s="43"/>
      <c r="D16" s="43"/>
      <c r="G16" s="41"/>
      <c r="H16" s="16"/>
      <c r="I16"/>
      <c r="J16"/>
      <c r="K16"/>
      <c r="L16"/>
    </row>
    <row r="17" spans="1:12" ht="15">
      <c r="A17" s="13" t="s">
        <v>39</v>
      </c>
      <c r="B17" s="124"/>
      <c r="C17" s="25">
        <v>442552</v>
      </c>
      <c r="D17" s="25">
        <v>420709</v>
      </c>
      <c r="G17" s="41"/>
      <c r="H17" s="16"/>
      <c r="I17"/>
      <c r="J17"/>
      <c r="K17"/>
      <c r="L17"/>
    </row>
    <row r="18" spans="1:12" ht="15">
      <c r="A18" s="13" t="s">
        <v>40</v>
      </c>
      <c r="B18" s="124"/>
      <c r="C18" s="25">
        <v>-765918</v>
      </c>
      <c r="D18" s="25">
        <v>-768896</v>
      </c>
      <c r="G18" s="41"/>
      <c r="H18" s="16"/>
      <c r="I18"/>
      <c r="J18"/>
      <c r="K18"/>
      <c r="L18"/>
    </row>
    <row r="19" spans="1:12" ht="30" customHeight="1">
      <c r="A19" s="13" t="s">
        <v>41</v>
      </c>
      <c r="B19" s="124"/>
      <c r="C19" s="25">
        <v>-1757065</v>
      </c>
      <c r="D19" s="25">
        <v>-383494</v>
      </c>
      <c r="G19" s="41"/>
      <c r="H19" s="16"/>
      <c r="I19"/>
      <c r="J19"/>
      <c r="K19"/>
      <c r="L19"/>
    </row>
    <row r="20" spans="1:12" ht="30" customHeight="1">
      <c r="A20" s="13" t="s">
        <v>132</v>
      </c>
      <c r="B20" s="124"/>
      <c r="C20" s="25" t="s">
        <v>10</v>
      </c>
      <c r="D20" s="25">
        <v>-273701</v>
      </c>
      <c r="G20" s="41"/>
      <c r="H20" s="16"/>
      <c r="I20"/>
      <c r="J20"/>
      <c r="K20"/>
      <c r="L20"/>
    </row>
    <row r="21" spans="1:12" ht="49.5" customHeight="1">
      <c r="A21" s="13" t="s">
        <v>133</v>
      </c>
      <c r="B21" s="124"/>
      <c r="C21" s="25">
        <v>53707</v>
      </c>
      <c r="D21" s="25" t="s">
        <v>10</v>
      </c>
      <c r="G21" s="41"/>
      <c r="H21" s="16"/>
      <c r="I21"/>
      <c r="J21"/>
      <c r="K21"/>
      <c r="L21"/>
    </row>
    <row r="22" spans="1:12" ht="15">
      <c r="A22" s="13" t="s">
        <v>134</v>
      </c>
      <c r="B22" s="124"/>
      <c r="C22" s="25">
        <v>-378854</v>
      </c>
      <c r="D22" s="46">
        <v>-365519</v>
      </c>
      <c r="G22" s="41"/>
      <c r="H22" s="16"/>
      <c r="I22"/>
      <c r="J22"/>
      <c r="K22"/>
      <c r="L22" s="47"/>
    </row>
    <row r="23" spans="1:12" ht="15">
      <c r="A23" s="13" t="s">
        <v>42</v>
      </c>
      <c r="B23" s="124"/>
      <c r="C23" s="25">
        <v>-6073318</v>
      </c>
      <c r="D23" s="25">
        <v>-5268041</v>
      </c>
      <c r="G23" s="41"/>
      <c r="H23" s="16"/>
      <c r="I23"/>
      <c r="J23"/>
      <c r="K23"/>
      <c r="L23"/>
    </row>
    <row r="24" spans="1:12" ht="15">
      <c r="A24" s="1"/>
      <c r="B24" s="131"/>
      <c r="C24" s="22"/>
      <c r="D24" s="1"/>
      <c r="G24" s="41"/>
      <c r="H24" s="16"/>
      <c r="I24"/>
      <c r="J24"/>
      <c r="K24"/>
      <c r="L24"/>
    </row>
    <row r="25" spans="1:12" ht="15">
      <c r="A25" s="48"/>
      <c r="B25" s="159"/>
      <c r="C25" s="49"/>
      <c r="D25" s="49"/>
      <c r="G25" s="41"/>
      <c r="H25" s="16"/>
      <c r="I25"/>
      <c r="J25"/>
      <c r="K25"/>
      <c r="L25"/>
    </row>
    <row r="26" spans="1:12" ht="15">
      <c r="A26" s="50" t="s">
        <v>43</v>
      </c>
      <c r="B26" s="160"/>
      <c r="C26" s="51">
        <f>SUM(C15:C23)</f>
        <v>15299499</v>
      </c>
      <c r="D26" s="51">
        <f>SUM(D15:D23)</f>
        <v>14123225</v>
      </c>
      <c r="G26" s="41"/>
      <c r="H26" s="16"/>
      <c r="I26"/>
      <c r="J26"/>
      <c r="K26"/>
      <c r="L26"/>
    </row>
    <row r="27" spans="1:12" ht="15">
      <c r="A27" s="13" t="s">
        <v>44</v>
      </c>
      <c r="B27" s="124" t="s">
        <v>135</v>
      </c>
      <c r="C27" s="25">
        <v>-533974</v>
      </c>
      <c r="D27" s="25">
        <v>-1464082</v>
      </c>
      <c r="G27" s="41"/>
      <c r="H27" s="16"/>
      <c r="I27"/>
      <c r="J27"/>
      <c r="K27"/>
      <c r="L27"/>
    </row>
    <row r="28" spans="1:12" ht="15">
      <c r="A28" s="13"/>
      <c r="B28" s="124"/>
      <c r="C28" s="25"/>
      <c r="D28" s="25"/>
      <c r="G28" s="41"/>
      <c r="H28" s="16"/>
      <c r="I28"/>
      <c r="J28"/>
      <c r="K28"/>
      <c r="L28"/>
    </row>
    <row r="29" spans="1:9" ht="15">
      <c r="A29" s="48"/>
      <c r="B29" s="159"/>
      <c r="C29" s="49"/>
      <c r="D29" s="49"/>
      <c r="G29" s="41"/>
      <c r="H29" s="16"/>
      <c r="I29"/>
    </row>
    <row r="30" spans="1:9" ht="15">
      <c r="A30" s="50" t="s">
        <v>45</v>
      </c>
      <c r="B30" s="160"/>
      <c r="C30" s="51">
        <f>C26+C27</f>
        <v>14765525</v>
      </c>
      <c r="D30" s="51">
        <f>D26+D27</f>
        <v>12659143</v>
      </c>
      <c r="G30" s="41"/>
      <c r="H30" s="16"/>
      <c r="I30"/>
    </row>
    <row r="31" spans="1:9" ht="15.75" thickBot="1">
      <c r="A31" s="52"/>
      <c r="B31" s="161"/>
      <c r="C31" s="53"/>
      <c r="D31" s="53"/>
      <c r="G31" s="41"/>
      <c r="H31" s="16"/>
      <c r="I31"/>
    </row>
    <row r="32" spans="1:9" ht="15">
      <c r="A32" s="11"/>
      <c r="B32" s="123"/>
      <c r="C32" s="43"/>
      <c r="D32" s="43"/>
      <c r="G32" s="41"/>
      <c r="H32" s="16"/>
      <c r="I32"/>
    </row>
    <row r="33" spans="1:9" ht="15">
      <c r="A33" s="54" t="s">
        <v>46</v>
      </c>
      <c r="B33" s="162"/>
      <c r="C33" s="55"/>
      <c r="D33" s="56"/>
      <c r="G33" s="41"/>
      <c r="H33" s="16"/>
      <c r="I33"/>
    </row>
    <row r="34" spans="1:9" ht="15">
      <c r="A34" s="50"/>
      <c r="B34" s="160"/>
      <c r="C34" s="25"/>
      <c r="D34" s="56"/>
      <c r="G34" s="41"/>
      <c r="H34" s="16"/>
      <c r="I34"/>
    </row>
    <row r="35" spans="1:9" ht="30">
      <c r="A35" s="57" t="s">
        <v>47</v>
      </c>
      <c r="B35" s="163"/>
      <c r="C35" s="56"/>
      <c r="D35" s="56"/>
      <c r="G35" s="41"/>
      <c r="H35" s="16"/>
      <c r="I35"/>
    </row>
    <row r="36" spans="1:9" ht="32.25" customHeight="1">
      <c r="A36" s="58" t="s">
        <v>136</v>
      </c>
      <c r="B36" s="164"/>
      <c r="C36" s="25">
        <v>0</v>
      </c>
      <c r="D36" s="25">
        <v>3825130</v>
      </c>
      <c r="G36" s="41"/>
      <c r="H36" s="16"/>
      <c r="I36"/>
    </row>
    <row r="37" spans="1:9" ht="45">
      <c r="A37" s="58" t="s">
        <v>137</v>
      </c>
      <c r="B37" s="164"/>
      <c r="C37" s="25">
        <v>2307294</v>
      </c>
      <c r="D37" s="25">
        <v>0</v>
      </c>
      <c r="G37" s="41"/>
      <c r="H37" s="16"/>
      <c r="I37"/>
    </row>
    <row r="38" spans="1:9" ht="61.5" customHeight="1">
      <c r="A38" s="58" t="s">
        <v>48</v>
      </c>
      <c r="B38" s="164"/>
      <c r="C38" s="25">
        <v>-35583</v>
      </c>
      <c r="D38" s="25" t="s">
        <v>10</v>
      </c>
      <c r="G38" s="41"/>
      <c r="H38" s="16"/>
      <c r="I38"/>
    </row>
    <row r="39" spans="1:9" ht="15">
      <c r="A39" s="59"/>
      <c r="B39" s="165"/>
      <c r="C39" s="56"/>
      <c r="D39" s="25"/>
      <c r="G39" s="41"/>
      <c r="H39" s="16"/>
      <c r="I39"/>
    </row>
    <row r="40" spans="1:9" ht="15">
      <c r="A40" s="39"/>
      <c r="B40" s="157"/>
      <c r="C40" s="39"/>
      <c r="D40" s="39"/>
      <c r="G40" s="41"/>
      <c r="H40" s="16"/>
      <c r="I40"/>
    </row>
    <row r="41" spans="1:9" ht="15">
      <c r="A41" s="54" t="s">
        <v>138</v>
      </c>
      <c r="B41" s="162"/>
      <c r="C41" s="89">
        <f>SUM(C36:C38)</f>
        <v>2271711</v>
      </c>
      <c r="D41" s="89">
        <f>SUM(D36:D38)</f>
        <v>3825130</v>
      </c>
      <c r="G41" s="41"/>
      <c r="H41" s="16"/>
      <c r="I41"/>
    </row>
    <row r="42" spans="1:9" ht="15">
      <c r="A42" s="44"/>
      <c r="B42" s="158"/>
      <c r="C42" s="44"/>
      <c r="D42" s="44"/>
      <c r="G42" s="41"/>
      <c r="H42" s="16"/>
      <c r="I42"/>
    </row>
    <row r="43" spans="1:9" ht="15">
      <c r="A43" s="1"/>
      <c r="B43" s="131"/>
      <c r="C43" s="1"/>
      <c r="D43" s="1"/>
      <c r="G43" s="41"/>
      <c r="H43" s="16"/>
      <c r="I43"/>
    </row>
    <row r="44" spans="1:8" ht="15">
      <c r="A44" s="54" t="s">
        <v>50</v>
      </c>
      <c r="B44" s="162"/>
      <c r="C44" s="55">
        <f>C30+C41</f>
        <v>17037236</v>
      </c>
      <c r="D44" s="55">
        <f>D30+D41</f>
        <v>16484273</v>
      </c>
      <c r="G44" s="16"/>
      <c r="H44" s="16"/>
    </row>
    <row r="45" spans="1:4" ht="15.75" thickBot="1">
      <c r="A45" s="60"/>
      <c r="B45" s="166"/>
      <c r="C45" s="60"/>
      <c r="D45" s="60"/>
    </row>
    <row r="46" spans="1:4" ht="15">
      <c r="A46" s="1"/>
      <c r="B46" s="131"/>
      <c r="C46" s="1"/>
      <c r="D46" s="1"/>
    </row>
    <row r="47" spans="1:4" ht="59.25" thickBot="1">
      <c r="A47" s="213" t="s">
        <v>139</v>
      </c>
      <c r="B47" s="128">
        <v>22</v>
      </c>
      <c r="C47" s="214">
        <v>1886</v>
      </c>
      <c r="D47" s="214">
        <v>1617</v>
      </c>
    </row>
    <row r="48" spans="1:4" ht="15">
      <c r="A48"/>
      <c r="B48" s="167"/>
      <c r="C48"/>
      <c r="D48"/>
    </row>
    <row r="49" spans="1:4" ht="15">
      <c r="A49"/>
      <c r="B49" s="167"/>
      <c r="C49"/>
      <c r="D49"/>
    </row>
    <row r="50" spans="1:4" ht="15">
      <c r="A50" s="1"/>
      <c r="B50" s="131"/>
      <c r="C50" s="1"/>
      <c r="D50" s="1"/>
    </row>
    <row r="51" spans="1:4" ht="15">
      <c r="A51" s="1"/>
      <c r="B51" s="131"/>
      <c r="C51" s="1"/>
      <c r="D51" s="1"/>
    </row>
  </sheetData>
  <sheetProtection/>
  <mergeCells count="3">
    <mergeCell ref="C4:D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69"/>
  <sheetViews>
    <sheetView zoomScalePageLayoutView="0" workbookViewId="0" topLeftCell="A1">
      <selection activeCell="A11" sqref="A11"/>
    </sheetView>
  </sheetViews>
  <sheetFormatPr defaultColWidth="9.33203125" defaultRowHeight="12.75"/>
  <cols>
    <col min="1" max="1" width="44.33203125" style="74" customWidth="1"/>
    <col min="2" max="2" width="18.33203125" style="74" customWidth="1"/>
    <col min="3" max="3" width="19.33203125" style="74" customWidth="1"/>
    <col min="4" max="4" width="24" style="74" customWidth="1"/>
    <col min="5" max="5" width="41.83203125" style="74" customWidth="1"/>
    <col min="6" max="6" width="24.16015625" style="74" customWidth="1"/>
    <col min="7" max="7" width="15.33203125" style="74" customWidth="1"/>
    <col min="8" max="8" width="23.16015625" style="74" customWidth="1"/>
    <col min="9" max="9" width="10.5" style="74" bestFit="1" customWidth="1"/>
    <col min="10" max="10" width="9.33203125" style="74" customWidth="1"/>
    <col min="11" max="11" width="15.66015625" style="74" customWidth="1"/>
    <col min="12" max="12" width="21" style="74" customWidth="1"/>
    <col min="13" max="13" width="15.66015625" style="74" customWidth="1"/>
    <col min="14" max="16384" width="9.33203125" style="74" customWidth="1"/>
  </cols>
  <sheetData>
    <row r="1" spans="1:8" ht="15.75">
      <c r="A1" s="153" t="s">
        <v>111</v>
      </c>
      <c r="B1" s="153"/>
      <c r="C1" s="153"/>
      <c r="D1" s="153"/>
      <c r="E1" s="153"/>
      <c r="F1" s="153"/>
      <c r="G1" s="153"/>
      <c r="H1" s="153"/>
    </row>
    <row r="2" spans="1:8" ht="16.5" thickBot="1">
      <c r="A2" s="154" t="s">
        <v>140</v>
      </c>
      <c r="B2" s="154"/>
      <c r="C2" s="154"/>
      <c r="D2" s="154"/>
      <c r="E2" s="154"/>
      <c r="F2" s="154"/>
      <c r="G2" s="154"/>
      <c r="H2" s="154"/>
    </row>
    <row r="4" spans="2:8" ht="15">
      <c r="B4" s="170" t="s">
        <v>25</v>
      </c>
      <c r="C4" s="170" t="s">
        <v>26</v>
      </c>
      <c r="D4" s="170" t="s">
        <v>51</v>
      </c>
      <c r="E4" s="170" t="s">
        <v>28</v>
      </c>
      <c r="F4" s="170" t="s">
        <v>29</v>
      </c>
      <c r="G4" s="170" t="s">
        <v>141</v>
      </c>
      <c r="H4" s="170" t="s">
        <v>52</v>
      </c>
    </row>
    <row r="5" spans="1:8" ht="15">
      <c r="A5" s="171"/>
      <c r="B5" s="170"/>
      <c r="C5" s="170"/>
      <c r="D5" s="170"/>
      <c r="E5" s="170"/>
      <c r="F5" s="170"/>
      <c r="G5" s="170"/>
      <c r="H5" s="170"/>
    </row>
    <row r="6" spans="1:8" ht="15">
      <c r="A6" s="171"/>
      <c r="B6" s="170"/>
      <c r="C6" s="170"/>
      <c r="D6" s="170"/>
      <c r="E6" s="170"/>
      <c r="F6" s="170"/>
      <c r="G6" s="170"/>
      <c r="H6" s="170"/>
    </row>
    <row r="7" spans="1:8" ht="57.75" customHeight="1" thickBot="1">
      <c r="A7" s="172" t="s">
        <v>0</v>
      </c>
      <c r="B7" s="173"/>
      <c r="C7" s="173" t="s">
        <v>53</v>
      </c>
      <c r="D7" s="173"/>
      <c r="E7" s="173"/>
      <c r="F7" s="173"/>
      <c r="G7" s="173"/>
      <c r="H7" s="173"/>
    </row>
    <row r="8" spans="1:8" ht="15">
      <c r="A8" s="66"/>
      <c r="B8" s="67"/>
      <c r="C8" s="76"/>
      <c r="D8" s="67"/>
      <c r="E8" s="67"/>
      <c r="F8" s="67"/>
      <c r="G8" s="67"/>
      <c r="H8" s="67"/>
    </row>
    <row r="9" spans="1:8" ht="15">
      <c r="A9" s="64" t="s">
        <v>54</v>
      </c>
      <c r="B9" s="65">
        <v>78300000</v>
      </c>
      <c r="C9" s="65">
        <v>23629414</v>
      </c>
      <c r="D9" s="65">
        <v>-10680281</v>
      </c>
      <c r="E9" s="65">
        <v>0</v>
      </c>
      <c r="F9" s="65">
        <v>3389604</v>
      </c>
      <c r="G9" s="65">
        <v>24242994</v>
      </c>
      <c r="H9" s="65">
        <f>SUM(B9:G9)</f>
        <v>118881731</v>
      </c>
    </row>
    <row r="10" spans="1:8" ht="15">
      <c r="A10" s="72"/>
      <c r="B10" s="67"/>
      <c r="C10" s="67"/>
      <c r="D10" s="67"/>
      <c r="E10" s="67"/>
      <c r="F10" s="67"/>
      <c r="G10" s="67"/>
      <c r="H10" s="67"/>
    </row>
    <row r="11" spans="1:8" ht="15">
      <c r="A11" s="66" t="s">
        <v>55</v>
      </c>
      <c r="B11" s="68" t="s">
        <v>10</v>
      </c>
      <c r="C11" s="68" t="s">
        <v>10</v>
      </c>
      <c r="D11" s="67" t="s">
        <v>10</v>
      </c>
      <c r="E11" s="67" t="s">
        <v>10</v>
      </c>
      <c r="F11" s="67" t="s">
        <v>10</v>
      </c>
      <c r="G11" s="67">
        <v>12659143</v>
      </c>
      <c r="H11" s="67">
        <f>SUM(B11:G11)</f>
        <v>12659143</v>
      </c>
    </row>
    <row r="12" spans="1:8" ht="15">
      <c r="A12" s="66" t="s">
        <v>142</v>
      </c>
      <c r="B12" s="68" t="s">
        <v>10</v>
      </c>
      <c r="C12" s="68" t="s">
        <v>10</v>
      </c>
      <c r="D12" s="67">
        <v>3825130</v>
      </c>
      <c r="E12" s="169" t="s">
        <v>10</v>
      </c>
      <c r="F12" s="67" t="s">
        <v>10</v>
      </c>
      <c r="G12" s="67" t="s">
        <v>10</v>
      </c>
      <c r="H12" s="67">
        <f>SUM(B12:G12)</f>
        <v>3825130</v>
      </c>
    </row>
    <row r="13" spans="1:8" ht="15">
      <c r="A13" s="174"/>
      <c r="B13" s="175"/>
      <c r="C13" s="175"/>
      <c r="D13" s="175"/>
      <c r="E13" s="175"/>
      <c r="F13" s="175"/>
      <c r="G13" s="175"/>
      <c r="H13" s="175"/>
    </row>
    <row r="14" spans="1:8" ht="15">
      <c r="A14" s="69" t="s">
        <v>50</v>
      </c>
      <c r="B14" s="65">
        <f aca="true" t="shared" si="0" ref="B14:G14">SUM(B11:B12)</f>
        <v>0</v>
      </c>
      <c r="C14" s="65">
        <f t="shared" si="0"/>
        <v>0</v>
      </c>
      <c r="D14" s="65">
        <f t="shared" si="0"/>
        <v>3825130</v>
      </c>
      <c r="E14" s="65">
        <f t="shared" si="0"/>
        <v>0</v>
      </c>
      <c r="F14" s="65">
        <f t="shared" si="0"/>
        <v>0</v>
      </c>
      <c r="G14" s="65">
        <f t="shared" si="0"/>
        <v>12659143</v>
      </c>
      <c r="H14" s="65">
        <f>SUM(B14:G14)</f>
        <v>16484273</v>
      </c>
    </row>
    <row r="15" spans="1:17" ht="15">
      <c r="A15" s="72"/>
      <c r="B15" s="67"/>
      <c r="C15" s="67"/>
      <c r="D15" s="67"/>
      <c r="E15" s="67"/>
      <c r="F15" s="67"/>
      <c r="G15" s="67"/>
      <c r="H15" s="67"/>
      <c r="I15" s="73"/>
      <c r="J15" s="73"/>
      <c r="K15" s="73"/>
      <c r="L15" s="73"/>
      <c r="M15" s="176"/>
      <c r="N15" s="177"/>
      <c r="O15" s="177"/>
      <c r="P15" s="177"/>
      <c r="Q15" s="177"/>
    </row>
    <row r="16" spans="1:17" ht="15">
      <c r="A16" s="70" t="s">
        <v>56</v>
      </c>
      <c r="B16" s="71" t="s">
        <v>10</v>
      </c>
      <c r="C16" s="71" t="s">
        <v>10</v>
      </c>
      <c r="D16" s="71" t="s">
        <v>10</v>
      </c>
      <c r="E16" s="71" t="s">
        <v>10</v>
      </c>
      <c r="F16" s="71" t="s">
        <v>10</v>
      </c>
      <c r="G16" s="71">
        <v>-6778929</v>
      </c>
      <c r="H16" s="71">
        <f>SUM(B16:G16)</f>
        <v>-6778929</v>
      </c>
      <c r="I16" s="73"/>
      <c r="J16" s="73"/>
      <c r="K16" s="73"/>
      <c r="L16" s="73"/>
      <c r="M16" s="176"/>
      <c r="N16" s="177"/>
      <c r="O16" s="177"/>
      <c r="P16" s="177"/>
      <c r="Q16" s="177"/>
    </row>
    <row r="17" spans="1:17" ht="15">
      <c r="A17" s="174"/>
      <c r="B17" s="77"/>
      <c r="C17" s="77"/>
      <c r="D17" s="77"/>
      <c r="E17" s="77"/>
      <c r="F17" s="77"/>
      <c r="G17" s="77"/>
      <c r="H17" s="77"/>
      <c r="I17" s="73"/>
      <c r="J17" s="73"/>
      <c r="K17" s="73"/>
      <c r="L17" s="73"/>
      <c r="M17" s="176"/>
      <c r="N17" s="177"/>
      <c r="O17" s="177"/>
      <c r="P17" s="177"/>
      <c r="Q17" s="177"/>
    </row>
    <row r="18" spans="1:17" ht="32.25" customHeight="1" thickBot="1">
      <c r="A18" s="190" t="s">
        <v>57</v>
      </c>
      <c r="B18" s="191">
        <f>B9+B14</f>
        <v>78300000</v>
      </c>
      <c r="C18" s="191">
        <f>C9+C14</f>
        <v>23629414</v>
      </c>
      <c r="D18" s="191">
        <f>D9+D14</f>
        <v>-6855151</v>
      </c>
      <c r="E18" s="191">
        <f>E9+E14</f>
        <v>0</v>
      </c>
      <c r="F18" s="191">
        <f>F9+F14</f>
        <v>3389604</v>
      </c>
      <c r="G18" s="191">
        <f>G9+G14+G16</f>
        <v>30123208</v>
      </c>
      <c r="H18" s="191">
        <f>SUM(B18:G18)</f>
        <v>128587075</v>
      </c>
      <c r="I18" s="73"/>
      <c r="J18" s="73"/>
      <c r="K18" s="73"/>
      <c r="L18" s="73"/>
      <c r="M18" s="176"/>
      <c r="N18" s="177"/>
      <c r="O18" s="177"/>
      <c r="P18" s="177"/>
      <c r="Q18" s="177"/>
    </row>
    <row r="19" spans="1:17" ht="15">
      <c r="A19" s="72"/>
      <c r="B19" s="67"/>
      <c r="C19" s="67"/>
      <c r="D19" s="67"/>
      <c r="E19" s="67"/>
      <c r="F19" s="67"/>
      <c r="G19" s="67"/>
      <c r="H19" s="67"/>
      <c r="I19" s="73"/>
      <c r="J19" s="73"/>
      <c r="K19" s="73"/>
      <c r="L19" s="73"/>
      <c r="M19" s="176"/>
      <c r="N19" s="177"/>
      <c r="O19" s="177"/>
      <c r="P19" s="177"/>
      <c r="Q19" s="177"/>
    </row>
    <row r="20" spans="1:17" ht="15">
      <c r="A20" s="72" t="s">
        <v>58</v>
      </c>
      <c r="B20" s="68">
        <v>78300000</v>
      </c>
      <c r="C20" s="68">
        <v>29294057</v>
      </c>
      <c r="D20" s="68">
        <v>-4147598</v>
      </c>
      <c r="E20" s="68">
        <v>0</v>
      </c>
      <c r="F20" s="68">
        <v>3389604</v>
      </c>
      <c r="G20" s="68">
        <v>46053925</v>
      </c>
      <c r="H20" s="68">
        <f>SUM(B20:G20)</f>
        <v>152889988</v>
      </c>
      <c r="I20" s="73"/>
      <c r="J20" s="73"/>
      <c r="K20" s="73"/>
      <c r="L20" s="73"/>
      <c r="M20" s="176"/>
      <c r="N20" s="177"/>
      <c r="O20" s="177"/>
      <c r="P20" s="177"/>
      <c r="Q20" s="177"/>
    </row>
    <row r="21" spans="1:17" ht="35.25" customHeight="1">
      <c r="A21" s="69" t="s">
        <v>59</v>
      </c>
      <c r="B21" s="71" t="s">
        <v>10</v>
      </c>
      <c r="C21" s="71" t="s">
        <v>10</v>
      </c>
      <c r="D21" s="65">
        <v>4147598</v>
      </c>
      <c r="E21" s="65">
        <v>-4147598</v>
      </c>
      <c r="F21" s="71" t="s">
        <v>10</v>
      </c>
      <c r="G21" s="65">
        <v>91821</v>
      </c>
      <c r="H21" s="65">
        <f>SUM(B21:G21)</f>
        <v>91821</v>
      </c>
      <c r="I21" s="73"/>
      <c r="J21" s="73"/>
      <c r="K21" s="73"/>
      <c r="L21" s="73"/>
      <c r="M21" s="176"/>
      <c r="N21" s="177"/>
      <c r="O21" s="177"/>
      <c r="P21" s="177"/>
      <c r="Q21" s="177"/>
    </row>
    <row r="22" spans="1:17" ht="15">
      <c r="A22" s="66"/>
      <c r="B22" s="67"/>
      <c r="C22" s="67"/>
      <c r="D22" s="67"/>
      <c r="E22" s="67"/>
      <c r="F22" s="67"/>
      <c r="G22" s="67"/>
      <c r="H22" s="67"/>
      <c r="I22" s="73"/>
      <c r="J22" s="73"/>
      <c r="K22" s="73"/>
      <c r="L22" s="73"/>
      <c r="M22" s="176"/>
      <c r="N22" s="177"/>
      <c r="O22" s="177"/>
      <c r="P22" s="177"/>
      <c r="Q22" s="177"/>
    </row>
    <row r="23" spans="1:17" ht="37.5" customHeight="1">
      <c r="A23" s="69" t="s">
        <v>60</v>
      </c>
      <c r="B23" s="65">
        <f>SUM(B20:B21)</f>
        <v>78300000</v>
      </c>
      <c r="C23" s="65">
        <f>SUM(C20:C21)</f>
        <v>29294057</v>
      </c>
      <c r="D23" s="65">
        <f>SUM(D20:D21)</f>
        <v>0</v>
      </c>
      <c r="E23" s="65">
        <f>SUM(E20:E21)</f>
        <v>-4147598</v>
      </c>
      <c r="F23" s="65">
        <f>SUM(F20:F21)</f>
        <v>3389604</v>
      </c>
      <c r="G23" s="65">
        <f>SUM(G20:G21)</f>
        <v>46145746</v>
      </c>
      <c r="H23" s="65">
        <f>SUM(B23:G23)</f>
        <v>152981809</v>
      </c>
      <c r="I23" s="73"/>
      <c r="J23" s="73"/>
      <c r="K23" s="73"/>
      <c r="L23" s="73"/>
      <c r="M23" s="176"/>
      <c r="N23" s="177"/>
      <c r="O23" s="177"/>
      <c r="P23" s="177"/>
      <c r="Q23" s="177"/>
    </row>
    <row r="24" spans="1:17" ht="15">
      <c r="A24" s="72"/>
      <c r="B24" s="67"/>
      <c r="C24" s="67"/>
      <c r="D24" s="67"/>
      <c r="E24" s="67"/>
      <c r="F24" s="67"/>
      <c r="G24" s="67"/>
      <c r="H24" s="67"/>
      <c r="I24" s="73"/>
      <c r="J24" s="73"/>
      <c r="K24" s="73"/>
      <c r="L24" s="73"/>
      <c r="M24" s="176"/>
      <c r="N24" s="177"/>
      <c r="O24" s="177"/>
      <c r="P24" s="177"/>
      <c r="Q24" s="177"/>
    </row>
    <row r="25" spans="1:17" ht="15">
      <c r="A25" s="66" t="s">
        <v>55</v>
      </c>
      <c r="B25" s="68" t="s">
        <v>10</v>
      </c>
      <c r="C25" s="68" t="s">
        <v>10</v>
      </c>
      <c r="D25" s="67" t="s">
        <v>10</v>
      </c>
      <c r="E25" s="67" t="s">
        <v>10</v>
      </c>
      <c r="F25" s="67" t="s">
        <v>10</v>
      </c>
      <c r="G25" s="67">
        <v>14765525</v>
      </c>
      <c r="H25" s="67">
        <f>SUM(B25:G25)</f>
        <v>14765525</v>
      </c>
      <c r="I25" s="73"/>
      <c r="J25" s="178"/>
      <c r="K25" s="73"/>
      <c r="L25" s="73"/>
      <c r="M25" s="176"/>
      <c r="N25" s="177"/>
      <c r="O25" s="177"/>
      <c r="P25" s="177"/>
      <c r="Q25" s="177"/>
    </row>
    <row r="26" spans="1:17" ht="19.5" customHeight="1">
      <c r="A26" s="66" t="s">
        <v>49</v>
      </c>
      <c r="B26" s="68" t="s">
        <v>10</v>
      </c>
      <c r="C26" s="68" t="s">
        <v>10</v>
      </c>
      <c r="D26" s="67" t="s">
        <v>10</v>
      </c>
      <c r="E26" s="67">
        <v>1354724</v>
      </c>
      <c r="F26" s="67">
        <v>916987</v>
      </c>
      <c r="G26" s="67" t="s">
        <v>10</v>
      </c>
      <c r="H26" s="67">
        <f>SUM(B26:G26)</f>
        <v>2271711</v>
      </c>
      <c r="I26" s="179"/>
      <c r="J26" s="73"/>
      <c r="K26" s="67"/>
      <c r="L26" s="67"/>
      <c r="M26" s="176"/>
      <c r="N26" s="177"/>
      <c r="O26" s="177"/>
      <c r="P26" s="177"/>
      <c r="Q26" s="177"/>
    </row>
    <row r="27" spans="1:17" ht="15">
      <c r="A27" s="174"/>
      <c r="B27" s="175"/>
      <c r="C27" s="175"/>
      <c r="D27" s="175"/>
      <c r="E27" s="175"/>
      <c r="F27" s="175"/>
      <c r="G27" s="175"/>
      <c r="H27" s="175"/>
      <c r="I27" s="73"/>
      <c r="J27" s="73"/>
      <c r="K27" s="73"/>
      <c r="L27" s="73"/>
      <c r="M27" s="176"/>
      <c r="N27" s="177"/>
      <c r="O27" s="177"/>
      <c r="P27" s="177"/>
      <c r="Q27" s="177"/>
    </row>
    <row r="28" spans="1:17" s="180" customFormat="1" ht="24" customHeight="1" thickBot="1">
      <c r="A28" s="192" t="s">
        <v>50</v>
      </c>
      <c r="B28" s="191">
        <f>SUM(B25:B26)</f>
        <v>0</v>
      </c>
      <c r="C28" s="191">
        <f>SUM(C25:C26)</f>
        <v>0</v>
      </c>
      <c r="D28" s="191">
        <f>SUM(D25:D26)</f>
        <v>0</v>
      </c>
      <c r="E28" s="191">
        <f>SUM(E25:E26)</f>
        <v>1354724</v>
      </c>
      <c r="F28" s="191">
        <f>SUM(F25:F26)</f>
        <v>916987</v>
      </c>
      <c r="G28" s="191">
        <f>SUM(G25:G26)</f>
        <v>14765525</v>
      </c>
      <c r="H28" s="191">
        <f>SUM(B28:G28)</f>
        <v>17037236</v>
      </c>
      <c r="I28" s="178"/>
      <c r="J28" s="178"/>
      <c r="K28" s="178"/>
      <c r="L28" s="178"/>
      <c r="M28" s="176"/>
      <c r="N28" s="177"/>
      <c r="O28" s="177"/>
      <c r="P28" s="177"/>
      <c r="Q28" s="177"/>
    </row>
    <row r="29" spans="1:17" ht="15">
      <c r="A29" s="72"/>
      <c r="B29" s="67"/>
      <c r="C29" s="67"/>
      <c r="D29" s="67"/>
      <c r="E29" s="67"/>
      <c r="F29" s="67"/>
      <c r="G29" s="67"/>
      <c r="H29" s="67"/>
      <c r="I29" s="73"/>
      <c r="J29" s="73"/>
      <c r="K29" s="73"/>
      <c r="L29" s="73"/>
      <c r="M29" s="176"/>
      <c r="N29" s="177"/>
      <c r="O29" s="177"/>
      <c r="P29" s="177"/>
      <c r="Q29" s="177"/>
    </row>
    <row r="30" spans="1:17" ht="15" hidden="1">
      <c r="A30" s="66" t="s">
        <v>61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f aca="true" t="shared" si="1" ref="H30:H39">SUM(B30:G30)</f>
        <v>0</v>
      </c>
      <c r="I30" s="73"/>
      <c r="J30" s="176"/>
      <c r="K30" s="176"/>
      <c r="L30" s="176"/>
      <c r="M30" s="176"/>
      <c r="N30" s="177"/>
      <c r="O30" s="177"/>
      <c r="P30" s="177"/>
      <c r="Q30" s="177"/>
    </row>
    <row r="31" spans="1:17" ht="15" hidden="1">
      <c r="A31" s="66" t="s">
        <v>62</v>
      </c>
      <c r="B31" s="68">
        <v>0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f t="shared" si="1"/>
        <v>0</v>
      </c>
      <c r="I31" s="73"/>
      <c r="J31" s="176"/>
      <c r="K31" s="176"/>
      <c r="L31" s="176"/>
      <c r="M31" s="176"/>
      <c r="N31" s="177"/>
      <c r="O31" s="177"/>
      <c r="P31" s="177"/>
      <c r="Q31" s="177"/>
    </row>
    <row r="32" spans="1:17" ht="15" hidden="1">
      <c r="A32" s="66" t="s">
        <v>63</v>
      </c>
      <c r="B32" s="68">
        <v>0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f t="shared" si="1"/>
        <v>0</v>
      </c>
      <c r="I32" s="73"/>
      <c r="J32" s="176"/>
      <c r="K32" s="176"/>
      <c r="L32" s="176"/>
      <c r="M32" s="176"/>
      <c r="N32" s="177"/>
      <c r="O32" s="177"/>
      <c r="P32" s="177"/>
      <c r="Q32" s="177"/>
    </row>
    <row r="33" spans="1:17" ht="15" hidden="1">
      <c r="A33" s="66" t="s">
        <v>64</v>
      </c>
      <c r="B33" s="68">
        <v>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f t="shared" si="1"/>
        <v>0</v>
      </c>
      <c r="I33" s="73"/>
      <c r="J33" s="176"/>
      <c r="K33" s="176"/>
      <c r="L33" s="176"/>
      <c r="M33" s="176"/>
      <c r="N33" s="177"/>
      <c r="O33" s="177"/>
      <c r="P33" s="177"/>
      <c r="Q33" s="177"/>
    </row>
    <row r="34" spans="1:17" ht="15" hidden="1">
      <c r="A34" s="66" t="s">
        <v>65</v>
      </c>
      <c r="B34" s="68">
        <v>0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f t="shared" si="1"/>
        <v>0</v>
      </c>
      <c r="I34" s="73"/>
      <c r="J34" s="176"/>
      <c r="K34" s="176"/>
      <c r="L34" s="176"/>
      <c r="M34" s="176"/>
      <c r="N34" s="177"/>
      <c r="O34" s="177"/>
      <c r="P34" s="177"/>
      <c r="Q34" s="177"/>
    </row>
    <row r="35" spans="1:17" ht="84.75" customHeight="1">
      <c r="A35" s="76" t="s">
        <v>66</v>
      </c>
      <c r="B35" s="68">
        <v>0</v>
      </c>
      <c r="C35" s="67">
        <v>15473120</v>
      </c>
      <c r="D35" s="68">
        <v>0</v>
      </c>
      <c r="E35" s="68">
        <v>0</v>
      </c>
      <c r="F35" s="68">
        <v>0</v>
      </c>
      <c r="G35" s="68">
        <v>0</v>
      </c>
      <c r="H35" s="67">
        <f t="shared" si="1"/>
        <v>15473120</v>
      </c>
      <c r="I35" s="73"/>
      <c r="J35" s="176"/>
      <c r="K35" s="176"/>
      <c r="L35" s="176"/>
      <c r="M35" s="176"/>
      <c r="N35" s="177"/>
      <c r="O35" s="177"/>
      <c r="P35" s="177"/>
      <c r="Q35" s="177"/>
    </row>
    <row r="36" spans="1:17" ht="15">
      <c r="A36" s="76" t="s">
        <v>56</v>
      </c>
      <c r="B36" s="68">
        <v>0</v>
      </c>
      <c r="C36" s="68">
        <v>0</v>
      </c>
      <c r="D36" s="68">
        <v>0</v>
      </c>
      <c r="E36" s="68">
        <v>0</v>
      </c>
      <c r="F36" s="68">
        <v>0</v>
      </c>
      <c r="G36" s="67">
        <v>-7675971</v>
      </c>
      <c r="H36" s="67">
        <f t="shared" si="1"/>
        <v>-7675971</v>
      </c>
      <c r="I36" s="73"/>
      <c r="J36" s="176"/>
      <c r="K36" s="176"/>
      <c r="L36" s="176"/>
      <c r="M36" s="176"/>
      <c r="N36" s="177"/>
      <c r="O36" s="177"/>
      <c r="P36" s="177"/>
      <c r="Q36" s="177"/>
    </row>
    <row r="37" spans="1:17" ht="30">
      <c r="A37" s="76" t="s">
        <v>67</v>
      </c>
      <c r="B37" s="68">
        <v>0</v>
      </c>
      <c r="C37" s="68">
        <v>0</v>
      </c>
      <c r="D37" s="68">
        <v>0</v>
      </c>
      <c r="E37" s="68">
        <v>0</v>
      </c>
      <c r="F37" s="67">
        <v>-1106269</v>
      </c>
      <c r="G37" s="67">
        <v>1106269</v>
      </c>
      <c r="H37" s="68">
        <f>SUM(B37:G37)</f>
        <v>0</v>
      </c>
      <c r="I37" s="73"/>
      <c r="J37" s="73"/>
      <c r="K37" s="73"/>
      <c r="L37" s="73"/>
      <c r="M37" s="176"/>
      <c r="N37" s="177"/>
      <c r="O37" s="177"/>
      <c r="P37" s="177"/>
      <c r="Q37" s="177"/>
    </row>
    <row r="38" spans="1:13" ht="15" hidden="1">
      <c r="A38" s="66" t="s">
        <v>68</v>
      </c>
      <c r="B38" s="68">
        <v>0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f t="shared" si="1"/>
        <v>0</v>
      </c>
      <c r="I38" s="73"/>
      <c r="J38" s="73"/>
      <c r="K38" s="73"/>
      <c r="L38" s="73"/>
      <c r="M38" s="73"/>
    </row>
    <row r="39" spans="1:13" ht="15" hidden="1">
      <c r="A39" s="181" t="s">
        <v>69</v>
      </c>
      <c r="B39" s="68">
        <v>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  <c r="H39" s="68">
        <f t="shared" si="1"/>
        <v>0</v>
      </c>
      <c r="I39" s="73"/>
      <c r="J39" s="73"/>
      <c r="K39" s="73"/>
      <c r="L39" s="73"/>
      <c r="M39" s="73"/>
    </row>
    <row r="40" spans="1:13" ht="15" hidden="1">
      <c r="A40" s="181" t="s">
        <v>70</v>
      </c>
      <c r="B40" s="68">
        <v>0</v>
      </c>
      <c r="C40" s="68">
        <v>0</v>
      </c>
      <c r="D40" s="67">
        <v>0</v>
      </c>
      <c r="E40" s="67">
        <v>0</v>
      </c>
      <c r="F40" s="67">
        <v>0</v>
      </c>
      <c r="G40" s="67">
        <v>0</v>
      </c>
      <c r="H40" s="68">
        <f>SUM(B40:G40)</f>
        <v>0</v>
      </c>
      <c r="I40" s="73"/>
      <c r="J40" s="73"/>
      <c r="K40" s="73"/>
      <c r="L40" s="73"/>
      <c r="M40" s="73"/>
    </row>
    <row r="41" spans="1:13" ht="15">
      <c r="A41" s="174"/>
      <c r="B41" s="77"/>
      <c r="C41" s="77"/>
      <c r="D41" s="77"/>
      <c r="E41" s="77"/>
      <c r="F41" s="77"/>
      <c r="G41" s="77"/>
      <c r="H41" s="77"/>
      <c r="I41" s="73"/>
      <c r="J41" s="73"/>
      <c r="K41" s="73"/>
      <c r="L41" s="73"/>
      <c r="M41" s="73"/>
    </row>
    <row r="42" spans="1:13" ht="28.5">
      <c r="A42" s="189" t="s">
        <v>71</v>
      </c>
      <c r="B42" s="68">
        <f>SUM(B23,B28,B30:B40)</f>
        <v>78300000</v>
      </c>
      <c r="C42" s="68">
        <f>SUM(C23,C28,C30:C40)</f>
        <v>44767177</v>
      </c>
      <c r="D42" s="68">
        <f>SUM(D23,D28,D30:D40)</f>
        <v>0</v>
      </c>
      <c r="E42" s="68">
        <f>SUM(E23,E28,E30:E40)</f>
        <v>-2792874</v>
      </c>
      <c r="F42" s="68">
        <f>SUM(F23,F28,F30:F40)</f>
        <v>3200322</v>
      </c>
      <c r="G42" s="68">
        <f>SUM(G23,G28,G30:G40)</f>
        <v>54341569</v>
      </c>
      <c r="H42" s="68">
        <f>SUM(B42:G42)</f>
        <v>177816194</v>
      </c>
      <c r="I42" s="73"/>
      <c r="J42" s="73"/>
      <c r="K42" s="73"/>
      <c r="L42" s="73"/>
      <c r="M42" s="73"/>
    </row>
    <row r="43" spans="1:13" ht="15">
      <c r="A43" s="64"/>
      <c r="B43" s="71"/>
      <c r="C43" s="71"/>
      <c r="D43" s="71"/>
      <c r="E43" s="71"/>
      <c r="F43" s="71"/>
      <c r="G43" s="71"/>
      <c r="H43" s="71"/>
      <c r="I43" s="73"/>
      <c r="J43" s="73"/>
      <c r="K43" s="73"/>
      <c r="L43" s="73"/>
      <c r="M43" s="73"/>
    </row>
    <row r="44" spans="1:13" ht="15">
      <c r="A44" s="182"/>
      <c r="B44" s="183"/>
      <c r="C44" s="183"/>
      <c r="D44" s="183"/>
      <c r="E44" s="183"/>
      <c r="F44" s="183"/>
      <c r="G44" s="183"/>
      <c r="H44" s="183"/>
      <c r="I44" s="73"/>
      <c r="J44" s="73"/>
      <c r="K44" s="73"/>
      <c r="L44" s="73"/>
      <c r="M44" s="73"/>
    </row>
    <row r="45" spans="1:17" s="184" customFormat="1" ht="15">
      <c r="A45" s="182"/>
      <c r="B45" s="183"/>
      <c r="C45" s="183"/>
      <c r="D45" s="183"/>
      <c r="E45" s="183"/>
      <c r="F45" s="183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</row>
    <row r="46" spans="7:17" ht="15"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</row>
    <row r="47" spans="2:17" ht="15" hidden="1">
      <c r="B47" s="185">
        <v>78300000</v>
      </c>
      <c r="C47" s="185">
        <v>44767177</v>
      </c>
      <c r="D47" s="186">
        <v>0</v>
      </c>
      <c r="E47" s="185">
        <v>-2792874</v>
      </c>
      <c r="F47" s="187">
        <v>3200322</v>
      </c>
      <c r="G47" s="185">
        <v>54661580</v>
      </c>
      <c r="H47" s="185">
        <v>178136205</v>
      </c>
      <c r="I47" s="177"/>
      <c r="J47" s="177"/>
      <c r="K47" s="177"/>
      <c r="L47" s="177"/>
      <c r="M47" s="177"/>
      <c r="N47" s="177"/>
      <c r="O47" s="177"/>
      <c r="P47" s="177"/>
      <c r="Q47" s="177"/>
    </row>
    <row r="48" spans="2:17" ht="15" hidden="1">
      <c r="B48" s="185"/>
      <c r="C48" s="185"/>
      <c r="D48" s="185"/>
      <c r="E48" s="187"/>
      <c r="F48" s="187"/>
      <c r="G48" s="185"/>
      <c r="H48" s="185"/>
      <c r="I48" s="177"/>
      <c r="J48" s="177"/>
      <c r="K48" s="177"/>
      <c r="L48" s="177"/>
      <c r="M48" s="177"/>
      <c r="N48" s="177"/>
      <c r="O48" s="177"/>
      <c r="P48" s="177"/>
      <c r="Q48" s="177"/>
    </row>
    <row r="49" spans="2:17" ht="15" hidden="1">
      <c r="B49" s="186">
        <f>B42-B47</f>
        <v>0</v>
      </c>
      <c r="C49" s="186">
        <f aca="true" t="shared" si="2" ref="C49:H49">C42-C47</f>
        <v>0</v>
      </c>
      <c r="D49" s="186">
        <f t="shared" si="2"/>
        <v>0</v>
      </c>
      <c r="E49" s="186">
        <f t="shared" si="2"/>
        <v>0</v>
      </c>
      <c r="F49" s="186">
        <f t="shared" si="2"/>
        <v>0</v>
      </c>
      <c r="G49" s="186">
        <f t="shared" si="2"/>
        <v>-320011</v>
      </c>
      <c r="H49" s="186">
        <f t="shared" si="2"/>
        <v>-320011</v>
      </c>
      <c r="I49" s="177"/>
      <c r="J49" s="177"/>
      <c r="K49" s="177"/>
      <c r="L49" s="177"/>
      <c r="M49" s="177"/>
      <c r="N49" s="177"/>
      <c r="O49" s="177"/>
      <c r="P49" s="177"/>
      <c r="Q49" s="177"/>
    </row>
    <row r="50" spans="5:17" ht="15" hidden="1">
      <c r="E50" s="188"/>
      <c r="F50" s="186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</row>
    <row r="51" spans="6:17" ht="15">
      <c r="F51" s="186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</row>
    <row r="52" spans="5:17" ht="15">
      <c r="E52" s="188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</row>
    <row r="53" spans="7:17" ht="15"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</row>
    <row r="54" spans="7:17" ht="15"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</row>
    <row r="55" spans="7:17" ht="15"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</row>
    <row r="56" spans="5:17" ht="15">
      <c r="E56" s="188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</row>
    <row r="57" spans="7:17" ht="15"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</row>
    <row r="58" spans="7:17" ht="15"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</row>
    <row r="59" spans="7:17" ht="15"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</row>
    <row r="60" spans="7:17" ht="15"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</row>
    <row r="61" spans="7:17" ht="15"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</row>
    <row r="62" spans="7:17" ht="15"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</row>
    <row r="63" spans="7:17" ht="15"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</row>
    <row r="64" spans="7:17" ht="15"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</row>
    <row r="65" spans="7:17" ht="15"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</row>
    <row r="66" spans="11:16" ht="15">
      <c r="K66" s="177"/>
      <c r="L66" s="177"/>
      <c r="M66" s="177"/>
      <c r="N66" s="177"/>
      <c r="O66" s="177"/>
      <c r="P66" s="177"/>
    </row>
    <row r="67" spans="11:16" ht="15">
      <c r="K67" s="177"/>
      <c r="L67" s="177"/>
      <c r="M67" s="177"/>
      <c r="N67" s="177"/>
      <c r="O67" s="177"/>
      <c r="P67" s="177"/>
    </row>
    <row r="68" spans="11:16" ht="15">
      <c r="K68" s="177"/>
      <c r="L68" s="177"/>
      <c r="M68" s="177"/>
      <c r="N68" s="177"/>
      <c r="O68" s="177"/>
      <c r="P68" s="177"/>
    </row>
    <row r="69" spans="11:16" ht="15">
      <c r="K69" s="177"/>
      <c r="L69" s="177"/>
      <c r="M69" s="177"/>
      <c r="N69" s="177"/>
      <c r="O69" s="177"/>
      <c r="P69" s="177"/>
    </row>
  </sheetData>
  <sheetProtection/>
  <protectedRanges>
    <protectedRange sqref="C9 E8 E13 E10:E11 F8:H13 D8:D13 B8:B9 B14:H18 E19 B41:H43 K26:L26 B10:C13 F19:H22 B19:D22 E21:E22 B23:H29" name="Range1_1"/>
    <protectedRange sqref="B30:H40" name="Range1"/>
  </protectedRanges>
  <mergeCells count="9">
    <mergeCell ref="H4:H7"/>
    <mergeCell ref="A1:H1"/>
    <mergeCell ref="A2:H2"/>
    <mergeCell ref="B4:B7"/>
    <mergeCell ref="C4:C7"/>
    <mergeCell ref="D4:D7"/>
    <mergeCell ref="E4:E7"/>
    <mergeCell ref="F4:F7"/>
    <mergeCell ref="G4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67"/>
  <sheetViews>
    <sheetView zoomScalePageLayoutView="0" workbookViewId="0" topLeftCell="A1">
      <selection activeCell="A9" sqref="A9"/>
    </sheetView>
  </sheetViews>
  <sheetFormatPr defaultColWidth="9.33203125" defaultRowHeight="12.75"/>
  <cols>
    <col min="1" max="1" width="77.16015625" style="1" customWidth="1"/>
    <col min="2" max="2" width="9.16015625" style="131" customWidth="1"/>
    <col min="3" max="3" width="25.16015625" style="1" customWidth="1"/>
    <col min="4" max="4" width="23.33203125" style="1" customWidth="1"/>
    <col min="5" max="5" width="9.33203125" style="1" customWidth="1"/>
    <col min="6" max="6" width="18.66015625" style="16" customWidth="1"/>
    <col min="7" max="7" width="25.16015625" style="2" customWidth="1"/>
    <col min="8" max="8" width="15" style="1" customWidth="1"/>
    <col min="9" max="16384" width="9.33203125" style="1" customWidth="1"/>
  </cols>
  <sheetData>
    <row r="1" spans="1:5" ht="15.75">
      <c r="A1" s="153" t="s">
        <v>111</v>
      </c>
      <c r="B1" s="153"/>
      <c r="C1" s="153"/>
      <c r="D1" s="153"/>
      <c r="E1" s="114"/>
    </row>
    <row r="2" spans="1:5" ht="16.5" thickBot="1">
      <c r="A2" s="154" t="s">
        <v>143</v>
      </c>
      <c r="B2" s="154"/>
      <c r="C2" s="154"/>
      <c r="D2" s="154"/>
      <c r="E2" s="114"/>
    </row>
    <row r="3" spans="1:5" ht="15">
      <c r="A3" s="3"/>
      <c r="B3" s="3"/>
      <c r="C3" s="4"/>
      <c r="E3" s="37"/>
    </row>
    <row r="4" spans="1:8" ht="15">
      <c r="A4" s="79"/>
      <c r="B4" s="197"/>
      <c r="C4" s="193" t="s">
        <v>33</v>
      </c>
      <c r="D4" s="193"/>
      <c r="E4" s="80"/>
      <c r="G4" s="78"/>
      <c r="H4"/>
    </row>
    <row r="5" spans="3:8" ht="15">
      <c r="C5" s="194" t="s">
        <v>72</v>
      </c>
      <c r="D5" s="195" t="s">
        <v>73</v>
      </c>
      <c r="E5"/>
      <c r="G5" s="78"/>
      <c r="H5"/>
    </row>
    <row r="6" spans="1:8" ht="15">
      <c r="A6" s="81" t="s">
        <v>0</v>
      </c>
      <c r="B6" s="198" t="s">
        <v>112</v>
      </c>
      <c r="C6" s="196" t="s">
        <v>74</v>
      </c>
      <c r="D6" s="196" t="s">
        <v>74</v>
      </c>
      <c r="E6"/>
      <c r="G6" s="78"/>
      <c r="H6"/>
    </row>
    <row r="7" spans="1:8" ht="15">
      <c r="A7" s="80"/>
      <c r="B7" s="199"/>
      <c r="C7" s="80"/>
      <c r="D7" s="80"/>
      <c r="E7" s="80"/>
      <c r="G7" s="78"/>
      <c r="H7"/>
    </row>
    <row r="8" spans="1:8" ht="15">
      <c r="A8" s="82" t="s">
        <v>75</v>
      </c>
      <c r="B8" s="200"/>
      <c r="C8" s="25"/>
      <c r="D8" s="82"/>
      <c r="E8" s="80"/>
      <c r="G8" s="78"/>
      <c r="H8" s="83"/>
    </row>
    <row r="9" spans="1:8" ht="15">
      <c r="A9" s="80" t="s">
        <v>76</v>
      </c>
      <c r="B9" s="199"/>
      <c r="C9" s="25">
        <v>30392972</v>
      </c>
      <c r="D9" s="25">
        <v>24450525</v>
      </c>
      <c r="E9" s="80"/>
      <c r="G9" s="41"/>
      <c r="H9" s="83"/>
    </row>
    <row r="10" spans="1:8" ht="15">
      <c r="A10" s="80" t="s">
        <v>77</v>
      </c>
      <c r="B10" s="199"/>
      <c r="C10" s="25">
        <v>-918961</v>
      </c>
      <c r="D10" s="25">
        <v>-886084</v>
      </c>
      <c r="E10" s="80"/>
      <c r="G10" s="41"/>
      <c r="H10" s="83"/>
    </row>
    <row r="11" spans="1:8" ht="15">
      <c r="A11" s="80" t="s">
        <v>78</v>
      </c>
      <c r="B11" s="199"/>
      <c r="C11" s="25">
        <v>442552</v>
      </c>
      <c r="D11" s="25">
        <v>420709</v>
      </c>
      <c r="E11" s="80"/>
      <c r="G11" s="41"/>
      <c r="H11" s="83"/>
    </row>
    <row r="12" spans="1:8" ht="15">
      <c r="A12" s="80" t="s">
        <v>79</v>
      </c>
      <c r="B12" s="199"/>
      <c r="C12" s="25">
        <v>-765918</v>
      </c>
      <c r="D12" s="25">
        <v>-768896</v>
      </c>
      <c r="E12" s="80"/>
      <c r="G12" s="41"/>
      <c r="H12" s="83"/>
    </row>
    <row r="13" spans="1:8" ht="15">
      <c r="A13" s="80" t="s">
        <v>80</v>
      </c>
      <c r="B13" s="199"/>
      <c r="C13" s="25">
        <v>-3620977</v>
      </c>
      <c r="D13" s="25">
        <v>-3152798</v>
      </c>
      <c r="E13" s="80"/>
      <c r="G13" s="41"/>
      <c r="H13" s="83"/>
    </row>
    <row r="14" spans="1:8" ht="15">
      <c r="A14" s="80" t="s">
        <v>81</v>
      </c>
      <c r="B14" s="199"/>
      <c r="C14" s="25">
        <v>-2343778</v>
      </c>
      <c r="D14" s="25">
        <v>-1942112</v>
      </c>
      <c r="E14" s="80"/>
      <c r="G14" s="41"/>
      <c r="H14" s="83"/>
    </row>
    <row r="15" spans="1:8" ht="15">
      <c r="A15" s="80" t="s">
        <v>82</v>
      </c>
      <c r="B15" s="199"/>
      <c r="C15" s="25">
        <v>-568241</v>
      </c>
      <c r="D15" s="25">
        <v>-1121513</v>
      </c>
      <c r="E15" s="80"/>
      <c r="G15" s="41"/>
      <c r="H15" s="83"/>
    </row>
    <row r="16" spans="1:8" ht="15">
      <c r="A16" s="84"/>
      <c r="B16" s="201"/>
      <c r="C16" s="25"/>
      <c r="D16" s="84"/>
      <c r="E16" s="80"/>
      <c r="G16" s="41"/>
      <c r="H16" s="83"/>
    </row>
    <row r="17" spans="1:8" ht="15">
      <c r="A17" s="85"/>
      <c r="B17" s="202"/>
      <c r="C17" s="86"/>
      <c r="D17" s="87"/>
      <c r="E17" s="80"/>
      <c r="G17" s="41"/>
      <c r="H17" s="83"/>
    </row>
    <row r="18" spans="1:8" ht="47.25" customHeight="1">
      <c r="A18" s="209" t="s">
        <v>83</v>
      </c>
      <c r="B18" s="203"/>
      <c r="C18" s="89">
        <f>SUM(C9:C17)</f>
        <v>22617649</v>
      </c>
      <c r="D18" s="89">
        <f>SUM(D9:D17)</f>
        <v>16999831</v>
      </c>
      <c r="E18" s="80"/>
      <c r="G18" s="41"/>
      <c r="H18" s="83"/>
    </row>
    <row r="19" spans="1:8" ht="15">
      <c r="A19" s="88"/>
      <c r="B19" s="203"/>
      <c r="C19" s="90"/>
      <c r="D19" s="25"/>
      <c r="E19" s="80"/>
      <c r="G19" s="41"/>
      <c r="H19" s="83"/>
    </row>
    <row r="20" spans="1:8" ht="15">
      <c r="A20" s="91" t="s">
        <v>84</v>
      </c>
      <c r="B20" s="204"/>
      <c r="C20" s="62"/>
      <c r="D20" s="25"/>
      <c r="E20" s="80"/>
      <c r="G20" s="41"/>
      <c r="H20" s="83"/>
    </row>
    <row r="21" spans="1:8" ht="15">
      <c r="A21" s="84" t="s">
        <v>85</v>
      </c>
      <c r="B21" s="201"/>
      <c r="C21" s="25">
        <v>10208000</v>
      </c>
      <c r="D21" s="25">
        <v>16877936</v>
      </c>
      <c r="E21" s="80"/>
      <c r="G21" s="41"/>
      <c r="H21" s="83"/>
    </row>
    <row r="22" spans="1:8" ht="15">
      <c r="A22" s="84" t="s">
        <v>86</v>
      </c>
      <c r="B22" s="201"/>
      <c r="C22" s="25">
        <v>-63333396</v>
      </c>
      <c r="D22" s="25">
        <v>-46809236</v>
      </c>
      <c r="E22" s="80"/>
      <c r="G22" s="41"/>
      <c r="H22" s="83"/>
    </row>
    <row r="23" spans="1:8" ht="15">
      <c r="A23" s="84" t="s">
        <v>87</v>
      </c>
      <c r="B23" s="201"/>
      <c r="C23" s="25">
        <v>513030</v>
      </c>
      <c r="D23" s="25">
        <v>211471</v>
      </c>
      <c r="E23" s="80"/>
      <c r="G23" s="41"/>
      <c r="H23" s="83"/>
    </row>
    <row r="24" spans="1:8" ht="15">
      <c r="A24" s="84"/>
      <c r="B24" s="201"/>
      <c r="C24" s="25"/>
      <c r="D24" s="25"/>
      <c r="E24" s="80"/>
      <c r="G24" s="41"/>
      <c r="H24" s="83"/>
    </row>
    <row r="25" spans="1:8" ht="15">
      <c r="A25" s="91" t="s">
        <v>88</v>
      </c>
      <c r="B25" s="204"/>
      <c r="C25" s="25"/>
      <c r="D25" s="25"/>
      <c r="E25" s="80"/>
      <c r="G25" s="41"/>
      <c r="H25" s="83"/>
    </row>
    <row r="26" spans="1:8" ht="15">
      <c r="A26" s="84" t="s">
        <v>89</v>
      </c>
      <c r="B26" s="201"/>
      <c r="C26" s="25">
        <v>36576290</v>
      </c>
      <c r="D26" s="25">
        <v>49793253</v>
      </c>
      <c r="E26" s="80"/>
      <c r="G26" s="41"/>
      <c r="H26" s="83"/>
    </row>
    <row r="27" spans="1:8" ht="15">
      <c r="A27" s="84" t="s">
        <v>90</v>
      </c>
      <c r="B27" s="201"/>
      <c r="C27" s="25">
        <v>-192941</v>
      </c>
      <c r="D27" s="25">
        <f>249777+85687</f>
        <v>335464</v>
      </c>
      <c r="E27" s="80"/>
      <c r="G27" s="41"/>
      <c r="H27" s="83"/>
    </row>
    <row r="28" spans="1:8" ht="15">
      <c r="A28" s="92"/>
      <c r="B28" s="205"/>
      <c r="C28" s="93"/>
      <c r="D28" s="92"/>
      <c r="E28" s="80"/>
      <c r="G28" s="41"/>
      <c r="H28" s="83"/>
    </row>
    <row r="29" spans="1:8" ht="15">
      <c r="A29" s="80"/>
      <c r="B29" s="199"/>
      <c r="C29" s="94"/>
      <c r="D29" s="80"/>
      <c r="E29" s="80"/>
      <c r="G29" s="41"/>
      <c r="H29" s="83"/>
    </row>
    <row r="30" spans="1:8" ht="28.5">
      <c r="A30" s="210" t="s">
        <v>91</v>
      </c>
      <c r="B30" s="200"/>
      <c r="C30" s="89">
        <f>SUM(C18:C28)</f>
        <v>6388632</v>
      </c>
      <c r="D30" s="89">
        <f>SUM(D18:D28)</f>
        <v>37408719</v>
      </c>
      <c r="E30" s="80"/>
      <c r="G30" s="41"/>
      <c r="H30" s="83"/>
    </row>
    <row r="31" spans="1:9" ht="15">
      <c r="A31" s="84"/>
      <c r="B31" s="201"/>
      <c r="C31" s="63"/>
      <c r="D31" s="95"/>
      <c r="E31" s="80"/>
      <c r="F31" s="41"/>
      <c r="G31" s="41"/>
      <c r="H31" s="83"/>
      <c r="I31"/>
    </row>
    <row r="32" spans="1:9" ht="15">
      <c r="A32" s="85"/>
      <c r="B32" s="202"/>
      <c r="C32" s="96"/>
      <c r="D32" s="97"/>
      <c r="E32" s="80"/>
      <c r="F32" s="41"/>
      <c r="G32" s="41"/>
      <c r="H32" s="83"/>
      <c r="I32"/>
    </row>
    <row r="33" spans="1:9" ht="15">
      <c r="A33" s="88" t="s">
        <v>92</v>
      </c>
      <c r="B33" s="203"/>
      <c r="C33" s="62"/>
      <c r="D33" s="72"/>
      <c r="E33" s="94"/>
      <c r="F33" s="98"/>
      <c r="G33" s="41"/>
      <c r="H33" s="83"/>
      <c r="I33"/>
    </row>
    <row r="34" spans="1:9" ht="15">
      <c r="A34" s="84" t="s">
        <v>93</v>
      </c>
      <c r="B34" s="201"/>
      <c r="C34" s="25">
        <v>-557943</v>
      </c>
      <c r="D34" s="25">
        <v>-415360</v>
      </c>
      <c r="E34" s="94"/>
      <c r="F34" s="98"/>
      <c r="G34" s="41"/>
      <c r="H34" s="83"/>
      <c r="I34"/>
    </row>
    <row r="35" spans="1:9" ht="15">
      <c r="A35" s="84" t="s">
        <v>94</v>
      </c>
      <c r="B35" s="201"/>
      <c r="C35" s="25">
        <v>-305773</v>
      </c>
      <c r="D35" s="25">
        <v>-446552</v>
      </c>
      <c r="E35" s="94"/>
      <c r="F35" s="98"/>
      <c r="G35" s="41"/>
      <c r="H35" s="83"/>
      <c r="I35"/>
    </row>
    <row r="36" spans="1:9" ht="15">
      <c r="A36" s="84" t="s">
        <v>95</v>
      </c>
      <c r="B36" s="201"/>
      <c r="C36" s="25">
        <v>7155</v>
      </c>
      <c r="D36" s="25">
        <v>5</v>
      </c>
      <c r="E36" s="94"/>
      <c r="F36" s="98"/>
      <c r="G36" s="41"/>
      <c r="H36" s="83"/>
      <c r="I36"/>
    </row>
    <row r="37" spans="1:9" ht="30">
      <c r="A37" s="211" t="s">
        <v>96</v>
      </c>
      <c r="B37" s="201"/>
      <c r="C37" s="25">
        <v>-9255130</v>
      </c>
      <c r="D37" s="25" t="s">
        <v>10</v>
      </c>
      <c r="E37" s="94"/>
      <c r="F37" s="98"/>
      <c r="G37" s="41"/>
      <c r="H37" s="83"/>
      <c r="I37"/>
    </row>
    <row r="38" spans="1:9" ht="30">
      <c r="A38" s="211" t="s">
        <v>97</v>
      </c>
      <c r="B38" s="201"/>
      <c r="C38" s="25" t="s">
        <v>10</v>
      </c>
      <c r="D38" s="25">
        <v>-75711039</v>
      </c>
      <c r="E38" s="94"/>
      <c r="F38" s="98"/>
      <c r="G38" s="41"/>
      <c r="H38" s="83"/>
      <c r="I38"/>
    </row>
    <row r="39" spans="1:9" ht="30">
      <c r="A39" s="211" t="s">
        <v>98</v>
      </c>
      <c r="B39" s="201"/>
      <c r="C39" s="25">
        <v>-88734225</v>
      </c>
      <c r="D39" s="25" t="s">
        <v>10</v>
      </c>
      <c r="E39" s="94"/>
      <c r="F39" s="98"/>
      <c r="G39" s="41"/>
      <c r="H39" s="83"/>
      <c r="I39"/>
    </row>
    <row r="40" spans="1:9" ht="30">
      <c r="A40" s="211" t="s">
        <v>99</v>
      </c>
      <c r="B40" s="201"/>
      <c r="C40" s="25" t="s">
        <v>10</v>
      </c>
      <c r="D40" s="25">
        <v>-46579197</v>
      </c>
      <c r="E40" s="94"/>
      <c r="F40" s="98"/>
      <c r="G40" s="41"/>
      <c r="H40" s="83"/>
      <c r="I40"/>
    </row>
    <row r="41" spans="1:9" ht="30">
      <c r="A41" s="212" t="s">
        <v>100</v>
      </c>
      <c r="B41" s="206"/>
      <c r="C41" s="25">
        <v>18218194</v>
      </c>
      <c r="D41" s="25" t="s">
        <v>10</v>
      </c>
      <c r="E41" s="94"/>
      <c r="F41" s="98"/>
      <c r="G41" s="41"/>
      <c r="H41" s="83"/>
      <c r="I41"/>
    </row>
    <row r="42" spans="1:9" ht="30">
      <c r="A42" s="212" t="s">
        <v>101</v>
      </c>
      <c r="B42" s="206"/>
      <c r="C42" s="25" t="s">
        <v>10</v>
      </c>
      <c r="D42" s="25">
        <v>7351662</v>
      </c>
      <c r="E42" s="94"/>
      <c r="F42" s="98"/>
      <c r="G42" s="41"/>
      <c r="H42" s="83"/>
      <c r="I42"/>
    </row>
    <row r="43" spans="1:9" ht="30">
      <c r="A43" s="212" t="s">
        <v>102</v>
      </c>
      <c r="B43" s="206"/>
      <c r="C43" s="25">
        <v>54000000</v>
      </c>
      <c r="D43" s="25" t="s">
        <v>10</v>
      </c>
      <c r="E43" s="94"/>
      <c r="F43" s="98"/>
      <c r="G43" s="41"/>
      <c r="H43" s="83"/>
      <c r="I43"/>
    </row>
    <row r="44" spans="1:9" ht="30">
      <c r="A44" s="212" t="s">
        <v>103</v>
      </c>
      <c r="B44" s="206"/>
      <c r="C44" s="25" t="s">
        <v>10</v>
      </c>
      <c r="D44" s="25">
        <v>26000000</v>
      </c>
      <c r="E44" s="94"/>
      <c r="F44" s="98"/>
      <c r="G44" s="41"/>
      <c r="H44" s="83"/>
      <c r="I44"/>
    </row>
    <row r="45" spans="1:9" ht="15">
      <c r="A45" s="99"/>
      <c r="B45" s="207"/>
      <c r="C45" s="100"/>
      <c r="D45" s="70"/>
      <c r="E45" s="94"/>
      <c r="F45" s="98"/>
      <c r="G45" s="41"/>
      <c r="H45" s="83"/>
      <c r="I45"/>
    </row>
    <row r="46" spans="1:9" ht="15">
      <c r="A46" s="84"/>
      <c r="B46" s="201"/>
      <c r="C46" s="63"/>
      <c r="D46" s="95"/>
      <c r="E46" s="80"/>
      <c r="F46" s="41"/>
      <c r="G46" s="41"/>
      <c r="H46" s="83"/>
      <c r="I46"/>
    </row>
    <row r="47" spans="1:9" ht="28.5">
      <c r="A47" s="210" t="s">
        <v>104</v>
      </c>
      <c r="B47" s="200"/>
      <c r="C47" s="89">
        <f>SUM(C33:C45)</f>
        <v>-26627722</v>
      </c>
      <c r="D47" s="89">
        <f>SUM(D33:D45)</f>
        <v>-89800481</v>
      </c>
      <c r="E47" s="80"/>
      <c r="F47" s="41"/>
      <c r="G47" s="41"/>
      <c r="H47" s="83"/>
      <c r="I47"/>
    </row>
    <row r="48" spans="1:9" ht="15">
      <c r="A48" s="84"/>
      <c r="B48" s="201"/>
      <c r="C48" s="63"/>
      <c r="D48" s="95"/>
      <c r="E48" s="80"/>
      <c r="F48" s="41"/>
      <c r="G48" s="41"/>
      <c r="H48" s="83"/>
      <c r="I48"/>
    </row>
    <row r="49" spans="1:9" ht="15">
      <c r="A49" s="85"/>
      <c r="B49" s="202"/>
      <c r="C49" s="96"/>
      <c r="D49" s="97"/>
      <c r="E49" s="80"/>
      <c r="F49" s="41"/>
      <c r="G49" s="41"/>
      <c r="H49" s="83"/>
      <c r="I49"/>
    </row>
    <row r="50" spans="1:9" ht="15">
      <c r="A50" s="88" t="s">
        <v>105</v>
      </c>
      <c r="B50" s="203"/>
      <c r="C50" s="62"/>
      <c r="D50" s="101"/>
      <c r="E50" s="80"/>
      <c r="F50" s="41"/>
      <c r="G50" s="41"/>
      <c r="H50" s="83"/>
      <c r="I50"/>
    </row>
    <row r="51" spans="1:9" ht="15">
      <c r="A51" s="84" t="s">
        <v>144</v>
      </c>
      <c r="B51" s="201"/>
      <c r="C51" s="25">
        <v>24000000</v>
      </c>
      <c r="D51" s="25">
        <v>0</v>
      </c>
      <c r="E51" s="80"/>
      <c r="F51" s="41"/>
      <c r="G51" s="41"/>
      <c r="H51" s="83"/>
      <c r="I51"/>
    </row>
    <row r="52" spans="1:8" ht="15">
      <c r="A52" s="92"/>
      <c r="B52" s="205"/>
      <c r="C52" s="102"/>
      <c r="D52" s="103"/>
      <c r="E52" s="80"/>
      <c r="G52" s="41"/>
      <c r="H52" s="83"/>
    </row>
    <row r="53" spans="1:8" ht="15">
      <c r="A53" s="80"/>
      <c r="B53" s="199"/>
      <c r="C53" s="104"/>
      <c r="D53" s="105"/>
      <c r="E53" s="80"/>
      <c r="G53" s="41"/>
      <c r="H53" s="83"/>
    </row>
    <row r="54" spans="1:8" ht="28.5">
      <c r="A54" s="210" t="s">
        <v>106</v>
      </c>
      <c r="B54" s="200"/>
      <c r="C54" s="89">
        <f>C51</f>
        <v>24000000</v>
      </c>
      <c r="D54" s="89">
        <f>D51</f>
        <v>0</v>
      </c>
      <c r="E54" s="80"/>
      <c r="G54" s="41"/>
      <c r="H54" s="83"/>
    </row>
    <row r="55" spans="1:8" ht="15">
      <c r="A55" s="84"/>
      <c r="B55" s="201"/>
      <c r="C55" s="63"/>
      <c r="D55" s="95"/>
      <c r="E55" s="80"/>
      <c r="G55" s="41"/>
      <c r="H55" s="83"/>
    </row>
    <row r="56" spans="1:8" ht="15">
      <c r="A56" s="85"/>
      <c r="B56" s="202"/>
      <c r="C56" s="86"/>
      <c r="D56" s="106"/>
      <c r="E56" s="80"/>
      <c r="G56" s="41"/>
      <c r="H56" s="83"/>
    </row>
    <row r="57" spans="1:8" ht="28.5">
      <c r="A57" s="209" t="s">
        <v>107</v>
      </c>
      <c r="B57" s="203"/>
      <c r="C57" s="89">
        <v>4292</v>
      </c>
      <c r="D57" s="89">
        <v>-3663</v>
      </c>
      <c r="E57" s="80"/>
      <c r="G57" s="41"/>
      <c r="H57" s="83"/>
    </row>
    <row r="58" spans="1:8" ht="15">
      <c r="A58" s="209" t="s">
        <v>145</v>
      </c>
      <c r="B58" s="203"/>
      <c r="C58" s="89">
        <v>3765202</v>
      </c>
      <c r="D58" s="89">
        <v>-52395425</v>
      </c>
      <c r="E58" s="80"/>
      <c r="G58" s="41"/>
      <c r="H58" s="83"/>
    </row>
    <row r="59" spans="1:8" ht="15">
      <c r="A59" s="84" t="s">
        <v>108</v>
      </c>
      <c r="B59" s="201">
        <v>6</v>
      </c>
      <c r="C59" s="25">
        <v>62700038</v>
      </c>
      <c r="D59" s="25">
        <v>80596796</v>
      </c>
      <c r="E59" s="80"/>
      <c r="G59" s="41"/>
      <c r="H59" s="83"/>
    </row>
    <row r="60" spans="1:8" ht="15">
      <c r="A60" s="92"/>
      <c r="B60" s="205"/>
      <c r="C60" s="107"/>
      <c r="D60" s="108"/>
      <c r="E60" s="80"/>
      <c r="G60" s="41"/>
      <c r="H60" s="83"/>
    </row>
    <row r="61" spans="1:8" ht="15">
      <c r="A61" s="82"/>
      <c r="B61" s="200"/>
      <c r="C61" s="109"/>
      <c r="D61" s="110"/>
      <c r="E61" s="80"/>
      <c r="G61" s="41"/>
      <c r="H61" s="83"/>
    </row>
    <row r="62" spans="1:8" ht="15">
      <c r="A62" s="82" t="s">
        <v>109</v>
      </c>
      <c r="B62" s="200"/>
      <c r="C62" s="89">
        <f>C58+C59</f>
        <v>66465240</v>
      </c>
      <c r="D62" s="89">
        <f>D58+D59</f>
        <v>28201371</v>
      </c>
      <c r="E62" s="80"/>
      <c r="G62" s="41"/>
      <c r="H62"/>
    </row>
    <row r="63" spans="1:8" ht="15.75" thickBot="1">
      <c r="A63" s="111"/>
      <c r="B63" s="208"/>
      <c r="C63" s="112"/>
      <c r="D63" s="113"/>
      <c r="E63" s="80"/>
      <c r="G63" s="41"/>
      <c r="H63"/>
    </row>
    <row r="64" spans="7:8" ht="15">
      <c r="G64" s="78"/>
      <c r="H64"/>
    </row>
    <row r="65" spans="7:8" ht="15">
      <c r="G65" s="78"/>
      <c r="H65"/>
    </row>
    <row r="66" spans="7:8" ht="15">
      <c r="G66" s="78"/>
      <c r="H66"/>
    </row>
    <row r="67" spans="7:8" ht="15">
      <c r="G67" s="78"/>
      <c r="H67"/>
    </row>
  </sheetData>
  <sheetProtection/>
  <mergeCells count="3">
    <mergeCell ref="C4:D4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Турганова Молдир Зейнелгабденовна</dc:creator>
  <cp:keywords/>
  <dc:description/>
  <cp:lastModifiedBy>Турганова Молдир Зейнелгабденовна</cp:lastModifiedBy>
  <dcterms:created xsi:type="dcterms:W3CDTF">2018-08-14T03:20:33Z</dcterms:created>
  <dcterms:modified xsi:type="dcterms:W3CDTF">2018-08-14T04:32:48Z</dcterms:modified>
  <cp:category/>
  <cp:version/>
  <cp:contentType/>
  <cp:contentStatus/>
</cp:coreProperties>
</file>