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1"/>
  </bookViews>
  <sheets>
    <sheet name="ОФП" sheetId="1" r:id="rId1"/>
    <sheet name="ОПиУ" sheetId="2" r:id="rId2"/>
  </sheets>
  <definedNames/>
  <calcPr fullCalcOnLoad="1"/>
</workbook>
</file>

<file path=xl/sharedStrings.xml><?xml version="1.0" encoding="utf-8"?>
<sst xmlns="http://schemas.openxmlformats.org/spreadsheetml/2006/main" count="727" uniqueCount="422">
  <si>
    <t>Код формы</t>
  </si>
  <si>
    <t>ОФП</t>
  </si>
  <si>
    <t>Приложение 1</t>
  </si>
  <si>
    <t>Отчетная дата  (дд/мм/гггг)</t>
  </si>
  <si>
    <t>01.01.2024</t>
  </si>
  <si>
    <t>к Порядку представления финансовой отчетности,</t>
  </si>
  <si>
    <t>а также составления сводной финансовой</t>
  </si>
  <si>
    <t>отчетности дочерних организаций</t>
  </si>
  <si>
    <t>Национального Банка Республики Казахстан</t>
  </si>
  <si>
    <t>Наименование организации: АО "Центральный депозитарий ценных бумаг"</t>
  </si>
  <si>
    <t>по состоянию на 01 января 2024 года</t>
  </si>
  <si>
    <t>Номер группы субсчетов</t>
  </si>
  <si>
    <t>Наименование группы субсчетов</t>
  </si>
  <si>
    <t>Код строки</t>
  </si>
  <si>
    <t>Наименование контрагента/эмитента</t>
  </si>
  <si>
    <t>На отчетную дату текущего периода</t>
  </si>
  <si>
    <t>На отчетную дату предыдущего периода</t>
  </si>
  <si>
    <t>1</t>
  </si>
  <si>
    <t>2</t>
  </si>
  <si>
    <t>3</t>
  </si>
  <si>
    <t>4</t>
  </si>
  <si>
    <t>5</t>
  </si>
  <si>
    <t>6</t>
  </si>
  <si>
    <t>Краткосрочные активы</t>
  </si>
  <si>
    <t>Деньги (1010-1060)</t>
  </si>
  <si>
    <t>1010.010</t>
  </si>
  <si>
    <t xml:space="preserve">Деньги в кассе </t>
  </si>
  <si>
    <t>1023.010</t>
  </si>
  <si>
    <t>Деньги в пути</t>
  </si>
  <si>
    <t>1031.010</t>
  </si>
  <si>
    <t>Деньги на текущих счетах</t>
  </si>
  <si>
    <t>НБРК</t>
  </si>
  <si>
    <t>1033.010</t>
  </si>
  <si>
    <t>1051.010</t>
  </si>
  <si>
    <t>Электронные деньги</t>
  </si>
  <si>
    <t>1061.010</t>
  </si>
  <si>
    <t>Прочие деньги</t>
  </si>
  <si>
    <t>Вклады размещенные (за вычетом резервов на обесценение) (1170, 1180.020, 1180.030, 1290.070)</t>
  </si>
  <si>
    <t>1171.020</t>
  </si>
  <si>
    <t>Краткосрочные срочные вклады</t>
  </si>
  <si>
    <t>1181.030</t>
  </si>
  <si>
    <t>Начисленные доходы в виде вознаграждения по краткосрочным срочным вкладам</t>
  </si>
  <si>
    <t>Финансовые инвестиции, оцениваемые по справедливой стоимости через прибыль или убыток (1120, 1180.040, 1180.070)</t>
  </si>
  <si>
    <t>Финансовые инвестиции, оцениваемые по справедливой стоимости через прочий совокупный доход (1140, 1180.050, 1180.080)</t>
  </si>
  <si>
    <t>Финансовые инвестиции, оцениваемые по амортизированной стоимости (за вычетом резервов на обесценение) (1130, 1180.060, 1180.090, 1290.030)</t>
  </si>
  <si>
    <t>1131.010</t>
  </si>
  <si>
    <t xml:space="preserve"> 
Краткосрочные ценные бумаги, оцениваемые по амортизированной стоимости</t>
  </si>
  <si>
    <t>1131.020</t>
  </si>
  <si>
    <t>Дисконт по краткосрочным ценным бумагам, оцениваемым по амортизированной стоимости</t>
  </si>
  <si>
    <t>1131.030</t>
  </si>
  <si>
    <t>Премия по краткосрочным ценным бумагам, оцениваемым по амортизированной стоимости</t>
  </si>
  <si>
    <t>1133.010</t>
  </si>
  <si>
    <t>Краткосрочные ценные бумаги, оцениваемые по амортизированной стоимости</t>
  </si>
  <si>
    <t>1133.020</t>
  </si>
  <si>
    <t>1133.030</t>
  </si>
  <si>
    <t>1183.060</t>
  </si>
  <si>
    <t>Начисленные доходы в виде вознаграждения по краткосрочным финансовым активам, оцениваемым по амортизированной стоимости</t>
  </si>
  <si>
    <t>Заемные операции (за вычетом резервов на обесценение) (1110, 1180.100, 1290.010)</t>
  </si>
  <si>
    <t>7</t>
  </si>
  <si>
    <t>Прочие краткосрочные финансовые инвестиции (1150.010, 1150.140, 1150.150, 1180.110, 1180.120, 1290.130)</t>
  </si>
  <si>
    <t>8</t>
  </si>
  <si>
    <t>1153.010</t>
  </si>
  <si>
    <t>Операции «обратное РЕПО»</t>
  </si>
  <si>
    <t>1183.110</t>
  </si>
  <si>
    <t>Начисленные доходы в виде вознаграждения по операциям «обратное РЕПО»</t>
  </si>
  <si>
    <t>Краткосрочная торговая и прочая дебиторская задолженность (1210, 1250, 1260, 1280.020, 1280.040, 1180.010, 1290.130, 1290.140)</t>
  </si>
  <si>
    <t>9</t>
  </si>
  <si>
    <t>1281.040</t>
  </si>
  <si>
    <t>Начисленные доходы в виде комиссий, сборов и взносов</t>
  </si>
  <si>
    <t>1282.040</t>
  </si>
  <si>
    <t>БСБ</t>
  </si>
  <si>
    <t>ГКБ</t>
  </si>
  <si>
    <t>КФГД</t>
  </si>
  <si>
    <t>КФУ</t>
  </si>
  <si>
    <t xml:space="preserve">НИК </t>
  </si>
  <si>
    <t>ЦРПФТ</t>
  </si>
  <si>
    <t>НПК</t>
  </si>
  <si>
    <t>ЦОД</t>
  </si>
  <si>
    <t>1283.040</t>
  </si>
  <si>
    <t>1250.010</t>
  </si>
  <si>
    <t>Краткосрочная дебиторская задолженность работников по заработной плате</t>
  </si>
  <si>
    <t>1250.020</t>
  </si>
  <si>
    <t>Краткосрочная дебиторская задолженность работников по расходам по хозяйственной деятельности</t>
  </si>
  <si>
    <t>1250.050</t>
  </si>
  <si>
    <t>Прочая краткосрочная дебиторская задолженность работников</t>
  </si>
  <si>
    <t>1250.030</t>
  </si>
  <si>
    <t>Краткосрочная дебиторская задолженность работников по командировкам</t>
  </si>
  <si>
    <t>1283.020</t>
  </si>
  <si>
    <t>Прочая краткосрочная дебиторская задолженность</t>
  </si>
  <si>
    <t>1290.140</t>
  </si>
  <si>
    <t>Резервы (провизии) на покрытие убытков по краткосрочной торговой и прочей дебиторской задолженности</t>
  </si>
  <si>
    <t>Текущие налоговые активы (1410-1430)</t>
  </si>
  <si>
    <t>10</t>
  </si>
  <si>
    <t>1410.010</t>
  </si>
  <si>
    <t>Корпоративный подоходный налог</t>
  </si>
  <si>
    <t>1430.010</t>
  </si>
  <si>
    <t>Социальный налог</t>
  </si>
  <si>
    <t>1430.030</t>
  </si>
  <si>
    <t>Налог на транспортные средства</t>
  </si>
  <si>
    <t>1430.050</t>
  </si>
  <si>
    <t>Иные налоги и обязательные платежи в бюджет</t>
  </si>
  <si>
    <t>Запасы (1310-1360)</t>
  </si>
  <si>
    <t>11</t>
  </si>
  <si>
    <t>1350.010</t>
  </si>
  <si>
    <t>Прочие запасы</t>
  </si>
  <si>
    <t>1360.010</t>
  </si>
  <si>
    <t>Резерв по списанию запасов</t>
  </si>
  <si>
    <t>Прочие краткосрочные активы (1610-1630, 1290.130)</t>
  </si>
  <si>
    <t>12</t>
  </si>
  <si>
    <t>1290.130</t>
  </si>
  <si>
    <t>Резервы (провизии) на покрытие убытков по прочим требованиям</t>
  </si>
  <si>
    <t>1613.010</t>
  </si>
  <si>
    <t>Краткосрочные авансы выданные</t>
  </si>
  <si>
    <t>1623.010</t>
  </si>
  <si>
    <t>Расходы будущих периодов</t>
  </si>
  <si>
    <t>Активы (или выбывающие группы), предназначенные для продажи (1510-1520)</t>
  </si>
  <si>
    <t>13</t>
  </si>
  <si>
    <t>Итого краткосрочных активов (сумма строк 2-13)</t>
  </si>
  <si>
    <t>14</t>
  </si>
  <si>
    <t>Долгосрочные активы</t>
  </si>
  <si>
    <t>15</t>
  </si>
  <si>
    <t>Вклады размещенные (за вычетом резервов на обесценение) (2060, 2070.010, 1290.080)</t>
  </si>
  <si>
    <t>16</t>
  </si>
  <si>
    <t>Финансовые инвестиции, оцениваемые по справедливой стоимости через прочий совокупный доход (2030, 2070.020, 2070.040)</t>
  </si>
  <si>
    <t>17</t>
  </si>
  <si>
    <t>Финансовые инвестиции, оцениваемые по амортизированной стоимости (за вычетом резервов на обесценение) (2020, 2070.030, 2070.050, 1290.040)</t>
  </si>
  <si>
    <t>18</t>
  </si>
  <si>
    <t>2023.010</t>
  </si>
  <si>
    <t>Долгосрочные ценные бумаги, оцениваемые по амортизированной стоимости</t>
  </si>
  <si>
    <t>2023.020</t>
  </si>
  <si>
    <t>Дисконт по долгосрочным ценным бумагам, оцениваемым по амортизированной стоимости</t>
  </si>
  <si>
    <t>2023.030</t>
  </si>
  <si>
    <t>Премия по долгосрочным ценным бумагам, оцениваемым по амортизированной стоимости</t>
  </si>
  <si>
    <t>2073.030</t>
  </si>
  <si>
    <t>Начисленные доходы в виде вознаграждения по долгосрочным финансовым активам, оцениваемым по амортизированной стоимости</t>
  </si>
  <si>
    <t>2073.050</t>
  </si>
  <si>
    <t>Вознаграждение, начисленное предыдущими держателями по долгосрочным финансовым активам, оцениваемым по амортизированной стоимости</t>
  </si>
  <si>
    <t>Заемные операции (за вычетом резервов на обесценение) (2010, 2070.060, 1290.020)</t>
  </si>
  <si>
    <t>19</t>
  </si>
  <si>
    <t>Прочие долгосрочные финансовые инвестиции (2040.100, 2070.070, 1290.130)</t>
  </si>
  <si>
    <t>20</t>
  </si>
  <si>
    <t>Долгосрочная торговая и прочая дебиторская задолженность (2110, 2150, 2160, 2180, 1290.150)</t>
  </si>
  <si>
    <t>21</t>
  </si>
  <si>
    <t>Инвестиции в дочерние организации, ассоциированные организации и совместные организации (2210)</t>
  </si>
  <si>
    <t>22</t>
  </si>
  <si>
    <t>2213.020</t>
  </si>
  <si>
    <t>Инвестиции в ассоциированные организации</t>
  </si>
  <si>
    <t>Основные средства (2410-2430)</t>
  </si>
  <si>
    <t>23</t>
  </si>
  <si>
    <t>2410.040</t>
  </si>
  <si>
    <t>Транспортные средства</t>
  </si>
  <si>
    <t>2420.030</t>
  </si>
  <si>
    <t>Амортизация транспортных средств</t>
  </si>
  <si>
    <t>2410.050</t>
  </si>
  <si>
    <t>Компьютеры, компьютерное оборудование</t>
  </si>
  <si>
    <t>2420.040</t>
  </si>
  <si>
    <t>Амортизация компьютеров, компьютерного оборудования</t>
  </si>
  <si>
    <t>2410.060</t>
  </si>
  <si>
    <t>Прочие основные средства</t>
  </si>
  <si>
    <t>2420.050</t>
  </si>
  <si>
    <t>Амортизация прочих основных средств</t>
  </si>
  <si>
    <t>Нематериальные активы (2730-2750)</t>
  </si>
  <si>
    <t>24</t>
  </si>
  <si>
    <t>2730.010</t>
  </si>
  <si>
    <t>Лицензионные соглашения</t>
  </si>
  <si>
    <t>2740.010</t>
  </si>
  <si>
    <t>Амортизация лицензионных соглашений</t>
  </si>
  <si>
    <t>2730.020</t>
  </si>
  <si>
    <t>Программное обеспечение</t>
  </si>
  <si>
    <t>2740.020</t>
  </si>
  <si>
    <t>Амортизация программного обеспечения</t>
  </si>
  <si>
    <t>2730.040</t>
  </si>
  <si>
    <t>Прочие нематериальные активы</t>
  </si>
  <si>
    <t>2740.040</t>
  </si>
  <si>
    <t>Амортизация прочих нематериальных активов</t>
  </si>
  <si>
    <t>Отложенные налоговые активы (2810)</t>
  </si>
  <si>
    <t>25</t>
  </si>
  <si>
    <t>2810.010</t>
  </si>
  <si>
    <t>Отложенные налоговые активы по корпоративному подоходному налогу</t>
  </si>
  <si>
    <t>Прочие долгосрочные активы (2310-2330, 2910-2950, 1290.130)</t>
  </si>
  <si>
    <t>26</t>
  </si>
  <si>
    <t>2923.010</t>
  </si>
  <si>
    <t>2930.020</t>
  </si>
  <si>
    <t>Нематериальные активы</t>
  </si>
  <si>
    <t>Итого долгосрочных активов (сумма строк 16-26)</t>
  </si>
  <si>
    <t>27</t>
  </si>
  <si>
    <t>Всего активы (сумма строк 14, 27)</t>
  </si>
  <si>
    <t>28</t>
  </si>
  <si>
    <t>Краткосрочные обязательства</t>
  </si>
  <si>
    <t>29</t>
  </si>
  <si>
    <t>Займы полученные (3010, 3020, 3060.010, 3060.020)</t>
  </si>
  <si>
    <t>30</t>
  </si>
  <si>
    <t>Прочие краткосрочные финансовые обязательства (3050, 3060.030-3060.050)</t>
  </si>
  <si>
    <t>31</t>
  </si>
  <si>
    <t>Краткосрочная торговая и прочая кредиторская задолженность (3310, 3360, 3390.020, 3390.030)</t>
  </si>
  <si>
    <t>32</t>
  </si>
  <si>
    <t>3313.010</t>
  </si>
  <si>
    <t>Краткосрочная кредиторская задолженность поставщикам и подрядчикам</t>
  </si>
  <si>
    <t>3311.010</t>
  </si>
  <si>
    <t>3312.010</t>
  </si>
  <si>
    <t>3363.010</t>
  </si>
  <si>
    <t>Краткосрочная задолженность по аренде</t>
  </si>
  <si>
    <t>3362.010</t>
  </si>
  <si>
    <t>3391.020</t>
  </si>
  <si>
    <t>Прочая краткосрочная кредиторская задолженность</t>
  </si>
  <si>
    <t>3392.020</t>
  </si>
  <si>
    <t>3393.020</t>
  </si>
  <si>
    <t>Краткосрочные резервы (3410-3440)</t>
  </si>
  <si>
    <t>33</t>
  </si>
  <si>
    <t>3413.010</t>
  </si>
  <si>
    <t>Краткосрочные гарантийные обязательства</t>
  </si>
  <si>
    <t>3430.010</t>
  </si>
  <si>
    <t>Краткосрочные оценочные обязательства по вознаграждениям работникам</t>
  </si>
  <si>
    <t>3443.010</t>
  </si>
  <si>
    <t>Прочие краткосрочные оценочные обязательства</t>
  </si>
  <si>
    <t>Текущие налоговые обязательства (3110-3190, 3210-3250)</t>
  </si>
  <si>
    <t>34</t>
  </si>
  <si>
    <t>3110.010</t>
  </si>
  <si>
    <t>Корпоративный подоходный налог, подлежащий уплате</t>
  </si>
  <si>
    <t>3150.010</t>
  </si>
  <si>
    <t>3120.010</t>
  </si>
  <si>
    <t>Индивидуальный подоходный налог</t>
  </si>
  <si>
    <t>3210.010</t>
  </si>
  <si>
    <t>Обязательства по социальному страхованию</t>
  </si>
  <si>
    <t>3220.010</t>
  </si>
  <si>
    <t>Обязательства по пенсионным отчислениям</t>
  </si>
  <si>
    <t>3250.010</t>
  </si>
  <si>
    <t>Обязательства по обязательному социальному медицинскому страхованию</t>
  </si>
  <si>
    <t>3190.010</t>
  </si>
  <si>
    <t>Прочие налоги</t>
  </si>
  <si>
    <t>Прочие краткосрочные обязательства (3030, 3350, 3510, 3520, 3540)</t>
  </si>
  <si>
    <t>35</t>
  </si>
  <si>
    <t>3350.010</t>
  </si>
  <si>
    <t>Расчеты с персоналом по оплате труда</t>
  </si>
  <si>
    <t>3513.010</t>
  </si>
  <si>
    <t>Краткосрочные авансы полученные</t>
  </si>
  <si>
    <t>3512.010</t>
  </si>
  <si>
    <t>НИК</t>
  </si>
  <si>
    <t>Обязательства выбывающих групп, предназначенных для продажи (3530)</t>
  </si>
  <si>
    <t>36</t>
  </si>
  <si>
    <t>Итого краткосрочных обязательств (сумма строк 30-36)</t>
  </si>
  <si>
    <t>37</t>
  </si>
  <si>
    <t>Долгосрочные  обязательства</t>
  </si>
  <si>
    <t>38</t>
  </si>
  <si>
    <t>Займы полученные (4010, 4020, 4040.010, 4040.020)</t>
  </si>
  <si>
    <t>39</t>
  </si>
  <si>
    <t>Прочие долгосрочные финансовые обязательства (4030, 4040.030-4040.040)</t>
  </si>
  <si>
    <t>40</t>
  </si>
  <si>
    <t>Долгосрочная торговая и прочая кредиторская задолженность (4110, 4150, 4170)</t>
  </si>
  <si>
    <t>41</t>
  </si>
  <si>
    <t>Долгосрочные резервы (4210-4240)</t>
  </si>
  <si>
    <t>42</t>
  </si>
  <si>
    <t>Отложенные налоговые обязательства (4310)</t>
  </si>
  <si>
    <t>43</t>
  </si>
  <si>
    <t>Прочие долгосрочные обязательства (4410-4430, 4180)</t>
  </si>
  <si>
    <t>44</t>
  </si>
  <si>
    <t>Итого долгосрочных обязательств (сумма строк 39-44)</t>
  </si>
  <si>
    <t>45</t>
  </si>
  <si>
    <t>Капитал</t>
  </si>
  <si>
    <t>46</t>
  </si>
  <si>
    <t>Уставный капитал (5010-5030)</t>
  </si>
  <si>
    <t>47</t>
  </si>
  <si>
    <t>5021.010</t>
  </si>
  <si>
    <t>Простые акции</t>
  </si>
  <si>
    <t>5023.010</t>
  </si>
  <si>
    <t>Дополнительно оплаченный капитал (5310, 5320)</t>
  </si>
  <si>
    <t>48</t>
  </si>
  <si>
    <t>5311.010</t>
  </si>
  <si>
    <t>Эмиссионный доход</t>
  </si>
  <si>
    <t>Выкупленные собственные долевые инструменты (5210)</t>
  </si>
  <si>
    <t>49</t>
  </si>
  <si>
    <t>5213.010</t>
  </si>
  <si>
    <t xml:space="preserve">Выкупленные собственные долевые инструменты </t>
  </si>
  <si>
    <t>Резервный капитал (5410, 5460)</t>
  </si>
  <si>
    <t>50</t>
  </si>
  <si>
    <t>Прочие резервы (5420, 5440, 5450, 5470)</t>
  </si>
  <si>
    <t>51</t>
  </si>
  <si>
    <t>5420.040</t>
  </si>
  <si>
    <t>Резерв на переоценку транспортных средств</t>
  </si>
  <si>
    <t>Нераспределенная прибыль (непокрытый убыток) (5510, 5520)</t>
  </si>
  <si>
    <t>52</t>
  </si>
  <si>
    <t>5510.010</t>
  </si>
  <si>
    <t>Нераспределенная прибыль (непокрытый убыток) отчетного года</t>
  </si>
  <si>
    <t>5510.020</t>
  </si>
  <si>
    <t>Нераспределенная прибыль (непокрытый убыток) отчетного года по переоценке основных средств</t>
  </si>
  <si>
    <t>5510.040</t>
  </si>
  <si>
    <t>Нераспределенная прибыль (непокрытый убыток) отчетного года по прочим операциям</t>
  </si>
  <si>
    <t>5520.020</t>
  </si>
  <si>
    <t>Нераспределенная прибыль (непокрытый убыток) предыдущих лет по переоценке основных средств</t>
  </si>
  <si>
    <t>5520.010</t>
  </si>
  <si>
    <t>Нераспределенная прибыль (непокрытый убыток) прошлых лет</t>
  </si>
  <si>
    <t>Итого капитал (сумма строк 47-52)</t>
  </si>
  <si>
    <t>53</t>
  </si>
  <si>
    <t>Всего обязательства и капитал (сумма строк 37, 45, 53)</t>
  </si>
  <si>
    <t>54</t>
  </si>
  <si>
    <t>* В гр.1 четвертый знак номера счета указывается с учетом принадлежности к контрагентам, то есть от 1 до 3</t>
  </si>
  <si>
    <t>** В гр. 4 указываются только контрагенты Национальный Банк и дочерние организации Национального Банка</t>
  </si>
  <si>
    <t xml:space="preserve">Руководитель </t>
  </si>
  <si>
    <t>Мухамеджанов А. Н.</t>
  </si>
  <si>
    <t>_________________</t>
  </si>
  <si>
    <t>(фамилия и инициалы)</t>
  </si>
  <si>
    <t>подпись</t>
  </si>
  <si>
    <t>Главный бухгалтер</t>
  </si>
  <si>
    <t>Кусайынова А. К.</t>
  </si>
  <si>
    <t>фамилия и номер телефона исполнителя</t>
  </si>
  <si>
    <t>Кинбаева А. М.</t>
  </si>
  <si>
    <t>Подписи скрепляются печатью</t>
  </si>
  <si>
    <t>1290.040</t>
  </si>
  <si>
    <t>Резервы (провизии) на покрытие убытков по долгосрочным финансовым активам, оцениваемым по амортизированной стоимости торговой и прочей дебиторской задолженности</t>
  </si>
  <si>
    <t>Отчет о финансовом положении (промежуточный)</t>
  </si>
  <si>
    <t>ОПиУ</t>
  </si>
  <si>
    <t>Приложение 2</t>
  </si>
  <si>
    <t>Отчет о прибылях и убытках (промежуточный)</t>
  </si>
  <si>
    <t>Наименование контрагента/ эмитента</t>
  </si>
  <si>
    <t>Выручка (6010-6030)</t>
  </si>
  <si>
    <t>Себестоимость реализованной продукции и услуг (7010)</t>
  </si>
  <si>
    <t>Валовая прибыль (убыток) (сумма строк 1, 2)</t>
  </si>
  <si>
    <t>Доходы в виде вознаграждения по размещенным вкладам (6110.090-6110.110, 6110.220, 6110.230)</t>
  </si>
  <si>
    <t>6111.100</t>
  </si>
  <si>
    <t>Доходы по вознаграждению по краткосрочным срочным вкладам</t>
  </si>
  <si>
    <t>Доходы в виде вознаграждения по приобретенным ценным бумагам (6110.030-6110.070, 6110.170-6110.200)</t>
  </si>
  <si>
    <t>6113.040</t>
  </si>
  <si>
    <t>Доходы по вознаграждению по краткосрочным финансовым активам, оцениваемым по амортизированной стоимости</t>
  </si>
  <si>
    <t>6113.050</t>
  </si>
  <si>
    <t>Доходы по вознаграждению по долгосрочным финансовым активам, оцениваемым по амортизированной стоимости</t>
  </si>
  <si>
    <t>6111.170</t>
  </si>
  <si>
    <t>Доходы по амортизации дисконта по краткосрочным финансовым активам, оцениваемым по амортизированной стоимости</t>
  </si>
  <si>
    <t>6113.170</t>
  </si>
  <si>
    <t>6113.180</t>
  </si>
  <si>
    <t>Доходы по амортизации дисконта по долгосрочным финансовым активам, оцениваемым по амортизированной стоимости</t>
  </si>
  <si>
    <t>Доходы в виде вознаграждения по заемным операциям (6110.010, 6110.020, 6110.150, 6110.160)</t>
  </si>
  <si>
    <t>Доходы (расходы) от купли-продажи ценных бумаг (6280.010-6280.030, 7470.010-7470.030)</t>
  </si>
  <si>
    <t>7470.020</t>
  </si>
  <si>
    <t>Расходы от покупки-продажи краткосрочных финансовых активов, оцениваемых по справедливой стоимости через прочий совокупный доход</t>
  </si>
  <si>
    <t>7470.030</t>
  </si>
  <si>
    <t>Расходы от покупки-продажи долгосрочных финансовых активов, оцениваемых по справедливой стоимости через прочий совокупный доход</t>
  </si>
  <si>
    <t>Доходы (расходы) от изменения стоимости ценных бумаг, оцениваемых по справедливой стоимости через прибыль или убыток (6150.010, 7330.010)</t>
  </si>
  <si>
    <t>Доходы (расходы) от изменения стоимости ценных бумаг, оцениваемых по справедливой стоимости через прочий совокупный доход (6150.020, 6150.030, 7330.020, 7330.030)</t>
  </si>
  <si>
    <t>Доходы (расходы) от переоценки иностранной валюты (6250, 7430)</t>
  </si>
  <si>
    <t>6250.010</t>
  </si>
  <si>
    <t>Доходы от курсовой разницы</t>
  </si>
  <si>
    <t>7430.010</t>
  </si>
  <si>
    <t>Расходы по курсовой разнице</t>
  </si>
  <si>
    <t xml:space="preserve">Прочие доходы (6210-6240, 6260, 6110.080, 6110.320, 6110.330, 6110.340, 6110.350, 6120, 6130, 6140, 6150.060, 6160.030, 6170, 6280.060-6280.080, 6280.100, 6110.280-6110.310, 6400) </t>
  </si>
  <si>
    <t>6110.140</t>
  </si>
  <si>
    <t>Доходы по комиссионным вознаграждениям</t>
  </si>
  <si>
    <t>6113.080</t>
  </si>
  <si>
    <t>Доходы по вознаграждению по операциям «обратное РЕПО»</t>
  </si>
  <si>
    <t>6281.100</t>
  </si>
  <si>
    <t>Доходы в виде комиссий, сборов и взносов</t>
  </si>
  <si>
    <t>6282.100</t>
  </si>
  <si>
    <t>6283.100</t>
  </si>
  <si>
    <t>6280.060</t>
  </si>
  <si>
    <t>Доходы от покупки-продажи иностранной валюты</t>
  </si>
  <si>
    <t>6283.080</t>
  </si>
  <si>
    <t>Прочие доходы</t>
  </si>
  <si>
    <t>6282.080</t>
  </si>
  <si>
    <t>6240.270</t>
  </si>
  <si>
    <t>Доходы от восстановления (аннулирования) резервов (провизий) на покрытие убытков по краткосрочной торговой и прочей дебиторской задолженности</t>
  </si>
  <si>
    <t>6240.260</t>
  </si>
  <si>
    <t>Доходы от восстановления (аннулирования) убытков от обесценения прочих активов</t>
  </si>
  <si>
    <t>6240.130</t>
  </si>
  <si>
    <t>Доходы от восстановления (аннулирования) резервов (провизий) на покрытие убытков  по прочим требованиям</t>
  </si>
  <si>
    <t>6223.010</t>
  </si>
  <si>
    <t>Доходы от безвозмездно полученных активов</t>
  </si>
  <si>
    <t>6410.010</t>
  </si>
  <si>
    <t>Доля прибыли ассоциированных организаций</t>
  </si>
  <si>
    <t>Расходы в виде вознаграждения по приобретенным ценным бумагам (7310.100-7310.130)</t>
  </si>
  <si>
    <t>7313.100</t>
  </si>
  <si>
    <t>Расходы по амортизации премии по приобретенным краткосрочным финансовым активам, оцениваемым по амортизированной стоимости</t>
  </si>
  <si>
    <t>7313.110</t>
  </si>
  <si>
    <t>Расходы по амортизации премии по приобретенным долгосрочным финансовым активам, оцениваемым по амортизированной стоимости</t>
  </si>
  <si>
    <t>Расходы в виде вознаграждения по заемным операциям и аренде (7310.010-7310.040, 7310.080, 7310.090, 7310.190-7310.220, 7320.010)</t>
  </si>
  <si>
    <t>Расходы по реализации (7110)</t>
  </si>
  <si>
    <t>Административные расходы (7210)</t>
  </si>
  <si>
    <t>7210.010</t>
  </si>
  <si>
    <t>Расходы на персонал</t>
  </si>
  <si>
    <t>7210.020</t>
  </si>
  <si>
    <t>Расходы на прочие запасы</t>
  </si>
  <si>
    <t>7213.030</t>
  </si>
  <si>
    <t>Расходы по аренде</t>
  </si>
  <si>
    <t>7212.030</t>
  </si>
  <si>
    <t>7210.040</t>
  </si>
  <si>
    <t>Расходы на амортизацию основных средств</t>
  </si>
  <si>
    <t>7210.050</t>
  </si>
  <si>
    <t>Расходы на амортизацию нематериальных активов</t>
  </si>
  <si>
    <t>7210.060</t>
  </si>
  <si>
    <t>Расходы на уплату налогов</t>
  </si>
  <si>
    <t>7211.070</t>
  </si>
  <si>
    <t>Прочие  административные расходы</t>
  </si>
  <si>
    <t>7212.070</t>
  </si>
  <si>
    <t>КЦМР</t>
  </si>
  <si>
    <t>7213.070</t>
  </si>
  <si>
    <t>Прочие расходы (7310.050-7310.070, 7310.150-7310.160, 7310.230, 7310.240, 7310.250, 7330.060, 7340.030, 7410, 7420, 7440, 7470.060-7470.090, 7350, 7600)</t>
  </si>
  <si>
    <t>7420.130</t>
  </si>
  <si>
    <t>Расходы от обесценения прочих активов</t>
  </si>
  <si>
    <t>7410.050</t>
  </si>
  <si>
    <t>Расходы по выбытию компьютеров, компьютерного оборудования</t>
  </si>
  <si>
    <t>7410.060</t>
  </si>
  <si>
    <t>Расходы по выбытию прочих основных средств</t>
  </si>
  <si>
    <t>7410.080</t>
  </si>
  <si>
    <t>Расходы по выбытию программного обеспечения</t>
  </si>
  <si>
    <t>7473.080</t>
  </si>
  <si>
    <t>Прочие расходы</t>
  </si>
  <si>
    <t>7440.130</t>
  </si>
  <si>
    <t>Расходы по формированию резервов (провизий) на покрытие убытков  по прочим требованиям</t>
  </si>
  <si>
    <t>7440.140</t>
  </si>
  <si>
    <t>Расходы по формированию резервов (провизий) на покрытие убытков по краткосрочной торговой и прочей дебиторской задолженности</t>
  </si>
  <si>
    <t>7470.060</t>
  </si>
  <si>
    <t>Расходы от покупки-продажи иностранной валюты</t>
  </si>
  <si>
    <t>7610.010</t>
  </si>
  <si>
    <t>Доля в убытке ассоциированных организаций</t>
  </si>
  <si>
    <t>Прибыль (убыток) до налогообложения (сумма строк 3-16)</t>
  </si>
  <si>
    <t>Расходы по подоходному налогу (7710)</t>
  </si>
  <si>
    <t>7710.010</t>
  </si>
  <si>
    <t>Расходы по корпоративному подоходному налогу</t>
  </si>
  <si>
    <t>Прибыль (убыток) после налогообложения от продолжающейся деятельности (сумма строк 17, 18)</t>
  </si>
  <si>
    <t>Прибыль (убыток) от прекращенной деятельности (6310, 7510)</t>
  </si>
  <si>
    <t>Чистая прибыль (убыток) (сумма строк 19, 20)</t>
  </si>
  <si>
    <t>* В гр.1 четвертый знак номера счета указывается с учетом принадлежности к контрагентам (эмитентам), то есть от 1 до 3</t>
  </si>
  <si>
    <t>** Доходы указываются со знаком плюс, расходы указываются со знаком минус</t>
  </si>
  <si>
    <t>*** В гр. 4 указываются только контрагенты (эмитенты) Национальный Банк и дочерние организации Национального Банка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</si>
</sst>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=0]&quot;&quot;;General"/>
    <numFmt numFmtId="165" formatCode="#,##0.0"/>
  </numFmts>
  <fonts count="42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1"/>
      <color indexed="10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center" vertical="top"/>
    </xf>
    <xf numFmtId="0" fontId="6" fillId="0" borderId="13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4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wrapText="1"/>
    </xf>
    <xf numFmtId="165" fontId="1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165" fontId="1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1"/>
  <sheetViews>
    <sheetView zoomScalePageLayoutView="0" workbookViewId="0" topLeftCell="A1">
      <selection activeCell="I13" sqref="I13"/>
    </sheetView>
  </sheetViews>
  <sheetFormatPr defaultColWidth="10.66015625" defaultRowHeight="11.25"/>
  <cols>
    <col min="1" max="1" width="10.5" style="4" customWidth="1"/>
    <col min="2" max="2" width="66.33203125" style="4" customWidth="1"/>
    <col min="3" max="3" width="10.5" style="4" customWidth="1"/>
    <col min="4" max="4" width="14" style="4" customWidth="1"/>
    <col min="5" max="5" width="24.83203125" style="4" customWidth="1"/>
    <col min="6" max="6" width="29.33203125" style="4" customWidth="1"/>
    <col min="7" max="7" width="14.5" style="4" bestFit="1" customWidth="1"/>
    <col min="8" max="8" width="11.83203125" style="4" bestFit="1" customWidth="1"/>
    <col min="9" max="16384" width="10.66015625" style="4" customWidth="1"/>
  </cols>
  <sheetData>
    <row r="1" spans="1:6" ht="15" customHeight="1">
      <c r="A1" s="1" t="s">
        <v>0</v>
      </c>
      <c r="B1" s="1"/>
      <c r="C1" s="1" t="s">
        <v>1</v>
      </c>
      <c r="D1" s="2"/>
      <c r="E1" s="1"/>
      <c r="F1" s="3" t="s">
        <v>2</v>
      </c>
    </row>
    <row r="2" spans="1:6" ht="15" customHeight="1">
      <c r="A2" s="1" t="s">
        <v>3</v>
      </c>
      <c r="B2" s="1"/>
      <c r="C2" s="1" t="s">
        <v>4</v>
      </c>
      <c r="D2" s="2"/>
      <c r="E2" s="1"/>
      <c r="F2" s="3" t="s">
        <v>5</v>
      </c>
    </row>
    <row r="3" spans="1:6" ht="15" customHeight="1">
      <c r="A3" s="2"/>
      <c r="B3" s="1"/>
      <c r="C3" s="1"/>
      <c r="D3" s="2"/>
      <c r="E3" s="1"/>
      <c r="F3" s="3" t="s">
        <v>6</v>
      </c>
    </row>
    <row r="4" spans="1:6" ht="15" customHeight="1">
      <c r="A4" s="2"/>
      <c r="B4" s="1"/>
      <c r="C4" s="1"/>
      <c r="D4" s="2"/>
      <c r="E4" s="1"/>
      <c r="F4" s="3" t="s">
        <v>7</v>
      </c>
    </row>
    <row r="5" spans="1:6" ht="15" customHeight="1">
      <c r="A5" s="2"/>
      <c r="B5" s="1"/>
      <c r="C5" s="34" t="s">
        <v>8</v>
      </c>
      <c r="D5" s="34"/>
      <c r="E5" s="34"/>
      <c r="F5" s="34"/>
    </row>
    <row r="6" spans="1:6" ht="15" customHeight="1">
      <c r="A6" s="5"/>
      <c r="B6" s="1"/>
      <c r="C6" s="1"/>
      <c r="D6" s="2"/>
      <c r="E6" s="1"/>
      <c r="F6" s="3"/>
    </row>
    <row r="7" spans="1:6" ht="15" customHeight="1">
      <c r="A7" s="5" t="s">
        <v>9</v>
      </c>
      <c r="B7" s="1"/>
      <c r="C7" s="1"/>
      <c r="D7" s="2"/>
      <c r="E7" s="1"/>
      <c r="F7" s="3"/>
    </row>
    <row r="8" spans="1:6" ht="15" customHeight="1">
      <c r="A8" s="2"/>
      <c r="B8" s="1"/>
      <c r="C8" s="1"/>
      <c r="D8" s="2"/>
      <c r="E8" s="1"/>
      <c r="F8" s="1"/>
    </row>
    <row r="9" spans="1:6" ht="15" customHeight="1">
      <c r="A9" s="35" t="s">
        <v>309</v>
      </c>
      <c r="B9" s="35"/>
      <c r="C9" s="35"/>
      <c r="D9" s="35"/>
      <c r="E9" s="35"/>
      <c r="F9" s="35"/>
    </row>
    <row r="10" spans="1:6" ht="15" customHeight="1">
      <c r="A10" s="35" t="s">
        <v>10</v>
      </c>
      <c r="B10" s="35"/>
      <c r="C10" s="35"/>
      <c r="D10" s="35"/>
      <c r="E10" s="35"/>
      <c r="F10" s="35"/>
    </row>
    <row r="11" spans="1:6" ht="15" customHeight="1">
      <c r="A11" s="6"/>
      <c r="B11" s="6"/>
      <c r="C11" s="6"/>
      <c r="D11" s="6"/>
      <c r="E11" s="6"/>
      <c r="F11" s="6"/>
    </row>
    <row r="12" ht="11.25" customHeight="1"/>
    <row r="13" spans="1:6" ht="60" customHeight="1">
      <c r="A13" s="7" t="s">
        <v>11</v>
      </c>
      <c r="B13" s="7" t="s">
        <v>12</v>
      </c>
      <c r="C13" s="7" t="s">
        <v>13</v>
      </c>
      <c r="D13" s="7" t="s">
        <v>14</v>
      </c>
      <c r="E13" s="7" t="s">
        <v>15</v>
      </c>
      <c r="F13" s="7" t="s">
        <v>16</v>
      </c>
    </row>
    <row r="14" spans="1:6" ht="15" customHeight="1">
      <c r="A14" s="8" t="s">
        <v>17</v>
      </c>
      <c r="B14" s="9" t="s">
        <v>18</v>
      </c>
      <c r="C14" s="9" t="s">
        <v>19</v>
      </c>
      <c r="D14" s="9" t="s">
        <v>20</v>
      </c>
      <c r="E14" s="9" t="s">
        <v>21</v>
      </c>
      <c r="F14" s="8" t="s">
        <v>22</v>
      </c>
    </row>
    <row r="15" spans="1:6" ht="15" customHeight="1">
      <c r="A15" s="8"/>
      <c r="B15" s="10" t="s">
        <v>23</v>
      </c>
      <c r="C15" s="11" t="s">
        <v>17</v>
      </c>
      <c r="D15" s="11"/>
      <c r="E15" s="12">
        <v>0</v>
      </c>
      <c r="F15" s="12">
        <v>0</v>
      </c>
    </row>
    <row r="16" spans="1:6" ht="15" customHeight="1">
      <c r="A16" s="8"/>
      <c r="B16" s="13" t="s">
        <v>24</v>
      </c>
      <c r="C16" s="9" t="s">
        <v>18</v>
      </c>
      <c r="D16" s="9"/>
      <c r="E16" s="14">
        <v>158268850.45</v>
      </c>
      <c r="F16" s="14">
        <v>212580517.67</v>
      </c>
    </row>
    <row r="17" spans="1:6" ht="15" customHeight="1">
      <c r="A17" s="15" t="s">
        <v>25</v>
      </c>
      <c r="B17" s="13" t="s">
        <v>26</v>
      </c>
      <c r="C17" s="9"/>
      <c r="D17" s="9"/>
      <c r="E17" s="14">
        <v>97391</v>
      </c>
      <c r="F17" s="14">
        <v>70214</v>
      </c>
    </row>
    <row r="18" spans="1:6" ht="15" customHeight="1">
      <c r="A18" s="15" t="s">
        <v>27</v>
      </c>
      <c r="B18" s="16" t="s">
        <v>28</v>
      </c>
      <c r="C18" s="17"/>
      <c r="D18" s="18"/>
      <c r="E18" s="14">
        <v>10359.62</v>
      </c>
      <c r="F18" s="19">
        <v>0</v>
      </c>
    </row>
    <row r="19" spans="1:6" ht="15" customHeight="1">
      <c r="A19" s="15" t="s">
        <v>29</v>
      </c>
      <c r="B19" s="13" t="s">
        <v>30</v>
      </c>
      <c r="C19" s="9"/>
      <c r="D19" s="9" t="s">
        <v>31</v>
      </c>
      <c r="E19" s="19">
        <v>0</v>
      </c>
      <c r="F19" s="14">
        <v>142442642.56</v>
      </c>
    </row>
    <row r="20" spans="1:6" ht="15" customHeight="1">
      <c r="A20" s="15" t="s">
        <v>32</v>
      </c>
      <c r="B20" s="13" t="s">
        <v>30</v>
      </c>
      <c r="C20" s="9"/>
      <c r="D20" s="9"/>
      <c r="E20" s="14">
        <v>158161099.83</v>
      </c>
      <c r="F20" s="14">
        <v>70067661.11</v>
      </c>
    </row>
    <row r="21" spans="1:6" ht="15" customHeight="1">
      <c r="A21" s="15" t="s">
        <v>33</v>
      </c>
      <c r="B21" s="13" t="s">
        <v>34</v>
      </c>
      <c r="C21" s="9"/>
      <c r="D21" s="9" t="s">
        <v>31</v>
      </c>
      <c r="E21" s="19">
        <v>0</v>
      </c>
      <c r="F21" s="19">
        <v>0</v>
      </c>
    </row>
    <row r="22" spans="1:6" ht="15" customHeight="1">
      <c r="A22" s="15" t="s">
        <v>35</v>
      </c>
      <c r="B22" s="13" t="s">
        <v>36</v>
      </c>
      <c r="C22" s="9"/>
      <c r="D22" s="9" t="s">
        <v>31</v>
      </c>
      <c r="E22" s="19">
        <v>0</v>
      </c>
      <c r="F22" s="19">
        <v>0</v>
      </c>
    </row>
    <row r="23" spans="1:6" ht="30" customHeight="1">
      <c r="A23" s="8"/>
      <c r="B23" s="13" t="s">
        <v>37</v>
      </c>
      <c r="C23" s="9" t="s">
        <v>19</v>
      </c>
      <c r="D23" s="8"/>
      <c r="E23" s="19">
        <v>0</v>
      </c>
      <c r="F23" s="19">
        <v>0</v>
      </c>
    </row>
    <row r="24" spans="1:6" ht="15" customHeight="1">
      <c r="A24" s="15" t="s">
        <v>38</v>
      </c>
      <c r="B24" s="16" t="s">
        <v>39</v>
      </c>
      <c r="C24" s="17"/>
      <c r="D24" s="9" t="s">
        <v>31</v>
      </c>
      <c r="E24" s="19">
        <v>0</v>
      </c>
      <c r="F24" s="19">
        <v>0</v>
      </c>
    </row>
    <row r="25" spans="1:6" ht="30" customHeight="1">
      <c r="A25" s="15" t="s">
        <v>40</v>
      </c>
      <c r="B25" s="16" t="s">
        <v>41</v>
      </c>
      <c r="C25" s="17"/>
      <c r="D25" s="9" t="s">
        <v>31</v>
      </c>
      <c r="E25" s="19">
        <v>0</v>
      </c>
      <c r="F25" s="19">
        <v>0</v>
      </c>
    </row>
    <row r="26" spans="1:6" ht="45" customHeight="1">
      <c r="A26" s="8"/>
      <c r="B26" s="13" t="s">
        <v>42</v>
      </c>
      <c r="C26" s="9" t="s">
        <v>20</v>
      </c>
      <c r="D26" s="9"/>
      <c r="E26" s="19">
        <v>0</v>
      </c>
      <c r="F26" s="19">
        <v>0</v>
      </c>
    </row>
    <row r="27" spans="1:6" ht="45" customHeight="1">
      <c r="A27" s="8"/>
      <c r="B27" s="13" t="s">
        <v>43</v>
      </c>
      <c r="C27" s="9" t="s">
        <v>21</v>
      </c>
      <c r="D27" s="9"/>
      <c r="E27" s="19">
        <v>0</v>
      </c>
      <c r="F27" s="19">
        <v>0</v>
      </c>
    </row>
    <row r="28" spans="1:6" ht="45" customHeight="1">
      <c r="A28" s="8"/>
      <c r="B28" s="13" t="s">
        <v>44</v>
      </c>
      <c r="C28" s="9" t="s">
        <v>22</v>
      </c>
      <c r="D28" s="9"/>
      <c r="E28" s="14">
        <v>1747211524.3100002</v>
      </c>
      <c r="F28" s="14">
        <v>5027070702.919999</v>
      </c>
    </row>
    <row r="29" spans="1:6" ht="45" customHeight="1">
      <c r="A29" s="8" t="s">
        <v>45</v>
      </c>
      <c r="B29" s="13" t="s">
        <v>46</v>
      </c>
      <c r="C29" s="9"/>
      <c r="D29" s="9" t="s">
        <v>31</v>
      </c>
      <c r="E29" s="19">
        <v>0</v>
      </c>
      <c r="F29" s="19">
        <v>0</v>
      </c>
    </row>
    <row r="30" spans="1:6" ht="30" customHeight="1">
      <c r="A30" s="8" t="s">
        <v>47</v>
      </c>
      <c r="B30" s="13" t="s">
        <v>48</v>
      </c>
      <c r="C30" s="9"/>
      <c r="D30" s="9" t="s">
        <v>31</v>
      </c>
      <c r="E30" s="19">
        <v>0</v>
      </c>
      <c r="F30" s="19">
        <v>0</v>
      </c>
    </row>
    <row r="31" spans="1:6" ht="30" customHeight="1">
      <c r="A31" s="8" t="s">
        <v>49</v>
      </c>
      <c r="B31" s="13" t="s">
        <v>50</v>
      </c>
      <c r="C31" s="9"/>
      <c r="D31" s="9" t="s">
        <v>31</v>
      </c>
      <c r="E31" s="19">
        <v>0</v>
      </c>
      <c r="F31" s="19">
        <v>0</v>
      </c>
    </row>
    <row r="32" spans="1:6" ht="30" customHeight="1">
      <c r="A32" s="8" t="s">
        <v>51</v>
      </c>
      <c r="B32" s="13" t="s">
        <v>52</v>
      </c>
      <c r="C32" s="9"/>
      <c r="D32" s="9"/>
      <c r="E32" s="14">
        <v>1758973100</v>
      </c>
      <c r="F32" s="14">
        <v>5064556000</v>
      </c>
    </row>
    <row r="33" spans="1:6" ht="30" customHeight="1">
      <c r="A33" s="8" t="s">
        <v>53</v>
      </c>
      <c r="B33" s="13" t="s">
        <v>48</v>
      </c>
      <c r="C33" s="9"/>
      <c r="D33" s="9"/>
      <c r="E33" s="14">
        <v>-13585703.81</v>
      </c>
      <c r="F33" s="14">
        <v>-42551115.75</v>
      </c>
    </row>
    <row r="34" spans="1:6" ht="30" customHeight="1">
      <c r="A34" s="8" t="s">
        <v>54</v>
      </c>
      <c r="B34" s="13" t="s">
        <v>50</v>
      </c>
      <c r="C34" s="9"/>
      <c r="D34" s="9"/>
      <c r="E34" s="14">
        <v>714906.26</v>
      </c>
      <c r="F34" s="20">
        <v>22.7</v>
      </c>
    </row>
    <row r="35" spans="1:6" ht="45" customHeight="1">
      <c r="A35" s="8" t="s">
        <v>55</v>
      </c>
      <c r="B35" s="13" t="s">
        <v>56</v>
      </c>
      <c r="C35" s="9"/>
      <c r="D35" s="9"/>
      <c r="E35" s="14">
        <v>1109221.86</v>
      </c>
      <c r="F35" s="14">
        <v>5065795.97</v>
      </c>
    </row>
    <row r="36" spans="1:6" ht="30" customHeight="1">
      <c r="A36" s="8"/>
      <c r="B36" s="13" t="s">
        <v>57</v>
      </c>
      <c r="C36" s="9" t="s">
        <v>58</v>
      </c>
      <c r="D36" s="9"/>
      <c r="E36" s="19">
        <v>0</v>
      </c>
      <c r="F36" s="19">
        <v>0</v>
      </c>
    </row>
    <row r="37" spans="1:6" ht="30" customHeight="1">
      <c r="A37" s="8"/>
      <c r="B37" s="13" t="s">
        <v>59</v>
      </c>
      <c r="C37" s="9" t="s">
        <v>60</v>
      </c>
      <c r="D37" s="9"/>
      <c r="E37" s="14">
        <v>484619447</v>
      </c>
      <c r="F37" s="14">
        <v>313136392.88</v>
      </c>
    </row>
    <row r="38" spans="1:6" ht="15" customHeight="1">
      <c r="A38" s="15" t="s">
        <v>61</v>
      </c>
      <c r="B38" s="13" t="s">
        <v>62</v>
      </c>
      <c r="C38" s="9"/>
      <c r="D38" s="9"/>
      <c r="E38" s="14">
        <v>484218613.28</v>
      </c>
      <c r="F38" s="14">
        <v>313136392.88</v>
      </c>
    </row>
    <row r="39" spans="1:6" ht="30" customHeight="1">
      <c r="A39" s="8" t="s">
        <v>63</v>
      </c>
      <c r="B39" s="13" t="s">
        <v>64</v>
      </c>
      <c r="C39" s="9"/>
      <c r="D39" s="9"/>
      <c r="E39" s="14">
        <v>400833.72</v>
      </c>
      <c r="F39" s="19">
        <v>0</v>
      </c>
    </row>
    <row r="40" spans="1:6" ht="45" customHeight="1">
      <c r="A40" s="15"/>
      <c r="B40" s="13" t="s">
        <v>65</v>
      </c>
      <c r="C40" s="9" t="s">
        <v>66</v>
      </c>
      <c r="D40" s="9"/>
      <c r="E40" s="14">
        <f>SUM(E41:E58)</f>
        <v>811547305.0799999</v>
      </c>
      <c r="F40" s="14">
        <v>657247754.91</v>
      </c>
    </row>
    <row r="41" spans="1:6" ht="15" customHeight="1">
      <c r="A41" s="8" t="s">
        <v>67</v>
      </c>
      <c r="B41" s="13" t="s">
        <v>68</v>
      </c>
      <c r="C41" s="9"/>
      <c r="D41" s="9" t="s">
        <v>31</v>
      </c>
      <c r="E41" s="14">
        <v>103964905.1</v>
      </c>
      <c r="F41" s="14">
        <v>63708123.96</v>
      </c>
    </row>
    <row r="42" spans="1:6" ht="15" customHeight="1">
      <c r="A42" s="8" t="s">
        <v>69</v>
      </c>
      <c r="B42" s="13" t="s">
        <v>68</v>
      </c>
      <c r="C42" s="9"/>
      <c r="D42" s="9" t="s">
        <v>70</v>
      </c>
      <c r="E42" s="14">
        <v>43125</v>
      </c>
      <c r="F42" s="14">
        <v>38287.5</v>
      </c>
    </row>
    <row r="43" spans="1:6" ht="15" customHeight="1">
      <c r="A43" s="8" t="s">
        <v>69</v>
      </c>
      <c r="B43" s="13" t="s">
        <v>68</v>
      </c>
      <c r="C43" s="9"/>
      <c r="D43" s="9" t="s">
        <v>71</v>
      </c>
      <c r="E43" s="14">
        <v>43125</v>
      </c>
      <c r="F43" s="14">
        <v>38287.5</v>
      </c>
    </row>
    <row r="44" spans="1:6" ht="15" customHeight="1">
      <c r="A44" s="8" t="s">
        <v>69</v>
      </c>
      <c r="B44" s="13" t="s">
        <v>68</v>
      </c>
      <c r="C44" s="9"/>
      <c r="D44" s="9" t="s">
        <v>72</v>
      </c>
      <c r="E44" s="14">
        <v>43125</v>
      </c>
      <c r="F44" s="14">
        <v>38287.5</v>
      </c>
    </row>
    <row r="45" spans="1:6" ht="15" customHeight="1">
      <c r="A45" s="8" t="s">
        <v>69</v>
      </c>
      <c r="B45" s="13" t="s">
        <v>68</v>
      </c>
      <c r="C45" s="9"/>
      <c r="D45" s="9" t="s">
        <v>73</v>
      </c>
      <c r="E45" s="14">
        <v>2196416.25</v>
      </c>
      <c r="F45" s="14">
        <v>1780569.09</v>
      </c>
    </row>
    <row r="46" spans="1:6" ht="15" customHeight="1">
      <c r="A46" s="8" t="s">
        <v>69</v>
      </c>
      <c r="B46" s="13" t="s">
        <v>68</v>
      </c>
      <c r="C46" s="9"/>
      <c r="D46" s="9" t="s">
        <v>74</v>
      </c>
      <c r="E46" s="19">
        <v>0</v>
      </c>
      <c r="F46" s="19">
        <v>0</v>
      </c>
    </row>
    <row r="47" spans="1:6" ht="15" customHeight="1">
      <c r="A47" s="8" t="s">
        <v>69</v>
      </c>
      <c r="B47" s="13" t="s">
        <v>68</v>
      </c>
      <c r="C47" s="9"/>
      <c r="D47" s="9" t="s">
        <v>75</v>
      </c>
      <c r="E47" s="14">
        <v>43125</v>
      </c>
      <c r="F47" s="14">
        <v>38287.5</v>
      </c>
    </row>
    <row r="48" spans="1:6" ht="15" customHeight="1">
      <c r="A48" s="8" t="s">
        <v>69</v>
      </c>
      <c r="B48" s="13" t="s">
        <v>68</v>
      </c>
      <c r="C48" s="9"/>
      <c r="D48" s="9" t="s">
        <v>76</v>
      </c>
      <c r="E48" s="14">
        <v>43125</v>
      </c>
      <c r="F48" s="19">
        <v>0</v>
      </c>
    </row>
    <row r="49" spans="1:6" ht="15" customHeight="1">
      <c r="A49" s="8" t="s">
        <v>69</v>
      </c>
      <c r="B49" s="13" t="s">
        <v>68</v>
      </c>
      <c r="C49" s="9"/>
      <c r="D49" s="9" t="s">
        <v>77</v>
      </c>
      <c r="E49" s="14">
        <v>43125</v>
      </c>
      <c r="F49" s="14">
        <v>38287.5</v>
      </c>
    </row>
    <row r="50" spans="1:6" ht="15" customHeight="1">
      <c r="A50" s="8" t="s">
        <v>78</v>
      </c>
      <c r="B50" s="13" t="s">
        <v>68</v>
      </c>
      <c r="C50" s="9"/>
      <c r="D50" s="9"/>
      <c r="E50" s="14">
        <v>797898978.69</v>
      </c>
      <c r="F50" s="14">
        <v>561688994.08</v>
      </c>
    </row>
    <row r="51" spans="1:6" ht="30" customHeight="1">
      <c r="A51" s="8" t="s">
        <v>79</v>
      </c>
      <c r="B51" s="13" t="s">
        <v>80</v>
      </c>
      <c r="C51" s="9"/>
      <c r="D51" s="9"/>
      <c r="E51" s="14">
        <v>2635609.3</v>
      </c>
      <c r="F51" s="14">
        <v>4611519.32</v>
      </c>
    </row>
    <row r="52" spans="1:6" ht="30" customHeight="1">
      <c r="A52" s="8" t="s">
        <v>81</v>
      </c>
      <c r="B52" s="13" t="s">
        <v>82</v>
      </c>
      <c r="C52" s="9"/>
      <c r="D52" s="9"/>
      <c r="E52" s="19">
        <v>0</v>
      </c>
      <c r="F52" s="19">
        <v>0</v>
      </c>
    </row>
    <row r="53" spans="1:6" ht="30" customHeight="1">
      <c r="A53" s="8" t="s">
        <v>83</v>
      </c>
      <c r="B53" s="13" t="s">
        <v>84</v>
      </c>
      <c r="C53" s="9"/>
      <c r="D53" s="9"/>
      <c r="E53" s="14">
        <v>4329986.85</v>
      </c>
      <c r="F53" s="14">
        <v>4030415.41</v>
      </c>
    </row>
    <row r="54" spans="1:6" ht="45">
      <c r="A54" s="8" t="s">
        <v>307</v>
      </c>
      <c r="B54" s="13" t="s">
        <v>308</v>
      </c>
      <c r="C54" s="9"/>
      <c r="D54" s="9"/>
      <c r="E54" s="14">
        <v>-1023040.64</v>
      </c>
      <c r="F54" s="14"/>
    </row>
    <row r="55" spans="1:6" ht="30" customHeight="1">
      <c r="A55" s="8" t="s">
        <v>89</v>
      </c>
      <c r="B55" s="13" t="s">
        <v>110</v>
      </c>
      <c r="C55" s="9"/>
      <c r="D55" s="9"/>
      <c r="E55" s="14">
        <v>-5199</v>
      </c>
      <c r="F55" s="14"/>
    </row>
    <row r="56" spans="1:6" ht="30" customHeight="1">
      <c r="A56" s="8" t="s">
        <v>85</v>
      </c>
      <c r="B56" s="13" t="s">
        <v>86</v>
      </c>
      <c r="C56" s="9"/>
      <c r="D56" s="9"/>
      <c r="E56" s="19">
        <v>0</v>
      </c>
      <c r="F56" s="19">
        <v>0</v>
      </c>
    </row>
    <row r="57" spans="1:6" ht="15" customHeight="1">
      <c r="A57" s="8" t="s">
        <v>87</v>
      </c>
      <c r="B57" s="13" t="s">
        <v>88</v>
      </c>
      <c r="C57" s="9"/>
      <c r="D57" s="9"/>
      <c r="E57" s="14">
        <v>407435146.47</v>
      </c>
      <c r="F57" s="14">
        <v>233666165.44</v>
      </c>
    </row>
    <row r="58" spans="1:6" ht="30" customHeight="1">
      <c r="A58" s="8" t="s">
        <v>89</v>
      </c>
      <c r="B58" s="13" t="s">
        <v>90</v>
      </c>
      <c r="C58" s="9"/>
      <c r="D58" s="9"/>
      <c r="E58" s="14">
        <v>-506144247.94</v>
      </c>
      <c r="F58" s="14">
        <v>-212429469.89</v>
      </c>
    </row>
    <row r="59" spans="1:6" ht="15" customHeight="1">
      <c r="A59" s="8"/>
      <c r="B59" s="13" t="s">
        <v>91</v>
      </c>
      <c r="C59" s="9" t="s">
        <v>92</v>
      </c>
      <c r="D59" s="9"/>
      <c r="E59" s="14">
        <v>12769265.23</v>
      </c>
      <c r="F59" s="14">
        <v>54277803.65</v>
      </c>
    </row>
    <row r="60" spans="1:6" ht="15" customHeight="1">
      <c r="A60" s="8" t="s">
        <v>93</v>
      </c>
      <c r="B60" s="13" t="s">
        <v>94</v>
      </c>
      <c r="C60" s="9"/>
      <c r="D60" s="9"/>
      <c r="E60" s="14">
        <v>2141203.65</v>
      </c>
      <c r="F60" s="14">
        <v>34363669.65</v>
      </c>
    </row>
    <row r="61" spans="1:6" ht="15" customHeight="1">
      <c r="A61" s="8" t="s">
        <v>95</v>
      </c>
      <c r="B61" s="13" t="s">
        <v>96</v>
      </c>
      <c r="C61" s="9"/>
      <c r="D61" s="9"/>
      <c r="E61" s="14">
        <v>3071936.27</v>
      </c>
      <c r="F61" s="14">
        <v>2486720.59</v>
      </c>
    </row>
    <row r="62" spans="1:6" ht="15" customHeight="1">
      <c r="A62" s="8" t="s">
        <v>97</v>
      </c>
      <c r="B62" s="13" t="s">
        <v>98</v>
      </c>
      <c r="C62" s="9"/>
      <c r="D62" s="9"/>
      <c r="E62" s="14">
        <v>25050.61</v>
      </c>
      <c r="F62" s="14">
        <v>22327.61</v>
      </c>
    </row>
    <row r="63" spans="1:6" ht="15" customHeight="1">
      <c r="A63" s="8" t="s">
        <v>99</v>
      </c>
      <c r="B63" s="13" t="s">
        <v>100</v>
      </c>
      <c r="C63" s="9"/>
      <c r="D63" s="9"/>
      <c r="E63" s="14">
        <v>7531074.7</v>
      </c>
      <c r="F63" s="14">
        <v>17405085.8</v>
      </c>
    </row>
    <row r="64" spans="1:6" ht="15" customHeight="1">
      <c r="A64" s="8"/>
      <c r="B64" s="13" t="s">
        <v>101</v>
      </c>
      <c r="C64" s="9" t="s">
        <v>102</v>
      </c>
      <c r="D64" s="9"/>
      <c r="E64" s="14">
        <v>12775962.68</v>
      </c>
      <c r="F64" s="14">
        <v>7127319.9</v>
      </c>
    </row>
    <row r="65" spans="1:6" ht="15" customHeight="1">
      <c r="A65" s="8" t="s">
        <v>103</v>
      </c>
      <c r="B65" s="13" t="s">
        <v>104</v>
      </c>
      <c r="C65" s="9"/>
      <c r="D65" s="9"/>
      <c r="E65" s="14">
        <v>15082071.98</v>
      </c>
      <c r="F65" s="14">
        <v>9443344.98</v>
      </c>
    </row>
    <row r="66" spans="1:6" ht="15" customHeight="1">
      <c r="A66" s="8" t="s">
        <v>105</v>
      </c>
      <c r="B66" s="13" t="s">
        <v>106</v>
      </c>
      <c r="C66" s="9"/>
      <c r="D66" s="9"/>
      <c r="E66" s="14">
        <v>-2306109.3</v>
      </c>
      <c r="F66" s="14">
        <v>-2316025.08</v>
      </c>
    </row>
    <row r="67" spans="1:6" ht="15" customHeight="1">
      <c r="A67" s="8"/>
      <c r="B67" s="13" t="s">
        <v>107</v>
      </c>
      <c r="C67" s="9" t="s">
        <v>108</v>
      </c>
      <c r="D67" s="9"/>
      <c r="E67" s="14">
        <v>63142889.78</v>
      </c>
      <c r="F67" s="14">
        <v>45579163.19</v>
      </c>
    </row>
    <row r="68" spans="1:6" ht="30" customHeight="1">
      <c r="A68" s="8" t="s">
        <v>109</v>
      </c>
      <c r="B68" s="13" t="s">
        <v>110</v>
      </c>
      <c r="C68" s="9"/>
      <c r="D68" s="9"/>
      <c r="E68" s="19">
        <v>0</v>
      </c>
      <c r="F68" s="19">
        <v>0</v>
      </c>
    </row>
    <row r="69" spans="1:6" ht="15" customHeight="1">
      <c r="A69" s="8" t="s">
        <v>111</v>
      </c>
      <c r="B69" s="13" t="s">
        <v>112</v>
      </c>
      <c r="C69" s="9"/>
      <c r="D69" s="9"/>
      <c r="E69" s="14">
        <v>1559159.58</v>
      </c>
      <c r="F69" s="14">
        <v>3946311.72</v>
      </c>
    </row>
    <row r="70" spans="1:6" ht="15" customHeight="1">
      <c r="A70" s="8" t="s">
        <v>113</v>
      </c>
      <c r="B70" s="13" t="s">
        <v>114</v>
      </c>
      <c r="C70" s="9"/>
      <c r="D70" s="9"/>
      <c r="E70" s="14">
        <v>61583730.2</v>
      </c>
      <c r="F70" s="14">
        <v>41632851.47</v>
      </c>
    </row>
    <row r="71" spans="1:6" ht="30" customHeight="1">
      <c r="A71" s="8"/>
      <c r="B71" s="13" t="s">
        <v>115</v>
      </c>
      <c r="C71" s="9" t="s">
        <v>116</v>
      </c>
      <c r="D71" s="9"/>
      <c r="E71" s="19">
        <v>0</v>
      </c>
      <c r="F71" s="19">
        <v>0</v>
      </c>
    </row>
    <row r="72" spans="1:6" ht="15" customHeight="1">
      <c r="A72" s="8"/>
      <c r="B72" s="10" t="s">
        <v>117</v>
      </c>
      <c r="C72" s="11" t="s">
        <v>118</v>
      </c>
      <c r="D72" s="11"/>
      <c r="E72" s="21">
        <f>E16+E28+E37+E40+E59+E64+E67</f>
        <v>3290335244.53</v>
      </c>
      <c r="F72" s="21">
        <f>F16+F28+F37+F40+F59+F64+F67</f>
        <v>6317019655.119998</v>
      </c>
    </row>
    <row r="73" spans="1:6" ht="15" customHeight="1">
      <c r="A73" s="8"/>
      <c r="B73" s="10" t="s">
        <v>119</v>
      </c>
      <c r="C73" s="22" t="s">
        <v>120</v>
      </c>
      <c r="D73" s="22"/>
      <c r="E73" s="19">
        <v>0</v>
      </c>
      <c r="F73" s="19">
        <v>0</v>
      </c>
    </row>
    <row r="74" spans="1:6" ht="30" customHeight="1">
      <c r="A74" s="8"/>
      <c r="B74" s="13" t="s">
        <v>121</v>
      </c>
      <c r="C74" s="9" t="s">
        <v>122</v>
      </c>
      <c r="D74" s="9"/>
      <c r="E74" s="19">
        <v>0</v>
      </c>
      <c r="F74" s="19">
        <v>0</v>
      </c>
    </row>
    <row r="75" spans="1:6" ht="45" customHeight="1">
      <c r="A75" s="8"/>
      <c r="B75" s="13" t="s">
        <v>123</v>
      </c>
      <c r="C75" s="9" t="s">
        <v>124</v>
      </c>
      <c r="D75" s="9"/>
      <c r="E75" s="19">
        <v>0</v>
      </c>
      <c r="F75" s="19">
        <v>0</v>
      </c>
    </row>
    <row r="76" spans="1:6" ht="45" customHeight="1">
      <c r="A76" s="8"/>
      <c r="B76" s="13" t="s">
        <v>125</v>
      </c>
      <c r="C76" s="9" t="s">
        <v>126</v>
      </c>
      <c r="D76" s="9"/>
      <c r="E76" s="14">
        <v>4711006602.860001</v>
      </c>
      <c r="F76" s="14">
        <v>1643132150.7</v>
      </c>
    </row>
    <row r="77" spans="1:6" ht="30" customHeight="1">
      <c r="A77" s="8" t="s">
        <v>127</v>
      </c>
      <c r="B77" s="13" t="s">
        <v>128</v>
      </c>
      <c r="C77" s="9"/>
      <c r="D77" s="9"/>
      <c r="E77" s="23">
        <v>4372148000</v>
      </c>
      <c r="F77" s="23">
        <v>1550091000</v>
      </c>
    </row>
    <row r="78" spans="1:6" ht="30" customHeight="1">
      <c r="A78" s="9" t="s">
        <v>129</v>
      </c>
      <c r="B78" s="13" t="s">
        <v>130</v>
      </c>
      <c r="C78" s="9"/>
      <c r="D78" s="9"/>
      <c r="E78" s="24">
        <v>0</v>
      </c>
      <c r="F78" s="24">
        <v>0</v>
      </c>
    </row>
    <row r="79" spans="1:6" ht="30" customHeight="1">
      <c r="A79" s="9" t="s">
        <v>131</v>
      </c>
      <c r="B79" s="13" t="s">
        <v>132</v>
      </c>
      <c r="C79" s="9"/>
      <c r="D79" s="9"/>
      <c r="E79" s="14">
        <v>7137685.58</v>
      </c>
      <c r="F79" s="14">
        <v>2009414.92</v>
      </c>
    </row>
    <row r="80" spans="1:6" ht="45" customHeight="1">
      <c r="A80" s="9" t="s">
        <v>133</v>
      </c>
      <c r="B80" s="13" t="s">
        <v>134</v>
      </c>
      <c r="C80" s="9"/>
      <c r="D80" s="9"/>
      <c r="E80" s="23">
        <v>331720917.28</v>
      </c>
      <c r="F80" s="23">
        <v>2328293.14</v>
      </c>
    </row>
    <row r="81" spans="1:6" ht="45" customHeight="1">
      <c r="A81" s="8" t="s">
        <v>135</v>
      </c>
      <c r="B81" s="13" t="s">
        <v>136</v>
      </c>
      <c r="C81" s="9"/>
      <c r="D81" s="9"/>
      <c r="E81" s="19">
        <v>0</v>
      </c>
      <c r="F81" s="14">
        <v>88703442.64</v>
      </c>
    </row>
    <row r="82" spans="1:6" ht="30" customHeight="1">
      <c r="A82" s="8"/>
      <c r="B82" s="13" t="s">
        <v>137</v>
      </c>
      <c r="C82" s="9" t="s">
        <v>138</v>
      </c>
      <c r="D82" s="9"/>
      <c r="E82" s="19">
        <v>0</v>
      </c>
      <c r="F82" s="19">
        <v>0</v>
      </c>
    </row>
    <row r="83" spans="1:6" ht="30" customHeight="1">
      <c r="A83" s="8"/>
      <c r="B83" s="13" t="s">
        <v>139</v>
      </c>
      <c r="C83" s="9" t="s">
        <v>140</v>
      </c>
      <c r="D83" s="9"/>
      <c r="E83" s="19">
        <v>0</v>
      </c>
      <c r="F83" s="19">
        <v>0</v>
      </c>
    </row>
    <row r="84" spans="1:6" ht="30" customHeight="1">
      <c r="A84" s="8"/>
      <c r="B84" s="13" t="s">
        <v>141</v>
      </c>
      <c r="C84" s="9" t="s">
        <v>142</v>
      </c>
      <c r="D84" s="9"/>
      <c r="E84" s="19">
        <v>0</v>
      </c>
      <c r="F84" s="19">
        <v>0</v>
      </c>
    </row>
    <row r="85" spans="1:6" ht="30" customHeight="1">
      <c r="A85" s="8"/>
      <c r="B85" s="13" t="s">
        <v>143</v>
      </c>
      <c r="C85" s="9" t="s">
        <v>144</v>
      </c>
      <c r="D85" s="9"/>
      <c r="E85" s="14">
        <v>109820922.18</v>
      </c>
      <c r="F85" s="14">
        <v>127615220.63</v>
      </c>
    </row>
    <row r="86" spans="1:6" ht="15" customHeight="1">
      <c r="A86" s="8" t="s">
        <v>145</v>
      </c>
      <c r="B86" s="13" t="s">
        <v>146</v>
      </c>
      <c r="C86" s="9"/>
      <c r="D86" s="9"/>
      <c r="E86" s="14">
        <v>109820922.18</v>
      </c>
      <c r="F86" s="14">
        <v>127615220.63</v>
      </c>
    </row>
    <row r="87" spans="1:6" ht="15" customHeight="1">
      <c r="A87" s="8"/>
      <c r="B87" s="13" t="s">
        <v>147</v>
      </c>
      <c r="C87" s="9" t="s">
        <v>148</v>
      </c>
      <c r="D87" s="9"/>
      <c r="E87" s="14">
        <v>503716091.04</v>
      </c>
      <c r="F87" s="14">
        <v>237859690.95</v>
      </c>
    </row>
    <row r="88" spans="1:6" ht="15" customHeight="1">
      <c r="A88" s="8" t="s">
        <v>149</v>
      </c>
      <c r="B88" s="13" t="s">
        <v>150</v>
      </c>
      <c r="C88" s="9"/>
      <c r="D88" s="9"/>
      <c r="E88" s="14">
        <v>20223144</v>
      </c>
      <c r="F88" s="14">
        <v>20223144</v>
      </c>
    </row>
    <row r="89" spans="1:6" ht="15" customHeight="1">
      <c r="A89" s="8" t="s">
        <v>151</v>
      </c>
      <c r="B89" s="13" t="s">
        <v>152</v>
      </c>
      <c r="C89" s="9"/>
      <c r="D89" s="9"/>
      <c r="E89" s="14">
        <v>-6134353.68</v>
      </c>
      <c r="F89" s="14">
        <v>-3303113.52</v>
      </c>
    </row>
    <row r="90" spans="1:6" ht="15" customHeight="1">
      <c r="A90" s="8" t="s">
        <v>153</v>
      </c>
      <c r="B90" s="13" t="s">
        <v>154</v>
      </c>
      <c r="C90" s="9"/>
      <c r="D90" s="9"/>
      <c r="E90" s="14">
        <v>673324901.92</v>
      </c>
      <c r="F90" s="14">
        <v>368613011.91</v>
      </c>
    </row>
    <row r="91" spans="1:6" ht="15" customHeight="1">
      <c r="A91" s="8" t="s">
        <v>155</v>
      </c>
      <c r="B91" s="13" t="s">
        <v>156</v>
      </c>
      <c r="C91" s="9"/>
      <c r="D91" s="9"/>
      <c r="E91" s="14">
        <v>-290597204.65</v>
      </c>
      <c r="F91" s="14">
        <v>-243769670.14</v>
      </c>
    </row>
    <row r="92" spans="1:6" ht="15" customHeight="1">
      <c r="A92" s="8" t="s">
        <v>157</v>
      </c>
      <c r="B92" s="13" t="s">
        <v>158</v>
      </c>
      <c r="C92" s="9"/>
      <c r="D92" s="9"/>
      <c r="E92" s="14">
        <v>222944489.01</v>
      </c>
      <c r="F92" s="14">
        <v>190496664.12</v>
      </c>
    </row>
    <row r="93" spans="1:6" ht="15" customHeight="1">
      <c r="A93" s="8" t="s">
        <v>159</v>
      </c>
      <c r="B93" s="13" t="s">
        <v>160</v>
      </c>
      <c r="C93" s="9"/>
      <c r="D93" s="9"/>
      <c r="E93" s="14">
        <v>-116044885.56</v>
      </c>
      <c r="F93" s="14">
        <v>-94400345.42</v>
      </c>
    </row>
    <row r="94" spans="1:6" ht="15" customHeight="1">
      <c r="A94" s="8"/>
      <c r="B94" s="13" t="s">
        <v>161</v>
      </c>
      <c r="C94" s="9" t="s">
        <v>162</v>
      </c>
      <c r="D94" s="9"/>
      <c r="E94" s="14">
        <v>468841224.87</v>
      </c>
      <c r="F94" s="14">
        <v>230792464.44</v>
      </c>
    </row>
    <row r="95" spans="1:6" ht="15" customHeight="1">
      <c r="A95" s="8" t="s">
        <v>163</v>
      </c>
      <c r="B95" s="16" t="s">
        <v>164</v>
      </c>
      <c r="C95" s="9"/>
      <c r="D95" s="9"/>
      <c r="E95" s="14">
        <v>363998031.91</v>
      </c>
      <c r="F95" s="14">
        <v>156392831.87</v>
      </c>
    </row>
    <row r="96" spans="1:6" ht="15" customHeight="1">
      <c r="A96" s="8" t="s">
        <v>165</v>
      </c>
      <c r="B96" s="13" t="s">
        <v>166</v>
      </c>
      <c r="C96" s="9"/>
      <c r="D96" s="9"/>
      <c r="E96" s="14">
        <v>-116617146.15</v>
      </c>
      <c r="F96" s="14">
        <v>-91074264.43</v>
      </c>
    </row>
    <row r="97" spans="1:6" ht="15" customHeight="1">
      <c r="A97" s="8" t="s">
        <v>167</v>
      </c>
      <c r="B97" s="13" t="s">
        <v>168</v>
      </c>
      <c r="C97" s="9"/>
      <c r="D97" s="9"/>
      <c r="E97" s="14">
        <v>459247537.8</v>
      </c>
      <c r="F97" s="14">
        <v>348672842.6</v>
      </c>
    </row>
    <row r="98" spans="1:6" ht="15" customHeight="1">
      <c r="A98" s="8" t="s">
        <v>169</v>
      </c>
      <c r="B98" s="13" t="s">
        <v>170</v>
      </c>
      <c r="C98" s="9"/>
      <c r="D98" s="9"/>
      <c r="E98" s="14">
        <v>-257329085.47</v>
      </c>
      <c r="F98" s="14">
        <v>-204939818.22</v>
      </c>
    </row>
    <row r="99" spans="1:6" ht="15" customHeight="1">
      <c r="A99" s="8" t="s">
        <v>171</v>
      </c>
      <c r="B99" s="13" t="s">
        <v>172</v>
      </c>
      <c r="C99" s="9"/>
      <c r="D99" s="9"/>
      <c r="E99" s="14">
        <v>22203824</v>
      </c>
      <c r="F99" s="14">
        <v>22203824</v>
      </c>
    </row>
    <row r="100" spans="1:6" ht="15" customHeight="1">
      <c r="A100" s="8" t="s">
        <v>173</v>
      </c>
      <c r="B100" s="13" t="s">
        <v>174</v>
      </c>
      <c r="C100" s="9"/>
      <c r="D100" s="9"/>
      <c r="E100" s="14">
        <v>-2661937.22</v>
      </c>
      <c r="F100" s="14">
        <v>-462951.38</v>
      </c>
    </row>
    <row r="101" spans="1:6" ht="15" customHeight="1">
      <c r="A101" s="8"/>
      <c r="B101" s="13" t="s">
        <v>175</v>
      </c>
      <c r="C101" s="9" t="s">
        <v>176</v>
      </c>
      <c r="D101" s="9"/>
      <c r="E101" s="14">
        <v>201655594.4</v>
      </c>
      <c r="F101" s="14">
        <v>42892751.38</v>
      </c>
    </row>
    <row r="102" spans="1:6" ht="30" customHeight="1">
      <c r="A102" s="8" t="s">
        <v>177</v>
      </c>
      <c r="B102" s="13" t="s">
        <v>178</v>
      </c>
      <c r="C102" s="9"/>
      <c r="D102" s="9"/>
      <c r="E102" s="14">
        <v>201655594.4</v>
      </c>
      <c r="F102" s="14">
        <v>42892751.38</v>
      </c>
    </row>
    <row r="103" spans="1:6" ht="30" customHeight="1">
      <c r="A103" s="8"/>
      <c r="B103" s="13" t="s">
        <v>179</v>
      </c>
      <c r="C103" s="9" t="s">
        <v>180</v>
      </c>
      <c r="D103" s="9"/>
      <c r="E103" s="14">
        <v>668380509.21</v>
      </c>
      <c r="F103" s="14">
        <v>74933586.22</v>
      </c>
    </row>
    <row r="104" spans="1:6" ht="15" customHeight="1">
      <c r="A104" s="8" t="s">
        <v>181</v>
      </c>
      <c r="B104" s="13" t="s">
        <v>114</v>
      </c>
      <c r="C104" s="9"/>
      <c r="D104" s="9"/>
      <c r="E104" s="19">
        <v>0</v>
      </c>
      <c r="F104" s="19">
        <v>0</v>
      </c>
    </row>
    <row r="105" spans="1:6" ht="15" customHeight="1">
      <c r="A105" s="8" t="s">
        <v>182</v>
      </c>
      <c r="B105" s="13" t="s">
        <v>183</v>
      </c>
      <c r="C105" s="9"/>
      <c r="D105" s="9"/>
      <c r="E105" s="14">
        <v>668380509.21</v>
      </c>
      <c r="F105" s="14">
        <v>74933586.22</v>
      </c>
    </row>
    <row r="106" spans="1:6" ht="15" customHeight="1">
      <c r="A106" s="8"/>
      <c r="B106" s="10" t="s">
        <v>184</v>
      </c>
      <c r="C106" s="11" t="s">
        <v>185</v>
      </c>
      <c r="D106" s="11"/>
      <c r="E106" s="21">
        <v>6663420944.56</v>
      </c>
      <c r="F106" s="21">
        <v>2357225864.32</v>
      </c>
    </row>
    <row r="107" spans="1:6" ht="15" customHeight="1">
      <c r="A107" s="8"/>
      <c r="B107" s="10" t="s">
        <v>186</v>
      </c>
      <c r="C107" s="11" t="s">
        <v>187</v>
      </c>
      <c r="D107" s="11"/>
      <c r="E107" s="21">
        <f>E106+E72</f>
        <v>9953756189.09</v>
      </c>
      <c r="F107" s="21">
        <f>F106+F72</f>
        <v>8674245519.439999</v>
      </c>
    </row>
    <row r="108" spans="1:6" ht="15" customHeight="1">
      <c r="A108" s="8"/>
      <c r="B108" s="10" t="s">
        <v>188</v>
      </c>
      <c r="C108" s="11" t="s">
        <v>189</v>
      </c>
      <c r="D108" s="22"/>
      <c r="E108" s="19">
        <v>0</v>
      </c>
      <c r="F108" s="19">
        <v>0</v>
      </c>
    </row>
    <row r="109" spans="1:6" ht="15" customHeight="1">
      <c r="A109" s="8"/>
      <c r="B109" s="13" t="s">
        <v>190</v>
      </c>
      <c r="C109" s="8" t="s">
        <v>191</v>
      </c>
      <c r="D109" s="9"/>
      <c r="E109" s="19">
        <v>0</v>
      </c>
      <c r="F109" s="19">
        <v>0</v>
      </c>
    </row>
    <row r="110" spans="1:6" ht="30" customHeight="1">
      <c r="A110" s="8"/>
      <c r="B110" s="13" t="s">
        <v>192</v>
      </c>
      <c r="C110" s="8" t="s">
        <v>193</v>
      </c>
      <c r="D110" s="9"/>
      <c r="E110" s="19">
        <v>0</v>
      </c>
      <c r="F110" s="19">
        <v>0</v>
      </c>
    </row>
    <row r="111" spans="1:6" ht="30" customHeight="1">
      <c r="A111" s="8"/>
      <c r="B111" s="13" t="s">
        <v>194</v>
      </c>
      <c r="C111" s="9" t="s">
        <v>195</v>
      </c>
      <c r="D111" s="9"/>
      <c r="E111" s="14">
        <v>179955759.52</v>
      </c>
      <c r="F111" s="14">
        <v>166544836.19</v>
      </c>
    </row>
    <row r="112" spans="1:6" ht="30" customHeight="1">
      <c r="A112" s="8" t="s">
        <v>196</v>
      </c>
      <c r="B112" s="13" t="s">
        <v>197</v>
      </c>
      <c r="C112" s="9"/>
      <c r="D112" s="9"/>
      <c r="E112" s="25">
        <v>153701283.06</v>
      </c>
      <c r="F112" s="25">
        <v>143484687.46</v>
      </c>
    </row>
    <row r="113" spans="1:6" ht="30" customHeight="1">
      <c r="A113" s="8" t="s">
        <v>198</v>
      </c>
      <c r="B113" s="13" t="s">
        <v>197</v>
      </c>
      <c r="C113" s="9"/>
      <c r="D113" s="9" t="s">
        <v>31</v>
      </c>
      <c r="E113" s="19">
        <v>0</v>
      </c>
      <c r="F113" s="19">
        <v>0</v>
      </c>
    </row>
    <row r="114" spans="1:6" ht="30" customHeight="1">
      <c r="A114" s="8" t="s">
        <v>199</v>
      </c>
      <c r="B114" s="13" t="s">
        <v>197</v>
      </c>
      <c r="C114" s="8"/>
      <c r="D114" s="9" t="s">
        <v>76</v>
      </c>
      <c r="E114" s="26">
        <v>0</v>
      </c>
      <c r="F114" s="26">
        <v>0</v>
      </c>
    </row>
    <row r="115" spans="1:6" ht="30" customHeight="1">
      <c r="A115" s="8" t="s">
        <v>199</v>
      </c>
      <c r="B115" s="13" t="s">
        <v>197</v>
      </c>
      <c r="C115" s="8"/>
      <c r="D115" s="9" t="s">
        <v>71</v>
      </c>
      <c r="E115" s="14">
        <v>1890.56</v>
      </c>
      <c r="F115" s="26">
        <v>0</v>
      </c>
    </row>
    <row r="116" spans="1:6" ht="30" customHeight="1">
      <c r="A116" s="8" t="s">
        <v>199</v>
      </c>
      <c r="B116" s="13" t="s">
        <v>197</v>
      </c>
      <c r="C116" s="8"/>
      <c r="D116" s="9" t="s">
        <v>77</v>
      </c>
      <c r="E116" s="14">
        <v>11345348.03</v>
      </c>
      <c r="F116" s="14">
        <v>11500143.75</v>
      </c>
    </row>
    <row r="117" spans="1:6" ht="30" customHeight="1">
      <c r="A117" s="8" t="s">
        <v>199</v>
      </c>
      <c r="B117" s="13" t="s">
        <v>197</v>
      </c>
      <c r="C117" s="8"/>
      <c r="D117" s="9" t="s">
        <v>70</v>
      </c>
      <c r="E117" s="14">
        <v>361628.96</v>
      </c>
      <c r="F117" s="14">
        <v>98577.92</v>
      </c>
    </row>
    <row r="118" spans="1:6" ht="15" customHeight="1">
      <c r="A118" s="8" t="s">
        <v>200</v>
      </c>
      <c r="B118" s="13" t="s">
        <v>201</v>
      </c>
      <c r="C118" s="8"/>
      <c r="D118" s="9"/>
      <c r="E118" s="14">
        <v>8026688</v>
      </c>
      <c r="F118" s="14">
        <v>3310592</v>
      </c>
    </row>
    <row r="119" spans="1:6" ht="15" customHeight="1">
      <c r="A119" s="8" t="s">
        <v>202</v>
      </c>
      <c r="B119" s="13" t="s">
        <v>201</v>
      </c>
      <c r="C119" s="8"/>
      <c r="D119" s="9" t="s">
        <v>77</v>
      </c>
      <c r="E119" s="14">
        <v>4144020.4</v>
      </c>
      <c r="F119" s="14">
        <v>4406175.4</v>
      </c>
    </row>
    <row r="120" spans="1:6" ht="15" customHeight="1">
      <c r="A120" s="8" t="s">
        <v>203</v>
      </c>
      <c r="B120" s="13" t="s">
        <v>204</v>
      </c>
      <c r="C120" s="13"/>
      <c r="D120" s="9" t="s">
        <v>31</v>
      </c>
      <c r="E120" s="14">
        <v>-10976.92</v>
      </c>
      <c r="F120" s="19">
        <v>0</v>
      </c>
    </row>
    <row r="121" spans="1:6" ht="15" customHeight="1">
      <c r="A121" s="8" t="s">
        <v>205</v>
      </c>
      <c r="B121" s="13" t="s">
        <v>204</v>
      </c>
      <c r="C121" s="13"/>
      <c r="D121" s="9" t="s">
        <v>76</v>
      </c>
      <c r="E121" s="14">
        <v>2374900.51</v>
      </c>
      <c r="F121" s="14">
        <v>3744659.66</v>
      </c>
    </row>
    <row r="122" spans="1:6" ht="15" customHeight="1">
      <c r="A122" s="8" t="s">
        <v>206</v>
      </c>
      <c r="B122" s="13" t="s">
        <v>204</v>
      </c>
      <c r="C122" s="13"/>
      <c r="D122" s="9"/>
      <c r="E122" s="14">
        <v>10976.92</v>
      </c>
      <c r="F122" s="19">
        <v>0</v>
      </c>
    </row>
    <row r="123" spans="1:6" ht="15" customHeight="1">
      <c r="A123" s="8"/>
      <c r="B123" s="13" t="s">
        <v>207</v>
      </c>
      <c r="C123" s="9" t="s">
        <v>208</v>
      </c>
      <c r="D123" s="9"/>
      <c r="E123" s="14">
        <v>780631529.87</v>
      </c>
      <c r="F123" s="14">
        <v>153472244.79</v>
      </c>
    </row>
    <row r="124" spans="1:6" ht="15" customHeight="1">
      <c r="A124" s="8" t="s">
        <v>209</v>
      </c>
      <c r="B124" s="13" t="s">
        <v>210</v>
      </c>
      <c r="C124" s="9"/>
      <c r="D124" s="9"/>
      <c r="E124" s="14">
        <v>21271186.97</v>
      </c>
      <c r="F124" s="14">
        <v>8486569.36</v>
      </c>
    </row>
    <row r="125" spans="1:6" ht="30" customHeight="1">
      <c r="A125" s="8" t="s">
        <v>211</v>
      </c>
      <c r="B125" s="13" t="s">
        <v>212</v>
      </c>
      <c r="C125" s="9"/>
      <c r="D125" s="9"/>
      <c r="E125" s="14">
        <v>747723726.31</v>
      </c>
      <c r="F125" s="14">
        <v>122562777.92</v>
      </c>
    </row>
    <row r="126" spans="1:6" ht="15" customHeight="1">
      <c r="A126" s="8" t="s">
        <v>213</v>
      </c>
      <c r="B126" s="13" t="s">
        <v>214</v>
      </c>
      <c r="C126" s="9"/>
      <c r="D126" s="9"/>
      <c r="E126" s="14">
        <v>11636616.59</v>
      </c>
      <c r="F126" s="14">
        <v>22422897.51</v>
      </c>
    </row>
    <row r="127" spans="1:6" ht="15" customHeight="1">
      <c r="A127" s="8"/>
      <c r="B127" s="13" t="s">
        <v>215</v>
      </c>
      <c r="C127" s="9" t="s">
        <v>216</v>
      </c>
      <c r="D127" s="9"/>
      <c r="E127" s="19">
        <v>0</v>
      </c>
      <c r="F127" s="19">
        <v>0</v>
      </c>
    </row>
    <row r="128" spans="1:6" ht="15" customHeight="1">
      <c r="A128" s="8" t="s">
        <v>217</v>
      </c>
      <c r="B128" s="13" t="s">
        <v>218</v>
      </c>
      <c r="C128" s="9"/>
      <c r="D128" s="9"/>
      <c r="E128" s="19">
        <v>0</v>
      </c>
      <c r="F128" s="19">
        <v>0</v>
      </c>
    </row>
    <row r="129" spans="1:6" ht="15" customHeight="1">
      <c r="A129" s="8" t="s">
        <v>219</v>
      </c>
      <c r="B129" s="13" t="s">
        <v>96</v>
      </c>
      <c r="C129" s="9"/>
      <c r="D129" s="9"/>
      <c r="E129" s="19">
        <v>0</v>
      </c>
      <c r="F129" s="19">
        <v>0</v>
      </c>
    </row>
    <row r="130" spans="1:6" ht="15" customHeight="1">
      <c r="A130" s="8" t="s">
        <v>220</v>
      </c>
      <c r="B130" s="13" t="s">
        <v>221</v>
      </c>
      <c r="C130" s="9"/>
      <c r="D130" s="9"/>
      <c r="E130" s="19">
        <v>0</v>
      </c>
      <c r="F130" s="19">
        <v>0</v>
      </c>
    </row>
    <row r="131" spans="1:6" ht="15" customHeight="1">
      <c r="A131" s="8" t="s">
        <v>222</v>
      </c>
      <c r="B131" s="13" t="s">
        <v>223</v>
      </c>
      <c r="C131" s="9"/>
      <c r="D131" s="9"/>
      <c r="E131" s="19">
        <v>0</v>
      </c>
      <c r="F131" s="19">
        <v>0</v>
      </c>
    </row>
    <row r="132" spans="1:6" ht="15" customHeight="1">
      <c r="A132" s="8" t="s">
        <v>224</v>
      </c>
      <c r="B132" s="13" t="s">
        <v>225</v>
      </c>
      <c r="C132" s="9"/>
      <c r="D132" s="9"/>
      <c r="E132" s="19">
        <v>0</v>
      </c>
      <c r="F132" s="19">
        <v>0</v>
      </c>
    </row>
    <row r="133" spans="1:6" ht="30" customHeight="1">
      <c r="A133" s="8" t="s">
        <v>226</v>
      </c>
      <c r="B133" s="13" t="s">
        <v>227</v>
      </c>
      <c r="C133" s="27"/>
      <c r="D133" s="27"/>
      <c r="E133" s="19">
        <v>0</v>
      </c>
      <c r="F133" s="19">
        <v>0</v>
      </c>
    </row>
    <row r="134" spans="1:6" ht="15" customHeight="1">
      <c r="A134" s="8" t="s">
        <v>228</v>
      </c>
      <c r="B134" s="13" t="s">
        <v>229</v>
      </c>
      <c r="C134" s="27"/>
      <c r="D134" s="27"/>
      <c r="E134" s="19">
        <v>0</v>
      </c>
      <c r="F134" s="19">
        <v>0</v>
      </c>
    </row>
    <row r="135" spans="1:6" ht="30" customHeight="1">
      <c r="A135" s="8"/>
      <c r="B135" s="13" t="s">
        <v>230</v>
      </c>
      <c r="C135" s="9" t="s">
        <v>231</v>
      </c>
      <c r="D135" s="9"/>
      <c r="E135" s="14">
        <v>40926615.31</v>
      </c>
      <c r="F135" s="14">
        <v>40311772.72</v>
      </c>
    </row>
    <row r="136" spans="1:6" ht="15" customHeight="1">
      <c r="A136" s="8" t="s">
        <v>232</v>
      </c>
      <c r="B136" s="13" t="s">
        <v>233</v>
      </c>
      <c r="C136" s="9"/>
      <c r="D136" s="9"/>
      <c r="E136" s="19">
        <v>0</v>
      </c>
      <c r="F136" s="19">
        <v>0</v>
      </c>
    </row>
    <row r="137" spans="1:6" ht="15" customHeight="1">
      <c r="A137" s="8" t="s">
        <v>234</v>
      </c>
      <c r="B137" s="13" t="s">
        <v>235</v>
      </c>
      <c r="C137" s="9"/>
      <c r="D137" s="9"/>
      <c r="E137" s="14">
        <v>40926615.31</v>
      </c>
      <c r="F137" s="14">
        <v>40311772.72</v>
      </c>
    </row>
    <row r="138" spans="1:6" ht="15" customHeight="1">
      <c r="A138" s="8" t="s">
        <v>236</v>
      </c>
      <c r="B138" s="13" t="s">
        <v>235</v>
      </c>
      <c r="C138" s="9"/>
      <c r="D138" s="9" t="s">
        <v>73</v>
      </c>
      <c r="E138" s="19">
        <v>0</v>
      </c>
      <c r="F138" s="19">
        <v>0</v>
      </c>
    </row>
    <row r="139" spans="1:6" ht="15" customHeight="1">
      <c r="A139" s="8" t="s">
        <v>236</v>
      </c>
      <c r="B139" s="13" t="s">
        <v>235</v>
      </c>
      <c r="C139" s="9"/>
      <c r="D139" s="9" t="s">
        <v>237</v>
      </c>
      <c r="E139" s="19">
        <v>0</v>
      </c>
      <c r="F139" s="19">
        <v>0</v>
      </c>
    </row>
    <row r="140" spans="1:6" ht="30" customHeight="1">
      <c r="A140" s="8"/>
      <c r="B140" s="13" t="s">
        <v>238</v>
      </c>
      <c r="C140" s="9" t="s">
        <v>239</v>
      </c>
      <c r="D140" s="9"/>
      <c r="E140" s="19">
        <v>0</v>
      </c>
      <c r="F140" s="19">
        <v>0</v>
      </c>
    </row>
    <row r="141" spans="1:6" ht="15" customHeight="1">
      <c r="A141" s="8"/>
      <c r="B141" s="10" t="s">
        <v>240</v>
      </c>
      <c r="C141" s="11" t="s">
        <v>241</v>
      </c>
      <c r="D141" s="11"/>
      <c r="E141" s="21">
        <v>1001513904.7</v>
      </c>
      <c r="F141" s="21">
        <v>360328853.7</v>
      </c>
    </row>
    <row r="142" spans="1:6" ht="15" customHeight="1">
      <c r="A142" s="8"/>
      <c r="B142" s="10" t="s">
        <v>242</v>
      </c>
      <c r="C142" s="11" t="s">
        <v>243</v>
      </c>
      <c r="D142" s="9"/>
      <c r="E142" s="19">
        <v>0</v>
      </c>
      <c r="F142" s="19">
        <v>0</v>
      </c>
    </row>
    <row r="143" spans="1:6" ht="15" customHeight="1">
      <c r="A143" s="8"/>
      <c r="B143" s="13" t="s">
        <v>244</v>
      </c>
      <c r="C143" s="9" t="s">
        <v>245</v>
      </c>
      <c r="D143" s="9"/>
      <c r="E143" s="19">
        <v>0</v>
      </c>
      <c r="F143" s="19">
        <v>0</v>
      </c>
    </row>
    <row r="144" spans="1:6" ht="30" customHeight="1">
      <c r="A144" s="8"/>
      <c r="B144" s="13" t="s">
        <v>246</v>
      </c>
      <c r="C144" s="9" t="s">
        <v>247</v>
      </c>
      <c r="D144" s="9"/>
      <c r="E144" s="19">
        <v>0</v>
      </c>
      <c r="F144" s="19">
        <v>0</v>
      </c>
    </row>
    <row r="145" spans="1:6" ht="30" customHeight="1">
      <c r="A145" s="8"/>
      <c r="B145" s="13" t="s">
        <v>248</v>
      </c>
      <c r="C145" s="9" t="s">
        <v>249</v>
      </c>
      <c r="D145" s="9"/>
      <c r="E145" s="19">
        <v>0</v>
      </c>
      <c r="F145" s="19">
        <v>0</v>
      </c>
    </row>
    <row r="146" spans="1:6" ht="15" customHeight="1">
      <c r="A146" s="8"/>
      <c r="B146" s="13" t="s">
        <v>250</v>
      </c>
      <c r="C146" s="9" t="s">
        <v>251</v>
      </c>
      <c r="D146" s="9"/>
      <c r="E146" s="19">
        <v>0</v>
      </c>
      <c r="F146" s="19">
        <v>0</v>
      </c>
    </row>
    <row r="147" spans="1:6" ht="15" customHeight="1">
      <c r="A147" s="8"/>
      <c r="B147" s="13" t="s">
        <v>252</v>
      </c>
      <c r="C147" s="9" t="s">
        <v>253</v>
      </c>
      <c r="D147" s="9"/>
      <c r="E147" s="19">
        <v>0</v>
      </c>
      <c r="F147" s="19">
        <v>0</v>
      </c>
    </row>
    <row r="148" spans="1:6" ht="15" customHeight="1">
      <c r="A148" s="8"/>
      <c r="B148" s="13" t="s">
        <v>254</v>
      </c>
      <c r="C148" s="9" t="s">
        <v>255</v>
      </c>
      <c r="D148" s="9"/>
      <c r="E148" s="19">
        <v>0</v>
      </c>
      <c r="F148" s="19">
        <v>0</v>
      </c>
    </row>
    <row r="149" spans="1:6" ht="15" customHeight="1">
      <c r="A149" s="8"/>
      <c r="B149" s="10" t="s">
        <v>256</v>
      </c>
      <c r="C149" s="11" t="s">
        <v>257</v>
      </c>
      <c r="D149" s="11"/>
      <c r="E149" s="19">
        <v>0</v>
      </c>
      <c r="F149" s="19">
        <v>0</v>
      </c>
    </row>
    <row r="150" spans="1:6" ht="15" customHeight="1">
      <c r="A150" s="8"/>
      <c r="B150" s="10" t="s">
        <v>258</v>
      </c>
      <c r="C150" s="22" t="s">
        <v>259</v>
      </c>
      <c r="D150" s="22"/>
      <c r="E150" s="19">
        <v>0</v>
      </c>
      <c r="F150" s="19">
        <v>0</v>
      </c>
    </row>
    <row r="151" spans="1:6" ht="15" customHeight="1">
      <c r="A151" s="8"/>
      <c r="B151" s="13" t="s">
        <v>260</v>
      </c>
      <c r="C151" s="9" t="s">
        <v>261</v>
      </c>
      <c r="D151" s="9"/>
      <c r="E151" s="14">
        <v>820488991.65</v>
      </c>
      <c r="F151" s="14">
        <v>821288991.65</v>
      </c>
    </row>
    <row r="152" spans="1:6" ht="15" customHeight="1">
      <c r="A152" s="8" t="s">
        <v>262</v>
      </c>
      <c r="B152" s="13" t="s">
        <v>263</v>
      </c>
      <c r="C152" s="9"/>
      <c r="D152" s="9" t="s">
        <v>31</v>
      </c>
      <c r="E152" s="14">
        <v>797688991.65</v>
      </c>
      <c r="F152" s="14">
        <v>797688991.65</v>
      </c>
    </row>
    <row r="153" spans="1:6" ht="15" customHeight="1">
      <c r="A153" s="8" t="s">
        <v>264</v>
      </c>
      <c r="B153" s="13" t="s">
        <v>263</v>
      </c>
      <c r="C153" s="9"/>
      <c r="D153" s="9"/>
      <c r="E153" s="14">
        <v>22800000</v>
      </c>
      <c r="F153" s="14">
        <v>23600000</v>
      </c>
    </row>
    <row r="154" spans="1:6" ht="15" customHeight="1">
      <c r="A154" s="8"/>
      <c r="B154" s="13" t="s">
        <v>265</v>
      </c>
      <c r="C154" s="9" t="s">
        <v>266</v>
      </c>
      <c r="D154" s="9"/>
      <c r="E154" s="14">
        <v>97620424.37</v>
      </c>
      <c r="F154" s="14">
        <v>97620424.37</v>
      </c>
    </row>
    <row r="155" spans="1:6" ht="15" customHeight="1">
      <c r="A155" s="8" t="s">
        <v>267</v>
      </c>
      <c r="B155" s="13" t="s">
        <v>268</v>
      </c>
      <c r="C155" s="9"/>
      <c r="D155" s="9" t="s">
        <v>31</v>
      </c>
      <c r="E155" s="14">
        <v>97620424.37</v>
      </c>
      <c r="F155" s="14">
        <v>97620424.37</v>
      </c>
    </row>
    <row r="156" spans="1:6" ht="15" customHeight="1">
      <c r="A156" s="8"/>
      <c r="B156" s="13" t="s">
        <v>269</v>
      </c>
      <c r="C156" s="9" t="s">
        <v>270</v>
      </c>
      <c r="D156" s="9"/>
      <c r="E156" s="19">
        <v>0</v>
      </c>
      <c r="F156" s="14">
        <v>-600000</v>
      </c>
    </row>
    <row r="157" spans="1:6" ht="15" customHeight="1">
      <c r="A157" s="8" t="s">
        <v>271</v>
      </c>
      <c r="B157" s="13" t="s">
        <v>272</v>
      </c>
      <c r="C157" s="9"/>
      <c r="D157" s="9"/>
      <c r="E157" s="19">
        <v>0</v>
      </c>
      <c r="F157" s="14">
        <v>-600000</v>
      </c>
    </row>
    <row r="158" spans="1:6" ht="15" customHeight="1">
      <c r="A158" s="8"/>
      <c r="B158" s="13" t="s">
        <v>273</v>
      </c>
      <c r="C158" s="9" t="s">
        <v>274</v>
      </c>
      <c r="D158" s="9"/>
      <c r="E158" s="19">
        <v>0</v>
      </c>
      <c r="F158" s="19">
        <v>0</v>
      </c>
    </row>
    <row r="159" spans="1:6" ht="15" customHeight="1">
      <c r="A159" s="8"/>
      <c r="B159" s="13" t="s">
        <v>275</v>
      </c>
      <c r="C159" s="9" t="s">
        <v>276</v>
      </c>
      <c r="D159" s="9"/>
      <c r="E159" s="14">
        <v>11604840.44</v>
      </c>
      <c r="F159" s="14">
        <v>11604840.44</v>
      </c>
    </row>
    <row r="160" spans="1:6" ht="15" customHeight="1">
      <c r="A160" s="8" t="s">
        <v>277</v>
      </c>
      <c r="B160" s="13" t="s">
        <v>278</v>
      </c>
      <c r="C160" s="9"/>
      <c r="D160" s="9"/>
      <c r="E160" s="14">
        <v>11604840.44</v>
      </c>
      <c r="F160" s="14">
        <v>11604840.44</v>
      </c>
    </row>
    <row r="161" spans="1:7" ht="30" customHeight="1">
      <c r="A161" s="8"/>
      <c r="B161" s="13" t="s">
        <v>279</v>
      </c>
      <c r="C161" s="9" t="s">
        <v>280</v>
      </c>
      <c r="D161" s="9"/>
      <c r="E161" s="14">
        <v>8022528027.93</v>
      </c>
      <c r="F161" s="14">
        <f>SUM(F162:F166)</f>
        <v>7384002409.28</v>
      </c>
      <c r="G161" s="28"/>
    </row>
    <row r="162" spans="1:6" ht="30" customHeight="1">
      <c r="A162" s="8" t="s">
        <v>281</v>
      </c>
      <c r="B162" s="13" t="s">
        <v>282</v>
      </c>
      <c r="C162" s="9"/>
      <c r="D162" s="9"/>
      <c r="E162" s="14">
        <v>1044554800.65</v>
      </c>
      <c r="F162" s="14">
        <v>997703706.47</v>
      </c>
    </row>
    <row r="163" spans="1:6" ht="30" customHeight="1">
      <c r="A163" s="8" t="s">
        <v>283</v>
      </c>
      <c r="B163" s="13" t="s">
        <v>284</v>
      </c>
      <c r="C163" s="9"/>
      <c r="D163" s="9"/>
      <c r="E163" s="19">
        <v>0</v>
      </c>
      <c r="F163" s="14">
        <v>1133809.6</v>
      </c>
    </row>
    <row r="164" spans="1:6" ht="30" customHeight="1">
      <c r="A164" s="8" t="s">
        <v>285</v>
      </c>
      <c r="B164" s="13" t="s">
        <v>286</v>
      </c>
      <c r="C164" s="9"/>
      <c r="D164" s="9"/>
      <c r="E164" s="19">
        <v>0</v>
      </c>
      <c r="F164" s="19">
        <v>0</v>
      </c>
    </row>
    <row r="165" spans="1:6" ht="30" customHeight="1">
      <c r="A165" s="8" t="s">
        <v>287</v>
      </c>
      <c r="B165" s="13" t="s">
        <v>288</v>
      </c>
      <c r="C165" s="9"/>
      <c r="D165" s="9"/>
      <c r="E165" s="14">
        <v>10734702.21</v>
      </c>
      <c r="F165" s="14">
        <f>6381086464.33-5522463.73</f>
        <v>6375564000.6</v>
      </c>
    </row>
    <row r="166" spans="1:6" ht="30" customHeight="1">
      <c r="A166" s="8" t="s">
        <v>289</v>
      </c>
      <c r="B166" s="13" t="s">
        <v>290</v>
      </c>
      <c r="C166" s="9"/>
      <c r="D166" s="9"/>
      <c r="E166" s="14">
        <v>6967238525.069999</v>
      </c>
      <c r="F166" s="14">
        <v>9600892.61</v>
      </c>
    </row>
    <row r="167" spans="1:6" ht="15" customHeight="1">
      <c r="A167" s="8"/>
      <c r="B167" s="10" t="s">
        <v>291</v>
      </c>
      <c r="C167" s="11" t="s">
        <v>292</v>
      </c>
      <c r="D167" s="11"/>
      <c r="E167" s="21">
        <v>8952242284.39</v>
      </c>
      <c r="F167" s="21">
        <f>SUM(F151,F154,F156,F159,F161)</f>
        <v>8313916665.74</v>
      </c>
    </row>
    <row r="168" spans="1:6" ht="15" customHeight="1">
      <c r="A168" s="8"/>
      <c r="B168" s="10" t="s">
        <v>293</v>
      </c>
      <c r="C168" s="11" t="s">
        <v>294</v>
      </c>
      <c r="D168" s="11"/>
      <c r="E168" s="21">
        <v>9953756189.089998</v>
      </c>
      <c r="F168" s="21">
        <f>F167+F149+F141</f>
        <v>8674245519.44</v>
      </c>
    </row>
    <row r="169" ht="11.25" customHeight="1">
      <c r="E169" s="28"/>
    </row>
    <row r="170" ht="15" customHeight="1">
      <c r="B170" s="1" t="s">
        <v>295</v>
      </c>
    </row>
    <row r="171" ht="15" customHeight="1">
      <c r="B171" s="1" t="s">
        <v>296</v>
      </c>
    </row>
    <row r="172" ht="11.25" customHeight="1"/>
    <row r="173" spans="2:6" ht="15" customHeight="1">
      <c r="B173" s="29" t="s">
        <v>297</v>
      </c>
      <c r="C173" s="30" t="s">
        <v>298</v>
      </c>
      <c r="F173" s="29" t="s">
        <v>299</v>
      </c>
    </row>
    <row r="174" spans="3:6" ht="12" customHeight="1">
      <c r="C174" s="31" t="s">
        <v>300</v>
      </c>
      <c r="F174" s="32" t="s">
        <v>301</v>
      </c>
    </row>
    <row r="175" ht="11.25" customHeight="1"/>
    <row r="176" spans="2:6" ht="15" customHeight="1">
      <c r="B176" s="29" t="s">
        <v>302</v>
      </c>
      <c r="C176" s="30" t="s">
        <v>303</v>
      </c>
      <c r="F176" s="33"/>
    </row>
    <row r="177" spans="3:6" ht="12" customHeight="1">
      <c r="C177" s="31" t="s">
        <v>300</v>
      </c>
      <c r="F177" s="32" t="s">
        <v>301</v>
      </c>
    </row>
    <row r="178" ht="11.25" customHeight="1"/>
    <row r="179" spans="2:6" ht="15" customHeight="1">
      <c r="B179" s="1" t="s">
        <v>304</v>
      </c>
      <c r="C179" s="36" t="s">
        <v>305</v>
      </c>
      <c r="D179" s="36"/>
      <c r="F179" s="33"/>
    </row>
    <row r="180" spans="3:6" ht="12" customHeight="1">
      <c r="C180" s="31" t="s">
        <v>300</v>
      </c>
      <c r="F180" s="32" t="s">
        <v>301</v>
      </c>
    </row>
    <row r="181" ht="15" customHeight="1">
      <c r="E181" s="29" t="s">
        <v>306</v>
      </c>
    </row>
    <row r="182" ht="11.25" customHeight="1"/>
  </sheetData>
  <sheetProtection/>
  <mergeCells count="4">
    <mergeCell ref="C5:F5"/>
    <mergeCell ref="A9:F9"/>
    <mergeCell ref="A10:F10"/>
    <mergeCell ref="C179:D179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selection activeCell="M15" sqref="M15"/>
    </sheetView>
  </sheetViews>
  <sheetFormatPr defaultColWidth="10.66015625" defaultRowHeight="11.25"/>
  <cols>
    <col min="1" max="1" width="10.5" style="37" customWidth="1"/>
    <col min="2" max="2" width="68.16015625" style="37" customWidth="1"/>
    <col min="3" max="3" width="8.5" style="37" customWidth="1"/>
    <col min="4" max="4" width="17" style="37" customWidth="1"/>
    <col min="5" max="5" width="26.16015625" style="37" customWidth="1"/>
    <col min="6" max="6" width="28.5" style="37" customWidth="1"/>
    <col min="7" max="7" width="10.5" style="37" customWidth="1"/>
    <col min="8" max="8" width="31.5" style="4" hidden="1" customWidth="1"/>
    <col min="9" max="12" width="10.66015625" style="4" hidden="1" customWidth="1"/>
    <col min="13" max="13" width="15.33203125" style="4" bestFit="1" customWidth="1"/>
    <col min="14" max="14" width="10.66015625" style="4" customWidth="1"/>
    <col min="15" max="15" width="12.5" style="4" customWidth="1"/>
    <col min="16" max="16384" width="10.66015625" style="4" customWidth="1"/>
  </cols>
  <sheetData>
    <row r="1" spans="1:6" s="37" customFormat="1" ht="15" customHeight="1">
      <c r="A1" s="1" t="s">
        <v>0</v>
      </c>
      <c r="B1" s="1"/>
      <c r="C1" s="1" t="s">
        <v>310</v>
      </c>
      <c r="D1" s="2"/>
      <c r="E1" s="1"/>
      <c r="F1" s="3" t="s">
        <v>311</v>
      </c>
    </row>
    <row r="2" spans="1:6" s="37" customFormat="1" ht="15" customHeight="1">
      <c r="A2" s="1" t="s">
        <v>3</v>
      </c>
      <c r="B2" s="1"/>
      <c r="C2" s="1" t="s">
        <v>4</v>
      </c>
      <c r="D2" s="2"/>
      <c r="E2" s="1"/>
      <c r="F2" s="3" t="s">
        <v>5</v>
      </c>
    </row>
    <row r="3" spans="1:6" s="37" customFormat="1" ht="15" customHeight="1">
      <c r="A3" s="2"/>
      <c r="B3" s="1"/>
      <c r="C3" s="1"/>
      <c r="D3" s="2"/>
      <c r="E3" s="1"/>
      <c r="F3" s="3" t="s">
        <v>6</v>
      </c>
    </row>
    <row r="4" spans="1:6" s="37" customFormat="1" ht="15" customHeight="1">
      <c r="A4" s="2"/>
      <c r="B4" s="1"/>
      <c r="C4" s="1"/>
      <c r="D4" s="2"/>
      <c r="E4" s="1"/>
      <c r="F4" s="3" t="s">
        <v>7</v>
      </c>
    </row>
    <row r="5" spans="1:6" s="37" customFormat="1" ht="15" customHeight="1">
      <c r="A5" s="2"/>
      <c r="B5" s="1"/>
      <c r="C5" s="34" t="s">
        <v>8</v>
      </c>
      <c r="D5" s="34"/>
      <c r="E5" s="34"/>
      <c r="F5" s="34"/>
    </row>
    <row r="6" spans="1:6" s="37" customFormat="1" ht="15" customHeight="1">
      <c r="A6" s="5"/>
      <c r="B6" s="1"/>
      <c r="C6" s="1"/>
      <c r="D6" s="2"/>
      <c r="E6" s="1"/>
      <c r="F6" s="3"/>
    </row>
    <row r="7" spans="1:6" s="37" customFormat="1" ht="15" customHeight="1">
      <c r="A7" s="5" t="s">
        <v>9</v>
      </c>
      <c r="B7" s="1"/>
      <c r="C7" s="1"/>
      <c r="D7" s="2"/>
      <c r="E7" s="1"/>
      <c r="F7" s="3"/>
    </row>
    <row r="8" spans="1:6" s="37" customFormat="1" ht="15" customHeight="1">
      <c r="A8" s="2"/>
      <c r="B8" s="1"/>
      <c r="C8" s="1"/>
      <c r="D8" s="2"/>
      <c r="E8" s="1"/>
      <c r="F8" s="1"/>
    </row>
    <row r="9" spans="1:6" s="37" customFormat="1" ht="15" customHeight="1">
      <c r="A9" s="6"/>
      <c r="B9" s="6"/>
      <c r="C9" s="6" t="s">
        <v>312</v>
      </c>
      <c r="D9" s="6"/>
      <c r="E9" s="6"/>
      <c r="F9" s="6"/>
    </row>
    <row r="10" spans="1:6" s="37" customFormat="1" ht="15" customHeight="1">
      <c r="A10" s="6"/>
      <c r="B10" s="6"/>
      <c r="C10" s="6" t="s">
        <v>10</v>
      </c>
      <c r="D10" s="6"/>
      <c r="E10" s="6"/>
      <c r="F10" s="6"/>
    </row>
    <row r="11" spans="1:6" s="37" customFormat="1" ht="15" customHeight="1">
      <c r="A11" s="6"/>
      <c r="B11" s="6"/>
      <c r="C11" s="6"/>
      <c r="D11" s="6"/>
      <c r="E11" s="6"/>
      <c r="F11" s="6"/>
    </row>
    <row r="12" s="37" customFormat="1" ht="11.25" customHeight="1"/>
    <row r="13" spans="1:8" s="37" customFormat="1" ht="60" customHeight="1">
      <c r="A13" s="38" t="s">
        <v>11</v>
      </c>
      <c r="B13" s="38" t="s">
        <v>12</v>
      </c>
      <c r="C13" s="38" t="s">
        <v>13</v>
      </c>
      <c r="D13" s="38" t="s">
        <v>313</v>
      </c>
      <c r="E13" s="38" t="s">
        <v>15</v>
      </c>
      <c r="F13" s="38" t="s">
        <v>16</v>
      </c>
      <c r="H13" s="37" t="s">
        <v>15</v>
      </c>
    </row>
    <row r="14" spans="1:8" s="37" customFormat="1" ht="15" customHeight="1">
      <c r="A14" s="8" t="s">
        <v>17</v>
      </c>
      <c r="B14" s="9" t="s">
        <v>18</v>
      </c>
      <c r="C14" s="9" t="s">
        <v>19</v>
      </c>
      <c r="D14" s="9" t="s">
        <v>20</v>
      </c>
      <c r="E14" s="9" t="s">
        <v>21</v>
      </c>
      <c r="F14" s="8" t="s">
        <v>22</v>
      </c>
      <c r="H14" s="37">
        <v>5</v>
      </c>
    </row>
    <row r="15" spans="1:6" s="37" customFormat="1" ht="15" customHeight="1">
      <c r="A15" s="8"/>
      <c r="B15" s="16" t="s">
        <v>314</v>
      </c>
      <c r="C15" s="39" t="s">
        <v>17</v>
      </c>
      <c r="D15" s="39"/>
      <c r="E15" s="15"/>
      <c r="F15" s="15"/>
    </row>
    <row r="16" spans="1:6" s="37" customFormat="1" ht="15" customHeight="1">
      <c r="A16" s="8"/>
      <c r="B16" s="16" t="s">
        <v>315</v>
      </c>
      <c r="C16" s="39" t="s">
        <v>18</v>
      </c>
      <c r="D16" s="39"/>
      <c r="E16" s="15"/>
      <c r="F16" s="15"/>
    </row>
    <row r="17" spans="1:6" s="37" customFormat="1" ht="15" customHeight="1">
      <c r="A17" s="8"/>
      <c r="B17" s="10" t="s">
        <v>316</v>
      </c>
      <c r="C17" s="22" t="s">
        <v>19</v>
      </c>
      <c r="D17" s="8"/>
      <c r="E17" s="15"/>
      <c r="F17" s="15"/>
    </row>
    <row r="18" spans="1:12" s="37" customFormat="1" ht="30" customHeight="1">
      <c r="A18" s="8"/>
      <c r="B18" s="16" t="s">
        <v>317</v>
      </c>
      <c r="C18" s="39" t="s">
        <v>20</v>
      </c>
      <c r="D18" s="39"/>
      <c r="E18" s="40"/>
      <c r="F18" s="41">
        <v>76334552.17</v>
      </c>
      <c r="H18" s="42"/>
      <c r="I18" s="37" t="s">
        <v>317</v>
      </c>
      <c r="J18" s="37" t="s">
        <v>20</v>
      </c>
      <c r="L18" s="37">
        <v>76334552.17</v>
      </c>
    </row>
    <row r="19" spans="1:12" s="37" customFormat="1" ht="30" customHeight="1">
      <c r="A19" s="8" t="s">
        <v>318</v>
      </c>
      <c r="B19" s="16" t="s">
        <v>319</v>
      </c>
      <c r="C19" s="39"/>
      <c r="D19" s="38" t="s">
        <v>31</v>
      </c>
      <c r="E19" s="40"/>
      <c r="F19" s="43">
        <v>76334552.17</v>
      </c>
      <c r="H19" s="42" t="s">
        <v>318</v>
      </c>
      <c r="I19" s="37" t="s">
        <v>319</v>
      </c>
      <c r="K19" s="37" t="s">
        <v>31</v>
      </c>
      <c r="L19" s="37">
        <v>76334552.17</v>
      </c>
    </row>
    <row r="20" spans="1:12" s="37" customFormat="1" ht="30" customHeight="1">
      <c r="A20" s="8"/>
      <c r="B20" s="16" t="s">
        <v>320</v>
      </c>
      <c r="C20" s="39" t="s">
        <v>21</v>
      </c>
      <c r="D20" s="39"/>
      <c r="E20" s="41">
        <f>SUM(E21:E25)</f>
        <v>961747706.03</v>
      </c>
      <c r="F20" s="41">
        <v>706681186.55</v>
      </c>
      <c r="H20" s="42"/>
      <c r="I20" s="37" t="s">
        <v>320</v>
      </c>
      <c r="J20" s="37" t="s">
        <v>21</v>
      </c>
      <c r="L20" s="37">
        <v>706681186.55</v>
      </c>
    </row>
    <row r="21" spans="1:12" s="37" customFormat="1" ht="30" customHeight="1">
      <c r="A21" s="8" t="s">
        <v>321</v>
      </c>
      <c r="B21" s="16" t="s">
        <v>322</v>
      </c>
      <c r="C21" s="39"/>
      <c r="D21" s="39"/>
      <c r="E21" s="43">
        <v>2654936.99</v>
      </c>
      <c r="F21" s="43">
        <v>6486127.58</v>
      </c>
      <c r="H21" s="42" t="s">
        <v>321</v>
      </c>
      <c r="I21" s="37" t="s">
        <v>322</v>
      </c>
      <c r="L21" s="37">
        <v>6486127.58</v>
      </c>
    </row>
    <row r="22" spans="1:12" s="37" customFormat="1" ht="30" customHeight="1">
      <c r="A22" s="8" t="s">
        <v>323</v>
      </c>
      <c r="B22" s="16" t="s">
        <v>324</v>
      </c>
      <c r="C22" s="39"/>
      <c r="D22" s="39"/>
      <c r="E22" s="43">
        <v>707522163.43</v>
      </c>
      <c r="F22" s="43">
        <v>13499329.26</v>
      </c>
      <c r="H22" s="42" t="s">
        <v>323</v>
      </c>
      <c r="I22" s="37" t="s">
        <v>324</v>
      </c>
      <c r="L22" s="37">
        <v>13499329.26</v>
      </c>
    </row>
    <row r="23" spans="1:12" s="37" customFormat="1" ht="45" customHeight="1">
      <c r="A23" s="8" t="s">
        <v>325</v>
      </c>
      <c r="B23" s="16" t="s">
        <v>326</v>
      </c>
      <c r="C23" s="39"/>
      <c r="D23" s="38" t="s">
        <v>31</v>
      </c>
      <c r="E23" s="40"/>
      <c r="F23" s="40">
        <v>237181149.31999993</v>
      </c>
      <c r="H23" s="42" t="s">
        <v>325</v>
      </c>
      <c r="I23" s="37" t="s">
        <v>326</v>
      </c>
      <c r="K23" s="37" t="s">
        <v>31</v>
      </c>
      <c r="L23" s="37">
        <v>237181149.31999993</v>
      </c>
    </row>
    <row r="24" spans="1:12" s="37" customFormat="1" ht="45" customHeight="1">
      <c r="A24" s="8" t="s">
        <v>327</v>
      </c>
      <c r="B24" s="16" t="s">
        <v>326</v>
      </c>
      <c r="C24" s="39"/>
      <c r="D24" s="39"/>
      <c r="E24" s="43">
        <v>251570605.61</v>
      </c>
      <c r="F24" s="43">
        <v>449130772.74</v>
      </c>
      <c r="H24" s="42" t="s">
        <v>327</v>
      </c>
      <c r="I24" s="37" t="s">
        <v>326</v>
      </c>
      <c r="L24" s="37">
        <v>449130772.74</v>
      </c>
    </row>
    <row r="25" spans="1:12" s="37" customFormat="1" ht="45" customHeight="1">
      <c r="A25" s="8" t="s">
        <v>328</v>
      </c>
      <c r="B25" s="16" t="s">
        <v>329</v>
      </c>
      <c r="C25" s="39"/>
      <c r="D25" s="39"/>
      <c r="E25" s="40"/>
      <c r="F25" s="40">
        <v>383807.65</v>
      </c>
      <c r="H25" s="42" t="s">
        <v>328</v>
      </c>
      <c r="I25" s="37" t="s">
        <v>329</v>
      </c>
      <c r="L25" s="37">
        <v>383807.65</v>
      </c>
    </row>
    <row r="26" spans="1:10" s="37" customFormat="1" ht="30" customHeight="1">
      <c r="A26" s="8"/>
      <c r="B26" s="16" t="s">
        <v>330</v>
      </c>
      <c r="C26" s="39" t="s">
        <v>22</v>
      </c>
      <c r="D26" s="39"/>
      <c r="E26" s="15"/>
      <c r="F26" s="15"/>
      <c r="I26" s="37" t="s">
        <v>330</v>
      </c>
      <c r="J26" s="37" t="s">
        <v>22</v>
      </c>
    </row>
    <row r="27" spans="1:10" s="37" customFormat="1" ht="30" customHeight="1">
      <c r="A27" s="8"/>
      <c r="B27" s="16" t="s">
        <v>331</v>
      </c>
      <c r="C27" s="39" t="s">
        <v>58</v>
      </c>
      <c r="D27" s="39"/>
      <c r="E27" s="40"/>
      <c r="F27" s="40"/>
      <c r="I27" s="37" t="s">
        <v>331</v>
      </c>
      <c r="J27" s="37" t="s">
        <v>58</v>
      </c>
    </row>
    <row r="28" spans="1:9" s="37" customFormat="1" ht="45" customHeight="1">
      <c r="A28" s="8" t="s">
        <v>332</v>
      </c>
      <c r="B28" s="16" t="s">
        <v>333</v>
      </c>
      <c r="C28" s="39"/>
      <c r="D28" s="39"/>
      <c r="E28" s="40"/>
      <c r="F28" s="40"/>
      <c r="H28" s="37" t="s">
        <v>332</v>
      </c>
      <c r="I28" s="37" t="s">
        <v>333</v>
      </c>
    </row>
    <row r="29" spans="1:9" s="37" customFormat="1" ht="45" customHeight="1">
      <c r="A29" s="8" t="s">
        <v>334</v>
      </c>
      <c r="B29" s="16" t="s">
        <v>335</v>
      </c>
      <c r="C29" s="39"/>
      <c r="D29" s="39"/>
      <c r="E29" s="40"/>
      <c r="F29" s="40"/>
      <c r="H29" s="37" t="s">
        <v>334</v>
      </c>
      <c r="I29" s="37" t="s">
        <v>335</v>
      </c>
    </row>
    <row r="30" spans="1:10" s="37" customFormat="1" ht="45" customHeight="1">
      <c r="A30" s="8"/>
      <c r="B30" s="16" t="s">
        <v>336</v>
      </c>
      <c r="C30" s="39" t="s">
        <v>60</v>
      </c>
      <c r="D30" s="39"/>
      <c r="E30" s="15"/>
      <c r="F30" s="15"/>
      <c r="I30" s="37" t="s">
        <v>336</v>
      </c>
      <c r="J30" s="37" t="s">
        <v>60</v>
      </c>
    </row>
    <row r="31" spans="1:10" s="37" customFormat="1" ht="45" customHeight="1">
      <c r="A31" s="8"/>
      <c r="B31" s="16" t="s">
        <v>337</v>
      </c>
      <c r="C31" s="39" t="s">
        <v>66</v>
      </c>
      <c r="D31" s="39"/>
      <c r="E31" s="40"/>
      <c r="F31" s="40"/>
      <c r="I31" s="37" t="s">
        <v>337</v>
      </c>
      <c r="J31" s="37" t="s">
        <v>66</v>
      </c>
    </row>
    <row r="32" spans="1:12" s="37" customFormat="1" ht="30" customHeight="1">
      <c r="A32" s="8"/>
      <c r="B32" s="16" t="s">
        <v>338</v>
      </c>
      <c r="C32" s="39" t="s">
        <v>92</v>
      </c>
      <c r="D32" s="39"/>
      <c r="E32" s="41">
        <v>3506929.21</v>
      </c>
      <c r="F32" s="44">
        <v>6972782.389999993</v>
      </c>
      <c r="H32" s="42"/>
      <c r="I32" s="37" t="s">
        <v>338</v>
      </c>
      <c r="J32" s="37" t="s">
        <v>92</v>
      </c>
      <c r="L32" s="37">
        <v>6972782.389999993</v>
      </c>
    </row>
    <row r="33" spans="1:12" s="37" customFormat="1" ht="15" customHeight="1">
      <c r="A33" s="8" t="s">
        <v>339</v>
      </c>
      <c r="B33" s="16" t="s">
        <v>340</v>
      </c>
      <c r="C33" s="39"/>
      <c r="D33" s="39"/>
      <c r="E33" s="43">
        <v>58387681.15</v>
      </c>
      <c r="F33" s="43">
        <v>59425426.76</v>
      </c>
      <c r="H33" s="42" t="s">
        <v>339</v>
      </c>
      <c r="I33" s="37" t="s">
        <v>340</v>
      </c>
      <c r="L33" s="37">
        <v>59425426.76</v>
      </c>
    </row>
    <row r="34" spans="1:12" s="37" customFormat="1" ht="15" customHeight="1">
      <c r="A34" s="8" t="s">
        <v>341</v>
      </c>
      <c r="B34" s="16" t="s">
        <v>342</v>
      </c>
      <c r="C34" s="39"/>
      <c r="D34" s="39"/>
      <c r="E34" s="43">
        <v>-54880751.94</v>
      </c>
      <c r="F34" s="43">
        <v>-52452644.370000005</v>
      </c>
      <c r="H34" s="42" t="s">
        <v>341</v>
      </c>
      <c r="I34" s="37" t="s">
        <v>342</v>
      </c>
      <c r="L34" s="37">
        <v>-52452644.370000005</v>
      </c>
    </row>
    <row r="35" spans="1:13" s="37" customFormat="1" ht="45" customHeight="1">
      <c r="A35" s="8"/>
      <c r="B35" s="16" t="s">
        <v>343</v>
      </c>
      <c r="C35" s="39" t="s">
        <v>102</v>
      </c>
      <c r="D35" s="39"/>
      <c r="E35" s="41">
        <f>SUM(E36:E55)</f>
        <v>5881095599.010001</v>
      </c>
      <c r="F35" s="45">
        <v>4113485504.0399995</v>
      </c>
      <c r="H35" s="42"/>
      <c r="I35" s="37" t="s">
        <v>343</v>
      </c>
      <c r="J35" s="37" t="s">
        <v>102</v>
      </c>
      <c r="L35" s="37">
        <v>4113485504.0399995</v>
      </c>
      <c r="M35" s="42"/>
    </row>
    <row r="36" spans="1:13" s="37" customFormat="1" ht="15">
      <c r="A36" s="8" t="s">
        <v>344</v>
      </c>
      <c r="B36" s="16" t="s">
        <v>345</v>
      </c>
      <c r="C36" s="39"/>
      <c r="D36" s="39"/>
      <c r="E36" s="43">
        <v>169518628.09</v>
      </c>
      <c r="F36" s="45"/>
      <c r="H36" s="42"/>
      <c r="M36" s="42"/>
    </row>
    <row r="37" spans="1:12" s="37" customFormat="1" ht="15" customHeight="1">
      <c r="A37" s="8" t="s">
        <v>346</v>
      </c>
      <c r="B37" s="16" t="s">
        <v>347</v>
      </c>
      <c r="C37" s="39"/>
      <c r="D37" s="39"/>
      <c r="E37" s="46">
        <v>201818834.92</v>
      </c>
      <c r="F37" s="46">
        <v>28046768.12</v>
      </c>
      <c r="H37" s="42" t="s">
        <v>346</v>
      </c>
      <c r="I37" s="37" t="s">
        <v>347</v>
      </c>
      <c r="L37" s="37">
        <v>28046768.12</v>
      </c>
    </row>
    <row r="38" spans="1:12" s="37" customFormat="1" ht="15" customHeight="1">
      <c r="A38" s="8" t="s">
        <v>348</v>
      </c>
      <c r="B38" s="16" t="s">
        <v>349</v>
      </c>
      <c r="C38" s="39"/>
      <c r="D38" s="39" t="s">
        <v>31</v>
      </c>
      <c r="E38" s="46">
        <v>802264327.23</v>
      </c>
      <c r="F38" s="46">
        <v>688184369.26</v>
      </c>
      <c r="H38" s="42" t="s">
        <v>348</v>
      </c>
      <c r="I38" s="37" t="s">
        <v>349</v>
      </c>
      <c r="K38" s="37" t="s">
        <v>31</v>
      </c>
      <c r="L38" s="37">
        <v>688184369.26</v>
      </c>
    </row>
    <row r="39" spans="1:12" s="37" customFormat="1" ht="15" customHeight="1">
      <c r="A39" s="8" t="s">
        <v>350</v>
      </c>
      <c r="B39" s="16" t="s">
        <v>349</v>
      </c>
      <c r="C39" s="39"/>
      <c r="D39" s="39" t="s">
        <v>70</v>
      </c>
      <c r="E39" s="47">
        <v>172500</v>
      </c>
      <c r="F39" s="47">
        <v>153150</v>
      </c>
      <c r="H39" s="42" t="s">
        <v>350</v>
      </c>
      <c r="I39" s="37" t="s">
        <v>349</v>
      </c>
      <c r="K39" s="37" t="s">
        <v>70</v>
      </c>
      <c r="L39" s="37">
        <v>153150</v>
      </c>
    </row>
    <row r="40" spans="1:12" s="37" customFormat="1" ht="15" customHeight="1">
      <c r="A40" s="8" t="s">
        <v>350</v>
      </c>
      <c r="B40" s="16" t="s">
        <v>349</v>
      </c>
      <c r="C40" s="39"/>
      <c r="D40" s="39" t="s">
        <v>71</v>
      </c>
      <c r="E40" s="47">
        <v>172500</v>
      </c>
      <c r="F40" s="47">
        <v>153150</v>
      </c>
      <c r="H40" s="42" t="s">
        <v>350</v>
      </c>
      <c r="I40" s="37" t="s">
        <v>349</v>
      </c>
      <c r="K40" s="37" t="s">
        <v>71</v>
      </c>
      <c r="L40" s="37">
        <v>153150</v>
      </c>
    </row>
    <row r="41" spans="1:8" s="37" customFormat="1" ht="15" customHeight="1">
      <c r="A41" s="8" t="s">
        <v>350</v>
      </c>
      <c r="B41" s="16" t="s">
        <v>349</v>
      </c>
      <c r="C41" s="39"/>
      <c r="D41" s="39" t="s">
        <v>72</v>
      </c>
      <c r="E41" s="47">
        <v>175238</v>
      </c>
      <c r="F41" s="47">
        <v>153150</v>
      </c>
      <c r="H41" s="42"/>
    </row>
    <row r="42" spans="1:15" s="37" customFormat="1" ht="15" customHeight="1">
      <c r="A42" s="8" t="s">
        <v>350</v>
      </c>
      <c r="B42" s="16" t="s">
        <v>349</v>
      </c>
      <c r="C42" s="39"/>
      <c r="D42" s="39" t="s">
        <v>73</v>
      </c>
      <c r="E42" s="43">
        <f>8484617.18-2429291.25</f>
        <v>6055325.93</v>
      </c>
      <c r="F42" s="43">
        <v>7047547.22</v>
      </c>
      <c r="H42" s="42"/>
      <c r="N42" s="48"/>
      <c r="O42" s="42"/>
    </row>
    <row r="43" spans="1:8" s="37" customFormat="1" ht="15" customHeight="1">
      <c r="A43" s="8" t="s">
        <v>350</v>
      </c>
      <c r="B43" s="16" t="s">
        <v>349</v>
      </c>
      <c r="C43" s="39"/>
      <c r="D43" s="39" t="s">
        <v>237</v>
      </c>
      <c r="E43" s="47">
        <v>172500</v>
      </c>
      <c r="F43" s="47">
        <v>153150</v>
      </c>
      <c r="H43" s="42"/>
    </row>
    <row r="44" spans="1:8" s="37" customFormat="1" ht="15" customHeight="1">
      <c r="A44" s="8" t="s">
        <v>350</v>
      </c>
      <c r="B44" s="16" t="s">
        <v>349</v>
      </c>
      <c r="C44" s="39"/>
      <c r="D44" s="39" t="s">
        <v>75</v>
      </c>
      <c r="E44" s="47">
        <v>172500</v>
      </c>
      <c r="F44" s="47">
        <v>153150</v>
      </c>
      <c r="H44" s="42"/>
    </row>
    <row r="45" spans="1:12" s="37" customFormat="1" ht="15" customHeight="1">
      <c r="A45" s="8" t="s">
        <v>350</v>
      </c>
      <c r="B45" s="16" t="s">
        <v>349</v>
      </c>
      <c r="C45" s="39"/>
      <c r="D45" s="39" t="s">
        <v>77</v>
      </c>
      <c r="E45" s="47">
        <v>172500</v>
      </c>
      <c r="F45" s="47">
        <v>153150</v>
      </c>
      <c r="H45" s="42" t="s">
        <v>350</v>
      </c>
      <c r="I45" s="37" t="s">
        <v>349</v>
      </c>
      <c r="K45" s="37" t="s">
        <v>77</v>
      </c>
      <c r="L45" s="37">
        <v>153150</v>
      </c>
    </row>
    <row r="46" spans="1:12" s="37" customFormat="1" ht="15" customHeight="1">
      <c r="A46" s="8" t="s">
        <v>350</v>
      </c>
      <c r="B46" s="16" t="s">
        <v>349</v>
      </c>
      <c r="C46" s="39"/>
      <c r="D46" s="39" t="s">
        <v>76</v>
      </c>
      <c r="E46" s="43">
        <v>84281.25</v>
      </c>
      <c r="F46" s="43">
        <v>3233233030.0499997</v>
      </c>
      <c r="H46" s="42" t="s">
        <v>351</v>
      </c>
      <c r="I46" s="37" t="s">
        <v>349</v>
      </c>
      <c r="L46" s="37">
        <v>3233233030.0499997</v>
      </c>
    </row>
    <row r="47" spans="1:8" s="37" customFormat="1" ht="15" customHeight="1">
      <c r="A47" s="8" t="s">
        <v>351</v>
      </c>
      <c r="B47" s="16" t="s">
        <v>349</v>
      </c>
      <c r="C47" s="39"/>
      <c r="D47" s="39"/>
      <c r="E47" s="46">
        <v>4632949447.590001</v>
      </c>
      <c r="F47" s="46"/>
      <c r="H47" s="42"/>
    </row>
    <row r="48" spans="1:8" s="37" customFormat="1" ht="15" customHeight="1">
      <c r="A48" s="8" t="s">
        <v>352</v>
      </c>
      <c r="B48" s="16" t="s">
        <v>353</v>
      </c>
      <c r="C48" s="39"/>
      <c r="D48" s="39"/>
      <c r="E48" s="49">
        <v>238850</v>
      </c>
      <c r="F48" s="49"/>
      <c r="H48" s="42"/>
    </row>
    <row r="49" spans="1:12" s="37" customFormat="1" ht="15" customHeight="1">
      <c r="A49" s="8" t="s">
        <v>354</v>
      </c>
      <c r="B49" s="16" t="s">
        <v>355</v>
      </c>
      <c r="C49" s="39"/>
      <c r="D49" s="39"/>
      <c r="E49" s="46">
        <v>12652528.97</v>
      </c>
      <c r="F49" s="46">
        <v>70220867.9</v>
      </c>
      <c r="H49" s="42" t="s">
        <v>354</v>
      </c>
      <c r="I49" s="37" t="s">
        <v>355</v>
      </c>
      <c r="L49" s="37">
        <v>70220867.9</v>
      </c>
    </row>
    <row r="50" spans="1:11" s="37" customFormat="1" ht="15" customHeight="1">
      <c r="A50" s="8" t="s">
        <v>356</v>
      </c>
      <c r="B50" s="16" t="s">
        <v>355</v>
      </c>
      <c r="C50" s="39"/>
      <c r="D50" s="39" t="s">
        <v>77</v>
      </c>
      <c r="E50" s="50"/>
      <c r="F50" s="50"/>
      <c r="H50" s="37" t="s">
        <v>356</v>
      </c>
      <c r="I50" s="37" t="s">
        <v>355</v>
      </c>
      <c r="K50" s="37" t="s">
        <v>77</v>
      </c>
    </row>
    <row r="51" spans="1:12" s="37" customFormat="1" ht="45" customHeight="1">
      <c r="A51" s="8" t="s">
        <v>357</v>
      </c>
      <c r="B51" s="16" t="s">
        <v>358</v>
      </c>
      <c r="C51" s="39"/>
      <c r="D51" s="39"/>
      <c r="E51" s="51">
        <v>37739115.62</v>
      </c>
      <c r="F51" s="52">
        <v>42496801.33</v>
      </c>
      <c r="H51" s="42" t="s">
        <v>357</v>
      </c>
      <c r="I51" s="37" t="s">
        <v>358</v>
      </c>
      <c r="L51" s="37">
        <v>42496801.33</v>
      </c>
    </row>
    <row r="52" spans="1:12" s="37" customFormat="1" ht="30" customHeight="1">
      <c r="A52" s="8" t="s">
        <v>359</v>
      </c>
      <c r="B52" s="16" t="s">
        <v>360</v>
      </c>
      <c r="C52" s="39"/>
      <c r="D52" s="39"/>
      <c r="E52" s="51">
        <v>3493165.92</v>
      </c>
      <c r="F52" s="51">
        <v>8791304.97</v>
      </c>
      <c r="H52" s="42" t="s">
        <v>359</v>
      </c>
      <c r="I52" s="37" t="s">
        <v>360</v>
      </c>
      <c r="L52" s="37">
        <v>8791304.97</v>
      </c>
    </row>
    <row r="53" spans="1:8" s="37" customFormat="1" ht="30" customHeight="1">
      <c r="A53" s="8" t="s">
        <v>361</v>
      </c>
      <c r="B53" s="16" t="s">
        <v>362</v>
      </c>
      <c r="C53" s="39"/>
      <c r="D53" s="39"/>
      <c r="E53" s="51">
        <v>13243355.49</v>
      </c>
      <c r="F53" s="51"/>
      <c r="H53" s="42"/>
    </row>
    <row r="54" spans="1:9" s="37" customFormat="1" ht="15" customHeight="1">
      <c r="A54" s="8" t="s">
        <v>363</v>
      </c>
      <c r="B54" s="16" t="s">
        <v>364</v>
      </c>
      <c r="C54" s="39"/>
      <c r="D54" s="39"/>
      <c r="E54" s="50"/>
      <c r="F54" s="50"/>
      <c r="H54" s="37" t="s">
        <v>363</v>
      </c>
      <c r="I54" s="37" t="s">
        <v>364</v>
      </c>
    </row>
    <row r="55" spans="1:12" s="37" customFormat="1" ht="15" customHeight="1">
      <c r="A55" s="8" t="s">
        <v>365</v>
      </c>
      <c r="B55" s="16" t="s">
        <v>366</v>
      </c>
      <c r="C55" s="39"/>
      <c r="D55" s="39"/>
      <c r="E55" s="53"/>
      <c r="F55" s="53">
        <v>34545915.19</v>
      </c>
      <c r="H55" s="42" t="s">
        <v>365</v>
      </c>
      <c r="I55" s="37" t="s">
        <v>366</v>
      </c>
      <c r="L55" s="37">
        <v>34545915.19</v>
      </c>
    </row>
    <row r="56" spans="1:15" s="37" customFormat="1" ht="30" customHeight="1">
      <c r="A56" s="8"/>
      <c r="B56" s="16" t="s">
        <v>367</v>
      </c>
      <c r="C56" s="39" t="s">
        <v>108</v>
      </c>
      <c r="D56" s="39"/>
      <c r="E56" s="45">
        <v>-6332440.4</v>
      </c>
      <c r="F56" s="41">
        <v>-834800.43</v>
      </c>
      <c r="H56" s="42"/>
      <c r="I56" s="37" t="s">
        <v>367</v>
      </c>
      <c r="J56" s="37" t="s">
        <v>108</v>
      </c>
      <c r="L56" s="37">
        <v>-834800.43</v>
      </c>
      <c r="O56" s="42"/>
    </row>
    <row r="57" spans="1:12" s="37" customFormat="1" ht="45" customHeight="1">
      <c r="A57" s="8" t="s">
        <v>368</v>
      </c>
      <c r="B57" s="16" t="s">
        <v>369</v>
      </c>
      <c r="C57" s="39"/>
      <c r="D57" s="39"/>
      <c r="E57" s="43">
        <v>-392521.98</v>
      </c>
      <c r="F57" s="43">
        <v>-14.8</v>
      </c>
      <c r="H57" s="37" t="s">
        <v>368</v>
      </c>
      <c r="I57" s="37" t="s">
        <v>369</v>
      </c>
      <c r="L57" s="37">
        <v>-14.8</v>
      </c>
    </row>
    <row r="58" spans="1:12" s="37" customFormat="1" ht="45" customHeight="1">
      <c r="A58" s="8" t="s">
        <v>370</v>
      </c>
      <c r="B58" s="16" t="s">
        <v>371</v>
      </c>
      <c r="C58" s="39"/>
      <c r="D58" s="39"/>
      <c r="E58" s="43">
        <v>-5939918.42</v>
      </c>
      <c r="F58" s="43">
        <v>-834785.63</v>
      </c>
      <c r="H58" s="42" t="s">
        <v>370</v>
      </c>
      <c r="I58" s="37" t="s">
        <v>371</v>
      </c>
      <c r="L58" s="37">
        <v>-834785.63</v>
      </c>
    </row>
    <row r="59" spans="1:10" s="37" customFormat="1" ht="45" customHeight="1">
      <c r="A59" s="8"/>
      <c r="B59" s="16" t="s">
        <v>372</v>
      </c>
      <c r="C59" s="39" t="s">
        <v>116</v>
      </c>
      <c r="D59" s="39"/>
      <c r="E59" s="15"/>
      <c r="F59" s="15"/>
      <c r="I59" s="37" t="s">
        <v>372</v>
      </c>
      <c r="J59" s="37" t="s">
        <v>116</v>
      </c>
    </row>
    <row r="60" spans="1:10" s="37" customFormat="1" ht="15" customHeight="1">
      <c r="A60" s="8"/>
      <c r="B60" s="16" t="s">
        <v>373</v>
      </c>
      <c r="C60" s="39" t="s">
        <v>118</v>
      </c>
      <c r="D60" s="39"/>
      <c r="E60" s="40"/>
      <c r="F60" s="40"/>
      <c r="I60" s="37" t="s">
        <v>373</v>
      </c>
      <c r="J60" s="37" t="s">
        <v>118</v>
      </c>
    </row>
    <row r="61" spans="1:13" s="37" customFormat="1" ht="15" customHeight="1">
      <c r="A61" s="8"/>
      <c r="B61" s="16" t="s">
        <v>374</v>
      </c>
      <c r="C61" s="39" t="s">
        <v>120</v>
      </c>
      <c r="D61" s="39"/>
      <c r="E61" s="41">
        <v>-5345807148.42</v>
      </c>
      <c r="F61" s="45">
        <v>-3648395818.11</v>
      </c>
      <c r="H61" s="42"/>
      <c r="I61" s="37" t="s">
        <v>374</v>
      </c>
      <c r="J61" s="37" t="s">
        <v>120</v>
      </c>
      <c r="L61" s="37">
        <v>-3648395818.11</v>
      </c>
      <c r="M61" s="42"/>
    </row>
    <row r="62" spans="1:12" s="37" customFormat="1" ht="15" customHeight="1">
      <c r="A62" s="8" t="s">
        <v>375</v>
      </c>
      <c r="B62" s="16" t="s">
        <v>376</v>
      </c>
      <c r="C62" s="39"/>
      <c r="D62" s="39"/>
      <c r="E62" s="43">
        <v>-3107619436.48</v>
      </c>
      <c r="F62" s="43">
        <v>-1951812735.2800002</v>
      </c>
      <c r="H62" s="42" t="s">
        <v>375</v>
      </c>
      <c r="I62" s="37" t="s">
        <v>376</v>
      </c>
      <c r="L62" s="37">
        <v>-1951812735.2800002</v>
      </c>
    </row>
    <row r="63" spans="1:12" s="37" customFormat="1" ht="15" customHeight="1">
      <c r="A63" s="8" t="s">
        <v>377</v>
      </c>
      <c r="B63" s="16" t="s">
        <v>378</v>
      </c>
      <c r="C63" s="39"/>
      <c r="D63" s="39"/>
      <c r="E63" s="54">
        <v>-30795555.4</v>
      </c>
      <c r="F63" s="43">
        <v>-25910490.46</v>
      </c>
      <c r="H63" s="42" t="s">
        <v>377</v>
      </c>
      <c r="I63" s="37" t="s">
        <v>378</v>
      </c>
      <c r="L63" s="37">
        <v>-25910490.46</v>
      </c>
    </row>
    <row r="64" spans="1:12" s="37" customFormat="1" ht="15" customHeight="1">
      <c r="A64" s="8" t="s">
        <v>379</v>
      </c>
      <c r="B64" s="16" t="s">
        <v>380</v>
      </c>
      <c r="C64" s="39"/>
      <c r="D64" s="39"/>
      <c r="E64" s="43">
        <v>-113329629.24</v>
      </c>
      <c r="F64" s="43">
        <v>-44319701.620000005</v>
      </c>
      <c r="H64" s="42" t="s">
        <v>379</v>
      </c>
      <c r="I64" s="37" t="s">
        <v>380</v>
      </c>
      <c r="L64" s="37">
        <v>-44319701.620000005</v>
      </c>
    </row>
    <row r="65" spans="1:12" s="37" customFormat="1" ht="15" customHeight="1">
      <c r="A65" s="8" t="s">
        <v>381</v>
      </c>
      <c r="B65" s="16" t="s">
        <v>380</v>
      </c>
      <c r="C65" s="39"/>
      <c r="D65" s="39" t="s">
        <v>77</v>
      </c>
      <c r="E65" s="54">
        <v>-50658844.8</v>
      </c>
      <c r="F65" s="54">
        <v>-49281212.8</v>
      </c>
      <c r="H65" s="42" t="s">
        <v>381</v>
      </c>
      <c r="I65" s="37" t="s">
        <v>380</v>
      </c>
      <c r="K65" s="37" t="s">
        <v>77</v>
      </c>
      <c r="L65" s="37">
        <v>-49281212.8</v>
      </c>
    </row>
    <row r="66" spans="1:12" s="37" customFormat="1" ht="15" customHeight="1">
      <c r="A66" s="8" t="s">
        <v>382</v>
      </c>
      <c r="B66" s="16" t="s">
        <v>383</v>
      </c>
      <c r="C66" s="39"/>
      <c r="D66" s="39"/>
      <c r="E66" s="54">
        <v>-75503781.2</v>
      </c>
      <c r="F66" s="43">
        <v>-64788586.14000001</v>
      </c>
      <c r="H66" s="42" t="s">
        <v>382</v>
      </c>
      <c r="I66" s="37" t="s">
        <v>383</v>
      </c>
      <c r="L66" s="37">
        <v>-64788586.14000001</v>
      </c>
    </row>
    <row r="67" spans="1:12" s="37" customFormat="1" ht="15" customHeight="1">
      <c r="A67" s="8" t="s">
        <v>384</v>
      </c>
      <c r="B67" s="16" t="s">
        <v>385</v>
      </c>
      <c r="C67" s="39"/>
      <c r="D67" s="39"/>
      <c r="E67" s="43">
        <v>-80131134.81</v>
      </c>
      <c r="F67" s="43">
        <v>-55196871.11</v>
      </c>
      <c r="H67" s="42" t="s">
        <v>384</v>
      </c>
      <c r="I67" s="37" t="s">
        <v>385</v>
      </c>
      <c r="L67" s="37">
        <v>-55196871.11</v>
      </c>
    </row>
    <row r="68" spans="1:12" s="37" customFormat="1" ht="15" customHeight="1">
      <c r="A68" s="8" t="s">
        <v>386</v>
      </c>
      <c r="B68" s="16" t="s">
        <v>387</v>
      </c>
      <c r="C68" s="39"/>
      <c r="D68" s="39"/>
      <c r="E68" s="43">
        <v>-204287957.47</v>
      </c>
      <c r="F68" s="43">
        <v>-132374942.35000001</v>
      </c>
      <c r="H68" s="42" t="s">
        <v>386</v>
      </c>
      <c r="I68" s="37" t="s">
        <v>387</v>
      </c>
      <c r="L68" s="37">
        <v>-132374942.35000001</v>
      </c>
    </row>
    <row r="69" spans="1:12" s="37" customFormat="1" ht="15" customHeight="1">
      <c r="A69" s="8" t="s">
        <v>388</v>
      </c>
      <c r="B69" s="16" t="s">
        <v>389</v>
      </c>
      <c r="C69" s="39"/>
      <c r="D69" s="39" t="s">
        <v>31</v>
      </c>
      <c r="E69" s="43">
        <v>-1793881.94</v>
      </c>
      <c r="F69" s="43">
        <v>-5054632</v>
      </c>
      <c r="H69" s="42" t="s">
        <v>388</v>
      </c>
      <c r="I69" s="37" t="s">
        <v>389</v>
      </c>
      <c r="K69" s="37" t="s">
        <v>31</v>
      </c>
      <c r="L69" s="37">
        <v>-5054632</v>
      </c>
    </row>
    <row r="70" spans="1:12" s="37" customFormat="1" ht="15" customHeight="1">
      <c r="A70" s="8" t="s">
        <v>390</v>
      </c>
      <c r="B70" s="16" t="s">
        <v>389</v>
      </c>
      <c r="C70" s="39"/>
      <c r="D70" s="39" t="s">
        <v>76</v>
      </c>
      <c r="E70" s="43">
        <v>-29049710.55</v>
      </c>
      <c r="F70" s="43">
        <v>-44806955.05</v>
      </c>
      <c r="H70" s="42" t="s">
        <v>390</v>
      </c>
      <c r="I70" s="37" t="s">
        <v>389</v>
      </c>
      <c r="K70" s="37" t="s">
        <v>391</v>
      </c>
      <c r="L70" s="37">
        <v>-44806955.05</v>
      </c>
    </row>
    <row r="71" spans="1:12" s="37" customFormat="1" ht="15" customHeight="1">
      <c r="A71" s="8" t="s">
        <v>390</v>
      </c>
      <c r="B71" s="16" t="s">
        <v>389</v>
      </c>
      <c r="C71" s="39"/>
      <c r="D71" s="39" t="s">
        <v>77</v>
      </c>
      <c r="E71" s="54">
        <v>-125237026.4</v>
      </c>
      <c r="F71" s="43">
        <v>-110502751.74</v>
      </c>
      <c r="H71" s="42" t="s">
        <v>390</v>
      </c>
      <c r="I71" s="37" t="s">
        <v>389</v>
      </c>
      <c r="K71" s="37" t="s">
        <v>77</v>
      </c>
      <c r="L71" s="37">
        <v>-110502751.74</v>
      </c>
    </row>
    <row r="72" spans="1:12" s="37" customFormat="1" ht="15" customHeight="1">
      <c r="A72" s="8" t="s">
        <v>390</v>
      </c>
      <c r="B72" s="16" t="s">
        <v>389</v>
      </c>
      <c r="C72" s="39"/>
      <c r="D72" s="39" t="s">
        <v>70</v>
      </c>
      <c r="E72" s="43">
        <v>-4314646.43</v>
      </c>
      <c r="F72" s="43">
        <v>-1300535.04</v>
      </c>
      <c r="H72" s="42" t="s">
        <v>390</v>
      </c>
      <c r="I72" s="37" t="s">
        <v>389</v>
      </c>
      <c r="K72" s="37" t="s">
        <v>70</v>
      </c>
      <c r="L72" s="37">
        <v>-1300535.04</v>
      </c>
    </row>
    <row r="73" spans="1:8" s="37" customFormat="1" ht="15" customHeight="1">
      <c r="A73" s="8" t="s">
        <v>390</v>
      </c>
      <c r="B73" s="16" t="s">
        <v>389</v>
      </c>
      <c r="C73" s="39"/>
      <c r="D73" s="39" t="s">
        <v>71</v>
      </c>
      <c r="E73" s="54">
        <v>-3180.8</v>
      </c>
      <c r="F73" s="43"/>
      <c r="H73" s="42"/>
    </row>
    <row r="74" spans="1:12" s="37" customFormat="1" ht="15" customHeight="1">
      <c r="A74" s="8" t="s">
        <v>392</v>
      </c>
      <c r="B74" s="16" t="s">
        <v>389</v>
      </c>
      <c r="C74" s="39"/>
      <c r="D74" s="39"/>
      <c r="E74" s="54">
        <f>-712500-1522369862.9</f>
        <v>-1523082362.9</v>
      </c>
      <c r="F74" s="43">
        <v>-1163046404.52</v>
      </c>
      <c r="H74" s="42" t="s">
        <v>392</v>
      </c>
      <c r="I74" s="37" t="s">
        <v>389</v>
      </c>
      <c r="L74" s="37">
        <v>-1163046404.52</v>
      </c>
    </row>
    <row r="75" spans="1:12" s="37" customFormat="1" ht="45" customHeight="1">
      <c r="A75" s="8"/>
      <c r="B75" s="16" t="s">
        <v>393</v>
      </c>
      <c r="C75" s="39" t="s">
        <v>122</v>
      </c>
      <c r="D75" s="39"/>
      <c r="E75" s="45">
        <v>-362696221.8</v>
      </c>
      <c r="F75" s="41">
        <v>-156174796.27</v>
      </c>
      <c r="H75" s="42"/>
      <c r="I75" s="37" t="s">
        <v>393</v>
      </c>
      <c r="J75" s="37" t="s">
        <v>122</v>
      </c>
      <c r="L75" s="37">
        <v>-156174796.27</v>
      </c>
    </row>
    <row r="76" spans="1:12" s="37" customFormat="1" ht="15" customHeight="1">
      <c r="A76" s="8" t="s">
        <v>394</v>
      </c>
      <c r="B76" s="16" t="s">
        <v>395</v>
      </c>
      <c r="C76" s="39"/>
      <c r="D76" s="39"/>
      <c r="E76" s="40"/>
      <c r="F76" s="40">
        <v>-521841.88</v>
      </c>
      <c r="H76" s="42" t="s">
        <v>394</v>
      </c>
      <c r="I76" s="37" t="s">
        <v>395</v>
      </c>
      <c r="L76" s="37">
        <v>-521841.88</v>
      </c>
    </row>
    <row r="77" spans="1:12" s="37" customFormat="1" ht="30" customHeight="1">
      <c r="A77" s="8" t="s">
        <v>396</v>
      </c>
      <c r="B77" s="13" t="s">
        <v>397</v>
      </c>
      <c r="C77" s="39"/>
      <c r="D77" s="39"/>
      <c r="E77" s="43">
        <v>-79226.83</v>
      </c>
      <c r="F77" s="43">
        <v>-320395.38</v>
      </c>
      <c r="H77" s="42" t="s">
        <v>396</v>
      </c>
      <c r="I77" s="37" t="s">
        <v>397</v>
      </c>
      <c r="L77" s="37">
        <v>-320395.38</v>
      </c>
    </row>
    <row r="78" spans="1:12" s="37" customFormat="1" ht="15" customHeight="1">
      <c r="A78" s="8" t="s">
        <v>398</v>
      </c>
      <c r="B78" s="13" t="s">
        <v>399</v>
      </c>
      <c r="C78" s="39"/>
      <c r="D78" s="39"/>
      <c r="E78" s="43">
        <v>-1419.14</v>
      </c>
      <c r="F78" s="43">
        <v>-71580.39</v>
      </c>
      <c r="H78" s="42" t="s">
        <v>398</v>
      </c>
      <c r="I78" s="37" t="s">
        <v>399</v>
      </c>
      <c r="L78" s="37">
        <v>-71580.39</v>
      </c>
    </row>
    <row r="79" spans="1:12" s="37" customFormat="1" ht="15" customHeight="1">
      <c r="A79" s="8" t="s">
        <v>400</v>
      </c>
      <c r="B79" s="16" t="s">
        <v>401</v>
      </c>
      <c r="C79" s="39"/>
      <c r="D79" s="39"/>
      <c r="E79" s="40"/>
      <c r="F79" s="40">
        <v>0</v>
      </c>
      <c r="H79" s="37" t="s">
        <v>400</v>
      </c>
      <c r="I79" s="37" t="s">
        <v>401</v>
      </c>
      <c r="L79" s="37">
        <v>0</v>
      </c>
    </row>
    <row r="80" spans="1:12" s="37" customFormat="1" ht="15" customHeight="1">
      <c r="A80" s="8" t="s">
        <v>402</v>
      </c>
      <c r="B80" s="16" t="s">
        <v>403</v>
      </c>
      <c r="C80" s="39"/>
      <c r="D80" s="39"/>
      <c r="E80" s="43">
        <v>-2772936.36</v>
      </c>
      <c r="F80" s="43">
        <v>-10463891.030000001</v>
      </c>
      <c r="H80" s="42" t="s">
        <v>402</v>
      </c>
      <c r="I80" s="37" t="s">
        <v>403</v>
      </c>
      <c r="L80" s="37">
        <v>-10463891.030000001</v>
      </c>
    </row>
    <row r="81" spans="1:12" s="37" customFormat="1" ht="30" customHeight="1">
      <c r="A81" s="8" t="s">
        <v>404</v>
      </c>
      <c r="B81" s="16" t="s">
        <v>405</v>
      </c>
      <c r="C81" s="39"/>
      <c r="D81" s="39"/>
      <c r="E81" s="43">
        <v>-4640749.22</v>
      </c>
      <c r="F81" s="43">
        <v>-16484350.15</v>
      </c>
      <c r="H81" s="42" t="s">
        <v>404</v>
      </c>
      <c r="I81" s="37" t="s">
        <v>405</v>
      </c>
      <c r="L81" s="37">
        <v>-16484350.15</v>
      </c>
    </row>
    <row r="82" spans="1:12" s="37" customFormat="1" ht="45" customHeight="1">
      <c r="A82" s="8" t="s">
        <v>406</v>
      </c>
      <c r="B82" s="16" t="s">
        <v>407</v>
      </c>
      <c r="C82" s="39"/>
      <c r="D82" s="39"/>
      <c r="E82" s="54">
        <v>-333821708.8</v>
      </c>
      <c r="F82" s="43">
        <v>-128312737.44000001</v>
      </c>
      <c r="H82" s="42" t="s">
        <v>406</v>
      </c>
      <c r="I82" s="37" t="s">
        <v>407</v>
      </c>
      <c r="L82" s="37">
        <v>-128312737.44000001</v>
      </c>
    </row>
    <row r="83" spans="1:8" s="37" customFormat="1" ht="15" customHeight="1">
      <c r="A83" s="8" t="s">
        <v>408</v>
      </c>
      <c r="B83" s="16" t="s">
        <v>409</v>
      </c>
      <c r="C83" s="39"/>
      <c r="D83" s="39"/>
      <c r="E83" s="47">
        <v>-3585883</v>
      </c>
      <c r="F83" s="47"/>
      <c r="H83" s="42"/>
    </row>
    <row r="84" spans="1:12" s="37" customFormat="1" ht="15" customHeight="1">
      <c r="A84" s="8" t="s">
        <v>410</v>
      </c>
      <c r="B84" s="16" t="s">
        <v>411</v>
      </c>
      <c r="C84" s="39"/>
      <c r="D84" s="39"/>
      <c r="E84" s="43">
        <v>-17794298.45</v>
      </c>
      <c r="F84" s="40">
        <v>0</v>
      </c>
      <c r="H84" s="37" t="s">
        <v>410</v>
      </c>
      <c r="I84" s="37" t="s">
        <v>411</v>
      </c>
      <c r="L84" s="37">
        <v>0</v>
      </c>
    </row>
    <row r="85" spans="1:13" s="37" customFormat="1" ht="30" customHeight="1">
      <c r="A85" s="8"/>
      <c r="B85" s="55" t="s">
        <v>412</v>
      </c>
      <c r="C85" s="56" t="s">
        <v>124</v>
      </c>
      <c r="D85" s="39"/>
      <c r="E85" s="41">
        <f>SUM(E20,E32,E35,E56,E61,E75)</f>
        <v>1131514423.6300013</v>
      </c>
      <c r="F85" s="45">
        <v>1098068610.3399992</v>
      </c>
      <c r="H85" s="42"/>
      <c r="I85" s="37" t="s">
        <v>412</v>
      </c>
      <c r="J85" s="37" t="s">
        <v>124</v>
      </c>
      <c r="L85" s="37">
        <v>1098068610.3399992</v>
      </c>
      <c r="M85" s="42"/>
    </row>
    <row r="86" spans="1:12" s="37" customFormat="1" ht="15" customHeight="1">
      <c r="A86" s="8"/>
      <c r="B86" s="16" t="s">
        <v>413</v>
      </c>
      <c r="C86" s="39" t="s">
        <v>126</v>
      </c>
      <c r="D86" s="39"/>
      <c r="E86" s="41">
        <v>-86959622.98</v>
      </c>
      <c r="F86" s="47">
        <v>-100364903.87</v>
      </c>
      <c r="H86" s="42"/>
      <c r="I86" s="37" t="s">
        <v>413</v>
      </c>
      <c r="J86" s="37" t="s">
        <v>126</v>
      </c>
      <c r="L86" s="37">
        <v>-100364903.87</v>
      </c>
    </row>
    <row r="87" spans="1:12" s="37" customFormat="1" ht="15" customHeight="1">
      <c r="A87" s="8" t="s">
        <v>414</v>
      </c>
      <c r="B87" s="16" t="s">
        <v>415</v>
      </c>
      <c r="C87" s="39"/>
      <c r="D87" s="39"/>
      <c r="E87" s="43">
        <v>-86959622.98</v>
      </c>
      <c r="F87" s="47">
        <v>-100364903.87</v>
      </c>
      <c r="H87" s="42" t="s">
        <v>414</v>
      </c>
      <c r="I87" s="37" t="s">
        <v>415</v>
      </c>
      <c r="L87" s="37">
        <v>-100364903.87</v>
      </c>
    </row>
    <row r="88" spans="1:12" s="37" customFormat="1" ht="30" customHeight="1">
      <c r="A88" s="8"/>
      <c r="B88" s="55" t="s">
        <v>416</v>
      </c>
      <c r="C88" s="56" t="s">
        <v>138</v>
      </c>
      <c r="D88" s="39"/>
      <c r="E88" s="45">
        <f>SUM(E85,E86)</f>
        <v>1044554800.6500013</v>
      </c>
      <c r="F88" s="45">
        <v>997703706.4699992</v>
      </c>
      <c r="H88" s="42"/>
      <c r="I88" s="37" t="s">
        <v>416</v>
      </c>
      <c r="J88" s="37" t="s">
        <v>138</v>
      </c>
      <c r="L88" s="37">
        <v>997703706.4699992</v>
      </c>
    </row>
    <row r="89" spans="1:10" s="37" customFormat="1" ht="15" customHeight="1">
      <c r="A89" s="8"/>
      <c r="B89" s="16" t="s">
        <v>417</v>
      </c>
      <c r="C89" s="39" t="s">
        <v>140</v>
      </c>
      <c r="D89" s="39"/>
      <c r="E89" s="15"/>
      <c r="F89" s="15"/>
      <c r="I89" s="37" t="s">
        <v>417</v>
      </c>
      <c r="J89" s="37" t="s">
        <v>140</v>
      </c>
    </row>
    <row r="90" spans="1:12" s="37" customFormat="1" ht="15" customHeight="1">
      <c r="A90" s="8"/>
      <c r="B90" s="55" t="s">
        <v>418</v>
      </c>
      <c r="C90" s="56" t="s">
        <v>142</v>
      </c>
      <c r="D90" s="39"/>
      <c r="E90" s="45">
        <f>E88</f>
        <v>1044554800.6500013</v>
      </c>
      <c r="F90" s="45">
        <v>997703706.4699992</v>
      </c>
      <c r="H90" s="42"/>
      <c r="I90" s="37" t="s">
        <v>418</v>
      </c>
      <c r="J90" s="37" t="s">
        <v>142</v>
      </c>
      <c r="L90" s="37">
        <v>997703706.4699992</v>
      </c>
    </row>
    <row r="91" s="37" customFormat="1" ht="11.25" customHeight="1"/>
    <row r="92" s="37" customFormat="1" ht="15" customHeight="1">
      <c r="B92" s="1" t="s">
        <v>419</v>
      </c>
    </row>
    <row r="93" s="37" customFormat="1" ht="15" customHeight="1">
      <c r="B93" s="1" t="s">
        <v>420</v>
      </c>
    </row>
    <row r="94" s="37" customFormat="1" ht="15" customHeight="1">
      <c r="B94" s="1" t="s">
        <v>421</v>
      </c>
    </row>
    <row r="95" s="37" customFormat="1" ht="11.25" customHeight="1"/>
    <row r="96" spans="2:6" s="37" customFormat="1" ht="15" customHeight="1">
      <c r="B96" s="29" t="s">
        <v>297</v>
      </c>
      <c r="C96" s="30" t="s">
        <v>298</v>
      </c>
      <c r="F96" s="29" t="s">
        <v>299</v>
      </c>
    </row>
    <row r="97" spans="3:6" s="37" customFormat="1" ht="12" customHeight="1">
      <c r="C97" s="31" t="s">
        <v>300</v>
      </c>
      <c r="F97" s="32" t="s">
        <v>301</v>
      </c>
    </row>
    <row r="98" s="37" customFormat="1" ht="11.25" customHeight="1"/>
    <row r="99" spans="2:6" s="37" customFormat="1" ht="15" customHeight="1">
      <c r="B99" s="29" t="s">
        <v>302</v>
      </c>
      <c r="C99" s="30" t="s">
        <v>303</v>
      </c>
      <c r="F99" s="33"/>
    </row>
    <row r="100" spans="3:6" s="37" customFormat="1" ht="12" customHeight="1">
      <c r="C100" s="31" t="s">
        <v>300</v>
      </c>
      <c r="F100" s="32" t="s">
        <v>301</v>
      </c>
    </row>
    <row r="101" s="37" customFormat="1" ht="11.25" customHeight="1"/>
    <row r="102" spans="2:6" s="37" customFormat="1" ht="15" customHeight="1">
      <c r="B102" s="1" t="s">
        <v>304</v>
      </c>
      <c r="C102" s="36" t="s">
        <v>305</v>
      </c>
      <c r="D102" s="36"/>
      <c r="F102" s="33"/>
    </row>
    <row r="103" spans="3:6" s="37" customFormat="1" ht="12" customHeight="1">
      <c r="C103" s="31" t="s">
        <v>300</v>
      </c>
      <c r="F103" s="32" t="s">
        <v>301</v>
      </c>
    </row>
    <row r="104" s="37" customFormat="1" ht="15" customHeight="1">
      <c r="E104" s="29" t="s">
        <v>306</v>
      </c>
    </row>
    <row r="105" s="37" customFormat="1" ht="11.25" customHeight="1"/>
    <row r="106" spans="8:12" ht="11.25">
      <c r="H106" s="37"/>
      <c r="I106" s="37"/>
      <c r="J106" s="37"/>
      <c r="K106" s="37"/>
      <c r="L106" s="37"/>
    </row>
    <row r="107" spans="8:12" ht="11.25">
      <c r="H107" s="37"/>
      <c r="I107" s="37"/>
      <c r="J107" s="37"/>
      <c r="K107" s="37"/>
      <c r="L107" s="37"/>
    </row>
    <row r="108" spans="8:12" ht="11.25">
      <c r="H108" s="37"/>
      <c r="I108" s="37"/>
      <c r="J108" s="37"/>
      <c r="K108" s="37"/>
      <c r="L108" s="37"/>
    </row>
    <row r="109" spans="8:12" ht="11.25">
      <c r="H109" s="37"/>
      <c r="I109" s="37"/>
      <c r="J109" s="37"/>
      <c r="K109" s="37"/>
      <c r="L109" s="37"/>
    </row>
    <row r="110" spans="8:12" ht="11.25">
      <c r="H110" s="37"/>
      <c r="I110" s="37"/>
      <c r="J110" s="37"/>
      <c r="K110" s="37"/>
      <c r="L110" s="37"/>
    </row>
  </sheetData>
  <sheetProtection/>
  <mergeCells count="2">
    <mergeCell ref="C5:F5"/>
    <mergeCell ref="C102:D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Кинбаева А.М.</dc:creator>
  <cp:keywords/>
  <dc:description/>
  <cp:lastModifiedBy>Кинбаева А.М.</cp:lastModifiedBy>
  <cp:lastPrinted>2024-01-16T09:50:40Z</cp:lastPrinted>
  <dcterms:created xsi:type="dcterms:W3CDTF">2024-01-16T09:50:40Z</dcterms:created>
  <dcterms:modified xsi:type="dcterms:W3CDTF">2024-01-16T11:57:30Z</dcterms:modified>
  <cp:category/>
  <cp:version/>
  <cp:contentType/>
  <cp:contentStatus/>
  <cp:revision>1</cp:revision>
</cp:coreProperties>
</file>