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ОФП" sheetId="1" r:id="rId1"/>
    <sheet name="ОПиУ" sheetId="2" r:id="rId2"/>
    <sheet name="ОСД" sheetId="5" r:id="rId3"/>
    <sheet name="ОИК" sheetId="4" r:id="rId4"/>
    <sheet name="ДДС" sheetId="3" r:id="rId5"/>
  </sheets>
  <calcPr calcId="152511"/>
</workbook>
</file>

<file path=xl/calcChain.xml><?xml version="1.0" encoding="utf-8"?>
<calcChain xmlns="http://schemas.openxmlformats.org/spreadsheetml/2006/main">
  <c r="E34" i="3" l="1"/>
  <c r="D20" i="4"/>
  <c r="G20" i="4"/>
  <c r="H17" i="4"/>
  <c r="H18" i="4"/>
  <c r="D13" i="4"/>
  <c r="E13" i="4"/>
  <c r="F13" i="4"/>
  <c r="G13" i="4"/>
  <c r="C13" i="4"/>
  <c r="G34" i="2"/>
  <c r="F34" i="2"/>
  <c r="G27" i="2"/>
  <c r="F27" i="2"/>
  <c r="G20" i="2"/>
  <c r="F20" i="2"/>
  <c r="G15" i="2"/>
  <c r="F15" i="2"/>
  <c r="G21" i="2" l="1"/>
  <c r="G23" i="2" s="1"/>
  <c r="G36" i="2" s="1"/>
  <c r="G38" i="2" s="1"/>
  <c r="G9" i="5" s="1"/>
  <c r="G12" i="5" s="1"/>
  <c r="F21" i="2"/>
  <c r="F23" i="2" s="1"/>
  <c r="F36" i="2" s="1"/>
  <c r="F38" i="2" s="1"/>
  <c r="F9" i="5" s="1"/>
  <c r="F12" i="5" s="1"/>
  <c r="E15" i="4"/>
  <c r="C15" i="4"/>
  <c r="H11" i="4" l="1"/>
  <c r="D34" i="3" l="1"/>
  <c r="E42" i="3"/>
  <c r="D42" i="3"/>
  <c r="E15" i="3"/>
  <c r="E28" i="3" s="1"/>
  <c r="E30" i="3" s="1"/>
  <c r="D15" i="3"/>
  <c r="D28" i="3" s="1"/>
  <c r="D30" i="3" s="1"/>
  <c r="E34" i="2"/>
  <c r="D34" i="2"/>
  <c r="E27" i="2"/>
  <c r="D27" i="2"/>
  <c r="E20" i="2"/>
  <c r="D20" i="2"/>
  <c r="E15" i="2"/>
  <c r="D15" i="2"/>
  <c r="D44" i="3" l="1"/>
  <c r="D46" i="3" s="1"/>
  <c r="E44" i="3"/>
  <c r="E46" i="3" s="1"/>
  <c r="D21" i="2"/>
  <c r="D23" i="2" s="1"/>
  <c r="D36" i="2" s="1"/>
  <c r="D38" i="2" s="1"/>
  <c r="D9" i="5" s="1"/>
  <c r="D12" i="5" s="1"/>
  <c r="E21" i="2"/>
  <c r="E23" i="2" s="1"/>
  <c r="E36" i="2" s="1"/>
  <c r="E38" i="2" s="1"/>
  <c r="E9" i="5" s="1"/>
  <c r="E12" i="5" s="1"/>
  <c r="F20" i="4" l="1"/>
  <c r="D34" i="1" l="1"/>
  <c r="D42" i="1"/>
  <c r="H10" i="4" l="1"/>
  <c r="H12" i="4"/>
  <c r="H16" i="4"/>
  <c r="H19" i="4"/>
  <c r="H9" i="4"/>
  <c r="E42" i="1"/>
  <c r="E34" i="1"/>
  <c r="E24" i="1"/>
  <c r="D24" i="1"/>
  <c r="H13" i="4" l="1"/>
  <c r="E20" i="4"/>
  <c r="D43" i="1"/>
  <c r="E43" i="1"/>
  <c r="C20" i="4" l="1"/>
  <c r="H20" i="4" s="1"/>
  <c r="H15" i="4"/>
</calcChain>
</file>

<file path=xl/sharedStrings.xml><?xml version="1.0" encoding="utf-8"?>
<sst xmlns="http://schemas.openxmlformats.org/spreadsheetml/2006/main" count="172" uniqueCount="119">
  <si>
    <t>Денежные средства и их эквиваленты</t>
  </si>
  <si>
    <t>Средства в кредитных организациях</t>
  </si>
  <si>
    <t>Кредиты клиентам</t>
  </si>
  <si>
    <t>Дебиторская задолженность по финансовой аренде</t>
  </si>
  <si>
    <t>Имущество, предназначенное для финансовой аренды</t>
  </si>
  <si>
    <t>Основные средства</t>
  </si>
  <si>
    <t>Нематериальные активы</t>
  </si>
  <si>
    <t>НДС и прочие налоги к возмещению</t>
  </si>
  <si>
    <t>Авансы выданные</t>
  </si>
  <si>
    <t>Прочие активы</t>
  </si>
  <si>
    <t>Задолженность перед акционером</t>
  </si>
  <si>
    <t>Средства кредитных организаций</t>
  </si>
  <si>
    <t>Авансы полученные</t>
  </si>
  <si>
    <t>Прочие обязательства</t>
  </si>
  <si>
    <t>Уставный капитал</t>
  </si>
  <si>
    <t>Резервный капитал</t>
  </si>
  <si>
    <t>Резерв по условному распределению</t>
  </si>
  <si>
    <t>Нераспределенная прибыль</t>
  </si>
  <si>
    <t>Процентные доходы</t>
  </si>
  <si>
    <t>Процентные расходы</t>
  </si>
  <si>
    <t>Чистый процентный доход</t>
  </si>
  <si>
    <t>Резерв под обесценение кредитов и дебиторской задолженности по финансовой аренде</t>
  </si>
  <si>
    <t>Чистый процентный доход за вычетом резерва под обесценение кредитов и дебиторской задолженности по финансовой аренде</t>
  </si>
  <si>
    <t>Прочие доходы</t>
  </si>
  <si>
    <t>Расходы на персонал</t>
  </si>
  <si>
    <t>Амортизация</t>
  </si>
  <si>
    <t>Прочие операционные расходы</t>
  </si>
  <si>
    <t>Прочие расходы от обесценения и создания резервов</t>
  </si>
  <si>
    <t>Непроцентные расходы</t>
  </si>
  <si>
    <t>Прибыль за отчетный период</t>
  </si>
  <si>
    <t>Проценты полученные</t>
  </si>
  <si>
    <t>Проценты выплаченные</t>
  </si>
  <si>
    <t>Прочие доходы полученные</t>
  </si>
  <si>
    <t>Денежные потоки от операционной деятельности до изменений в операционных активах и обязательствах</t>
  </si>
  <si>
    <t>Чистое (увеличение)/уменьшение операционных активов</t>
  </si>
  <si>
    <t xml:space="preserve">Средства в кредитных организациях </t>
  </si>
  <si>
    <t>Производные финансовые активы</t>
  </si>
  <si>
    <t>Чистое (увеличение)/уменьшение операционных обязательств</t>
  </si>
  <si>
    <t>Денежные потоки от инвестиционной деятельности</t>
  </si>
  <si>
    <t>Приобретение основных средств и нематериальных активов</t>
  </si>
  <si>
    <t>Денежные потоки от финансовой деятельности</t>
  </si>
  <si>
    <t>Поступления от увеличения задолженности перед акционером</t>
  </si>
  <si>
    <t>Чистое поступление /(расходование) денежных средств от финансовой деятельности</t>
  </si>
  <si>
    <t>Денежные средства и их эквиваленты на начало отчетного года</t>
  </si>
  <si>
    <t xml:space="preserve">Денежные средства и их эквиваленты на конец отчетного года </t>
  </si>
  <si>
    <t>(в тысячах тенге)</t>
  </si>
  <si>
    <t>Активы</t>
  </si>
  <si>
    <t>Итого активы</t>
  </si>
  <si>
    <t>Обязательства</t>
  </si>
  <si>
    <t>Итого обязательства</t>
  </si>
  <si>
    <t>Капитал</t>
  </si>
  <si>
    <t>Итого капитал</t>
  </si>
  <si>
    <t>Итого обязательства и капитал</t>
  </si>
  <si>
    <t>Прим.</t>
  </si>
  <si>
    <t>Текущие активы по корпоративному подоходному налогу</t>
  </si>
  <si>
    <t>Первый Заместитель Председателя Правления</t>
  </si>
  <si>
    <t>Кредиты  клиентам</t>
  </si>
  <si>
    <t>Чистые доходы/(расходы) по операциям в иностранной валюте</t>
  </si>
  <si>
    <t>Непроцентные доходы</t>
  </si>
  <si>
    <t>Прибыль до доходов по налогу на прибыль</t>
  </si>
  <si>
    <t>Прибыль за период</t>
  </si>
  <si>
    <t>Итого совокупный доход за отчетный период</t>
  </si>
  <si>
    <t>Денежные потоки от операционной деятельности:</t>
  </si>
  <si>
    <t>Прочие операционные расходы выплаченные</t>
  </si>
  <si>
    <t>Реализованные расходы за вычетом доходов по операциям в иностранной валюте</t>
  </si>
  <si>
    <t>Чистые денежные потоки от операционной деятельности до налога на прибыль</t>
  </si>
  <si>
    <t>Уплаченный налог на прибыль</t>
  </si>
  <si>
    <t>Чистое расходование денежных средств от инвестиционной деятельности</t>
  </si>
  <si>
    <t>Влияние изменений обменных курсов на денежные средства и их эквиваленты</t>
  </si>
  <si>
    <t>Чистое увеличение денежных средств и их эквивалентов</t>
  </si>
  <si>
    <t>Дополнительный капитал</t>
  </si>
  <si>
    <t>Итого</t>
  </si>
  <si>
    <t>Сейткасимова А.Г.</t>
  </si>
  <si>
    <t>Чистые доходы/(расходы) по операциям с производными финансовыми активами</t>
  </si>
  <si>
    <t>Выпущенные долговые ценные бумаги</t>
  </si>
  <si>
    <t>Прочий совокупный доход</t>
  </si>
  <si>
    <t>Прочий совокупный доход за отчетный период</t>
  </si>
  <si>
    <t>На 31 декабря 2015 года</t>
  </si>
  <si>
    <t xml:space="preserve">Итого совокупный доход/(убыток) за отчетный период </t>
  </si>
  <si>
    <t>Реализованные доходы за вычетом расходов по производным финансовым активам</t>
  </si>
  <si>
    <t>Получение займов от кредитных организаций</t>
  </si>
  <si>
    <t>Поступления по выпущенным долговым ценным бумагам</t>
  </si>
  <si>
    <t>2016 года</t>
  </si>
  <si>
    <t>ПРОМЕЖУТОЧНЫЙ СОКРАЩЕННЫЙ ОТЧЕТ О ФИНАНСОВОМ ПОЛОЖЕНИИ</t>
  </si>
  <si>
    <t>ПРОМЕЖУТОЧНЫЙ СОКРАЩЕННЫЙ ОТЧЕТ О ПРИБЫЛЯХ И УБЫТКАХ</t>
  </si>
  <si>
    <t>ПРОМЕЖУТОЧНЫЙ СОКРАЩЕННЫЙ ОТЧЕТ О СОВОКУПНОМ ДОХОДЕ</t>
  </si>
  <si>
    <t>ПРОМЕЖУТОЧНЫЙ СОКРАЩЕННЫЙ ОТЧЕТ ОБ ИЗМЕНЕНИЯХ В КАПИТАЛЕ</t>
  </si>
  <si>
    <t>ПРОМЕЖУТОЧНЫЙ СОКРАЩЕННЫЙ ОТЧЕТ О ДВИЖЕНИИ ДЕНЕЖНЫХ СРЕДСТВ</t>
  </si>
  <si>
    <t>Расходы на персонал выплаченные</t>
  </si>
  <si>
    <t>Чистое (расходование)/поступление денежных средств от операционной деятельности</t>
  </si>
  <si>
    <t>Погашение задолженности перед акционером</t>
  </si>
  <si>
    <t>Погашение займов, полученных от кредитных организаций</t>
  </si>
  <si>
    <t>Шоданова Г.Т.</t>
  </si>
  <si>
    <t>Главный бухгалтер</t>
  </si>
  <si>
    <t>Поступление от реализации основных средств</t>
  </si>
  <si>
    <t>31 декабря 2016 года</t>
  </si>
  <si>
    <t>Налог на добавленную стоимость и прочие налоги к возмещению</t>
  </si>
  <si>
    <t>Обязательства по отложенному налогу на добавленную стоимость</t>
  </si>
  <si>
    <t>Дополнительный оплаченный капитал</t>
  </si>
  <si>
    <t>Балансовая стоимость одной простой акции (в тенге)</t>
  </si>
  <si>
    <t>2017 года</t>
  </si>
  <si>
    <t>На 31 декабря 2016 года</t>
  </si>
  <si>
    <t>Отложенные обязательства по корпоративному подоходному налогу</t>
  </si>
  <si>
    <t>Задолженность перед Акционером</t>
  </si>
  <si>
    <t>Экономия по корпоративному подоходному налогу</t>
  </si>
  <si>
    <t>Доход от первоначального признания по займам, полученным от Акционера по ставке ниже рыночной (примечание 20)</t>
  </si>
  <si>
    <t>Резерв по условному распределению за период (примечание 20)</t>
  </si>
  <si>
    <t>Чистые убытки за вычетом доходов от изменения будущих денежных потоков кредитов клиентам</t>
  </si>
  <si>
    <t>Дивиденды, объявленные (Примечание 20)</t>
  </si>
  <si>
    <t>на 30 сентября 2017 года</t>
  </si>
  <si>
    <t>30 сентября 2017 года</t>
  </si>
  <si>
    <t>За девять месяцев, закончившихся 30 сентября 2017 года</t>
  </si>
  <si>
    <t xml:space="preserve">За три месяца, 
закончившихся 30 сентября
</t>
  </si>
  <si>
    <t>За три месяца, закончившихся 30 сентября</t>
  </si>
  <si>
    <t>На 30 сентября 2016 года</t>
  </si>
  <si>
    <t>На 30 сентября 2017 года</t>
  </si>
  <si>
    <t xml:space="preserve">За девять месяцев, закончившихся 30 сентября </t>
  </si>
  <si>
    <t xml:space="preserve">За девять месяцев, 
закончившихся 30 сентября
</t>
  </si>
  <si>
    <t>За девять месяцев, закончившихся 30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</si>
</sst>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_(* #,##0.00_);_(* \(#,##0.00\);_(* \-??_);_(@_)"/>
    <numFmt numFmtId="166" formatCode="_(* #,##0_);_(* \(#,##0\);_(* \-??_);_(@_)"/>
    <numFmt numFmtId="167" formatCode="_(* #,##0_);_(* \(#,##0\);_(* \-_);_(@_)"/>
    <numFmt numFmtId="168" formatCode="#,##0;\(#,##0\)"/>
    <numFmt numFmtId="169" formatCode="d\-mmm\-yy;@"/>
    <numFmt numFmtId="170" formatCode="_-* #,##0.00_-;\-* #,##0.00_-;_-* &quot;-&quot;??_-;_-@_-"/>
    <numFmt numFmtId="171" formatCode="_-* #,##0_-;\-* #,##0_-;_-* &quot;-&quot;??_-;_-@_-"/>
    <numFmt numFmtId="172" formatCode="_(* #,##0.00_);_(* \(#,##0.00\);_(* &quot;-&quot;??_);_(@_)"/>
    <numFmt numFmtId="173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indexed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12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indexed="8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indexed="12"/>
      <name val="Arial"/>
      <family val="2"/>
    </font>
    <font>
      <b/>
      <i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Garamond"/>
      <family val="1"/>
      <charset val="204"/>
    </font>
    <font>
      <sz val="10"/>
      <color theme="1"/>
      <name val="Garamond"/>
      <family val="1"/>
      <charset val="204"/>
    </font>
    <font>
      <b/>
      <sz val="10"/>
      <color theme="1"/>
      <name val="Garamond"/>
      <family val="1"/>
      <charset val="204"/>
    </font>
    <font>
      <b/>
      <sz val="10"/>
      <name val="Garamond"/>
      <family val="1"/>
      <charset val="204"/>
    </font>
    <font>
      <sz val="10"/>
      <name val="Garamond"/>
      <family val="1"/>
      <charset val="204"/>
    </font>
    <font>
      <i/>
      <sz val="10"/>
      <name val="Garamond"/>
      <family val="1"/>
      <charset val="204"/>
    </font>
    <font>
      <b/>
      <i/>
      <sz val="10"/>
      <color indexed="8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9"/>
      <color indexed="8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165" fontId="5" fillId="0" borderId="0"/>
    <xf numFmtId="0" fontId="11" fillId="0" borderId="0"/>
    <xf numFmtId="0" fontId="5" fillId="0" borderId="0"/>
    <xf numFmtId="170" fontId="13" fillId="0" borderId="0" applyFont="0" applyFill="0" applyBorder="0" applyAlignment="0" applyProtection="0"/>
    <xf numFmtId="0" fontId="13" fillId="0" borderId="0"/>
    <xf numFmtId="172" fontId="2" fillId="0" borderId="0" applyFont="0" applyFill="0" applyBorder="0" applyAlignment="0" applyProtection="0"/>
    <xf numFmtId="0" fontId="13" fillId="0" borderId="0"/>
  </cellStyleXfs>
  <cellXfs count="131">
    <xf numFmtId="0" fontId="0" fillId="0" borderId="0" xfId="0"/>
    <xf numFmtId="0" fontId="6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  <xf numFmtId="0" fontId="7" fillId="0" borderId="0" xfId="2" applyFont="1"/>
    <xf numFmtId="0" fontId="10" fillId="0" borderId="0" xfId="2" applyFont="1"/>
    <xf numFmtId="0" fontId="9" fillId="0" borderId="0" xfId="2" applyNumberFormat="1" applyFont="1" applyAlignment="1">
      <alignment horizontal="right"/>
    </xf>
    <xf numFmtId="167" fontId="7" fillId="0" borderId="0" xfId="2" applyNumberFormat="1" applyFont="1"/>
    <xf numFmtId="0" fontId="9" fillId="0" borderId="0" xfId="4" applyNumberFormat="1" applyFont="1" applyBorder="1" applyAlignment="1" applyProtection="1">
      <alignment horizontal="left"/>
      <protection locked="0"/>
    </xf>
    <xf numFmtId="0" fontId="7" fillId="0" borderId="0" xfId="2" applyFont="1" applyAlignment="1">
      <alignment horizontal="left" wrapText="1"/>
    </xf>
    <xf numFmtId="0" fontId="8" fillId="0" borderId="1" xfId="2" applyFont="1" applyBorder="1" applyAlignment="1">
      <alignment horizontal="center" wrapText="1"/>
    </xf>
    <xf numFmtId="168" fontId="12" fillId="0" borderId="0" xfId="4" applyNumberFormat="1" applyFont="1" applyBorder="1" applyAlignment="1" applyProtection="1">
      <alignment horizontal="left" wrapText="1"/>
      <protection locked="0"/>
    </xf>
    <xf numFmtId="0" fontId="7" fillId="0" borderId="0" xfId="4" applyFont="1" applyFill="1" applyBorder="1" applyAlignment="1">
      <alignment horizontal="left"/>
    </xf>
    <xf numFmtId="166" fontId="7" fillId="0" borderId="0" xfId="3" applyNumberFormat="1" applyFont="1" applyFill="1" applyBorder="1" applyAlignment="1" applyProtection="1"/>
    <xf numFmtId="0" fontId="9" fillId="0" borderId="0" xfId="2" applyNumberFormat="1" applyFont="1" applyAlignment="1"/>
    <xf numFmtId="0" fontId="7" fillId="0" borderId="0" xfId="5" applyFont="1" applyFill="1" applyAlignment="1">
      <alignment horizontal="left"/>
    </xf>
    <xf numFmtId="0" fontId="0" fillId="0" borderId="0" xfId="4" applyFont="1" applyFill="1" applyAlignment="1">
      <alignment horizontal="left"/>
    </xf>
    <xf numFmtId="0" fontId="7" fillId="0" borderId="0" xfId="4" applyFont="1" applyFill="1" applyAlignment="1">
      <alignment horizontal="left"/>
    </xf>
    <xf numFmtId="0" fontId="13" fillId="0" borderId="0" xfId="4" applyFont="1" applyFill="1" applyAlignment="1">
      <alignment horizontal="left"/>
    </xf>
    <xf numFmtId="0" fontId="8" fillId="0" borderId="0" xfId="4" applyFont="1" applyFill="1" applyAlignment="1">
      <alignment horizontal="left"/>
    </xf>
    <xf numFmtId="166" fontId="8" fillId="0" borderId="2" xfId="3" applyNumberFormat="1" applyFont="1" applyFill="1" applyBorder="1" applyAlignment="1" applyProtection="1"/>
    <xf numFmtId="0" fontId="9" fillId="0" borderId="0" xfId="2" applyNumberFormat="1" applyFont="1" applyFill="1" applyAlignment="1"/>
    <xf numFmtId="0" fontId="8" fillId="0" borderId="0" xfId="2" applyFont="1" applyFill="1"/>
    <xf numFmtId="166" fontId="8" fillId="0" borderId="3" xfId="3" applyNumberFormat="1" applyFont="1" applyFill="1" applyBorder="1" applyAlignment="1" applyProtection="1"/>
    <xf numFmtId="0" fontId="12" fillId="0" borderId="0" xfId="4" applyFont="1" applyFill="1" applyAlignment="1">
      <alignment horizontal="left"/>
    </xf>
    <xf numFmtId="0" fontId="7" fillId="0" borderId="0" xfId="2" applyFont="1" applyFill="1" applyBorder="1" applyAlignment="1">
      <alignment horizontal="left"/>
    </xf>
    <xf numFmtId="166" fontId="8" fillId="0" borderId="4" xfId="3" applyNumberFormat="1" applyFont="1" applyFill="1" applyBorder="1" applyAlignment="1" applyProtection="1"/>
    <xf numFmtId="0" fontId="8" fillId="0" borderId="0" xfId="4" applyFont="1" applyFill="1" applyBorder="1" applyAlignment="1">
      <alignment horizontal="left"/>
    </xf>
    <xf numFmtId="0" fontId="9" fillId="0" borderId="0" xfId="2" applyNumberFormat="1" applyFont="1" applyFill="1" applyAlignment="1">
      <alignment horizontal="right"/>
    </xf>
    <xf numFmtId="0" fontId="7" fillId="0" borderId="0" xfId="2" applyFont="1" applyFill="1"/>
    <xf numFmtId="0" fontId="6" fillId="0" borderId="0" xfId="2" applyNumberFormat="1" applyFont="1" applyFill="1" applyAlignment="1">
      <alignment horizontal="left"/>
    </xf>
    <xf numFmtId="0" fontId="0" fillId="0" borderId="0" xfId="2" applyFont="1" applyFill="1"/>
    <xf numFmtId="166" fontId="0" fillId="0" borderId="0" xfId="3" applyNumberFormat="1" applyFont="1" applyFill="1" applyBorder="1" applyAlignment="1" applyProtection="1"/>
    <xf numFmtId="0" fontId="9" fillId="0" borderId="0" xfId="2" applyNumberFormat="1" applyFont="1" applyFill="1" applyAlignment="1">
      <alignment horizontal="left"/>
    </xf>
    <xf numFmtId="0" fontId="14" fillId="0" borderId="0" xfId="2" applyFont="1" applyFill="1"/>
    <xf numFmtId="0" fontId="15" fillId="0" borderId="0" xfId="2" applyNumberFormat="1" applyFont="1" applyFill="1" applyAlignment="1">
      <alignment horizontal="right"/>
    </xf>
    <xf numFmtId="167" fontId="7" fillId="0" borderId="0" xfId="2" applyNumberFormat="1" applyFont="1" applyFill="1"/>
    <xf numFmtId="0" fontId="15" fillId="0" borderId="0" xfId="2" applyNumberFormat="1" applyFont="1" applyFill="1" applyAlignment="1"/>
    <xf numFmtId="0" fontId="12" fillId="0" borderId="0" xfId="2" applyFont="1" applyFill="1" applyAlignment="1">
      <alignment wrapText="1"/>
    </xf>
    <xf numFmtId="0" fontId="0" fillId="0" borderId="0" xfId="2" applyFont="1" applyFill="1" applyAlignment="1">
      <alignment wrapText="1"/>
    </xf>
    <xf numFmtId="166" fontId="12" fillId="0" borderId="4" xfId="3" applyNumberFormat="1" applyFont="1" applyFill="1" applyBorder="1" applyAlignment="1" applyProtection="1"/>
    <xf numFmtId="0" fontId="0" fillId="0" borderId="0" xfId="2" applyFont="1" applyFill="1" applyAlignment="1"/>
    <xf numFmtId="0" fontId="0" fillId="0" borderId="0" xfId="4" applyFont="1" applyFill="1" applyAlignment="1">
      <alignment horizontal="left" wrapText="1"/>
    </xf>
    <xf numFmtId="166" fontId="12" fillId="0" borderId="3" xfId="3" applyNumberFormat="1" applyFont="1" applyFill="1" applyBorder="1" applyAlignment="1" applyProtection="1"/>
    <xf numFmtId="166" fontId="17" fillId="0" borderId="5" xfId="3" applyNumberFormat="1" applyFont="1" applyFill="1" applyBorder="1" applyAlignment="1" applyProtection="1"/>
    <xf numFmtId="166" fontId="12" fillId="0" borderId="0" xfId="3" applyNumberFormat="1" applyFont="1" applyFill="1" applyBorder="1" applyAlignment="1" applyProtection="1"/>
    <xf numFmtId="166" fontId="17" fillId="0" borderId="3" xfId="3" applyNumberFormat="1" applyFont="1" applyFill="1" applyBorder="1" applyAlignment="1" applyProtection="1"/>
    <xf numFmtId="166" fontId="12" fillId="0" borderId="5" xfId="3" applyNumberFormat="1" applyFont="1" applyFill="1" applyBorder="1" applyAlignment="1" applyProtection="1"/>
    <xf numFmtId="0" fontId="13" fillId="0" borderId="0" xfId="2" applyFont="1" applyFill="1" applyAlignment="1">
      <alignment horizontal="right"/>
    </xf>
    <xf numFmtId="171" fontId="13" fillId="0" borderId="0" xfId="6" applyNumberFormat="1" applyFont="1" applyFill="1"/>
    <xf numFmtId="4" fontId="9" fillId="0" borderId="0" xfId="2" applyNumberFormat="1" applyFont="1" applyFill="1" applyAlignment="1">
      <alignment horizontal="right"/>
    </xf>
    <xf numFmtId="173" fontId="18" fillId="0" borderId="0" xfId="1" applyNumberFormat="1" applyFont="1" applyFill="1"/>
    <xf numFmtId="0" fontId="21" fillId="0" borderId="0" xfId="0" applyFont="1" applyFill="1" applyAlignment="1">
      <alignment vertical="center" wrapText="1"/>
    </xf>
    <xf numFmtId="166" fontId="20" fillId="0" borderId="0" xfId="0" applyNumberFormat="1" applyFont="1" applyFill="1" applyAlignment="1">
      <alignment horizontal="right" vertical="center" wrapText="1"/>
    </xf>
    <xf numFmtId="166" fontId="19" fillId="0" borderId="0" xfId="0" applyNumberFormat="1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right" vertical="center" wrapText="1"/>
    </xf>
    <xf numFmtId="0" fontId="7" fillId="0" borderId="0" xfId="2" applyFont="1" applyBorder="1" applyAlignment="1">
      <alignment horizontal="right"/>
    </xf>
    <xf numFmtId="0" fontId="25" fillId="0" borderId="0" xfId="2" applyFont="1" applyAlignment="1">
      <alignment horizontal="left" wrapText="1"/>
    </xf>
    <xf numFmtId="166" fontId="7" fillId="0" borderId="0" xfId="2" applyNumberFormat="1" applyFont="1" applyFill="1"/>
    <xf numFmtId="0" fontId="16" fillId="0" borderId="1" xfId="2" applyFont="1" applyFill="1" applyBorder="1" applyAlignment="1">
      <alignment horizontal="center" wrapText="1"/>
    </xf>
    <xf numFmtId="0" fontId="26" fillId="0" borderId="0" xfId="2" applyFont="1" applyFill="1" applyAlignment="1">
      <alignment horizontal="center"/>
    </xf>
    <xf numFmtId="166" fontId="17" fillId="0" borderId="0" xfId="3" applyNumberFormat="1" applyFont="1" applyFill="1" applyBorder="1" applyAlignment="1" applyProtection="1"/>
    <xf numFmtId="166" fontId="4" fillId="0" borderId="5" xfId="3" applyNumberFormat="1" applyFont="1" applyFill="1" applyBorder="1" applyAlignment="1" applyProtection="1"/>
    <xf numFmtId="0" fontId="4" fillId="0" borderId="0" xfId="0" applyFont="1"/>
    <xf numFmtId="0" fontId="16" fillId="0" borderId="0" xfId="2" applyFont="1" applyFill="1" applyBorder="1" applyAlignment="1">
      <alignment horizontal="center" wrapText="1"/>
    </xf>
    <xf numFmtId="3" fontId="4" fillId="0" borderId="0" xfId="0" applyNumberFormat="1" applyFont="1" applyAlignment="1">
      <alignment horizontal="center"/>
    </xf>
    <xf numFmtId="0" fontId="23" fillId="0" borderId="0" xfId="7" applyFont="1" applyFill="1" applyBorder="1" applyAlignment="1">
      <alignment wrapText="1"/>
    </xf>
    <xf numFmtId="0" fontId="23" fillId="0" borderId="0" xfId="7" applyFont="1" applyFill="1" applyBorder="1" applyAlignment="1">
      <alignment horizontal="left" wrapText="1"/>
    </xf>
    <xf numFmtId="0" fontId="22" fillId="0" borderId="0" xfId="7" applyFont="1" applyFill="1" applyBorder="1" applyAlignment="1">
      <alignment wrapText="1"/>
    </xf>
    <xf numFmtId="0" fontId="23" fillId="0" borderId="0" xfId="7" applyFont="1" applyFill="1" applyBorder="1" applyAlignment="1">
      <alignment horizontal="center" wrapText="1"/>
    </xf>
    <xf numFmtId="0" fontId="22" fillId="0" borderId="0" xfId="7" applyFont="1" applyFill="1" applyBorder="1" applyAlignment="1">
      <alignment horizontal="center" wrapText="1"/>
    </xf>
    <xf numFmtId="0" fontId="0" fillId="0" borderId="0" xfId="2" applyFont="1" applyFill="1" applyAlignment="1">
      <alignment horizontal="center" wrapText="1"/>
    </xf>
    <xf numFmtId="0" fontId="12" fillId="0" borderId="0" xfId="2" applyFont="1" applyFill="1" applyAlignment="1">
      <alignment horizontal="center" wrapText="1"/>
    </xf>
    <xf numFmtId="0" fontId="13" fillId="0" borderId="0" xfId="2" applyFont="1" applyFill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5" xfId="0" applyFont="1" applyBorder="1"/>
    <xf numFmtId="0" fontId="7" fillId="0" borderId="0" xfId="4" applyFont="1" applyFill="1" applyBorder="1" applyAlignment="1">
      <alignment horizontal="center"/>
    </xf>
    <xf numFmtId="0" fontId="7" fillId="0" borderId="0" xfId="5" applyFont="1" applyFill="1" applyAlignment="1">
      <alignment horizontal="center"/>
    </xf>
    <xf numFmtId="0" fontId="0" fillId="0" borderId="0" xfId="4" applyFont="1" applyFill="1" applyAlignment="1">
      <alignment horizontal="center"/>
    </xf>
    <xf numFmtId="0" fontId="7" fillId="0" borderId="0" xfId="4" applyFont="1" applyFill="1" applyAlignment="1">
      <alignment horizontal="center"/>
    </xf>
    <xf numFmtId="0" fontId="13" fillId="0" borderId="0" xfId="4" applyFont="1" applyFill="1" applyAlignment="1">
      <alignment horizontal="center"/>
    </xf>
    <xf numFmtId="0" fontId="8" fillId="0" borderId="0" xfId="4" applyFont="1" applyFill="1" applyAlignment="1">
      <alignment horizontal="center"/>
    </xf>
    <xf numFmtId="0" fontId="8" fillId="0" borderId="0" xfId="2" applyFont="1" applyFill="1" applyAlignment="1">
      <alignment horizontal="center"/>
    </xf>
    <xf numFmtId="0" fontId="12" fillId="0" borderId="0" xfId="4" applyFont="1" applyFill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34" fillId="0" borderId="0" xfId="5" applyFont="1" applyFill="1" applyAlignment="1">
      <alignment horizontal="left"/>
    </xf>
    <xf numFmtId="4" fontId="12" fillId="0" borderId="0" xfId="3" applyNumberFormat="1" applyFont="1" applyFill="1" applyBorder="1" applyAlignment="1" applyProtection="1"/>
    <xf numFmtId="0" fontId="13" fillId="0" borderId="0" xfId="5" applyFont="1" applyFill="1" applyAlignment="1">
      <alignment horizontal="center"/>
    </xf>
    <xf numFmtId="0" fontId="7" fillId="0" borderId="0" xfId="4" applyFont="1" applyFill="1" applyAlignment="1">
      <alignment horizontal="left" wrapText="1"/>
    </xf>
    <xf numFmtId="0" fontId="1" fillId="0" borderId="0" xfId="0" applyFont="1"/>
    <xf numFmtId="0" fontId="22" fillId="0" borderId="0" xfId="7" applyFont="1" applyBorder="1" applyAlignment="1">
      <alignment wrapText="1"/>
    </xf>
    <xf numFmtId="0" fontId="23" fillId="0" borderId="0" xfId="7" applyFont="1" applyBorder="1" applyAlignment="1">
      <alignment wrapText="1"/>
    </xf>
    <xf numFmtId="0" fontId="23" fillId="0" borderId="0" xfId="7" applyFont="1" applyBorder="1" applyAlignment="1">
      <alignment horizontal="left" wrapText="1"/>
    </xf>
    <xf numFmtId="0" fontId="23" fillId="0" borderId="0" xfId="7" applyFont="1" applyBorder="1" applyAlignment="1">
      <alignment horizontal="left"/>
    </xf>
    <xf numFmtId="0" fontId="22" fillId="0" borderId="0" xfId="9" applyFont="1" applyBorder="1" applyAlignment="1">
      <alignment horizontal="left" wrapText="1"/>
    </xf>
    <xf numFmtId="0" fontId="24" fillId="0" borderId="0" xfId="9" applyFont="1" applyBorder="1" applyAlignment="1">
      <alignment horizontal="left" wrapText="1"/>
    </xf>
    <xf numFmtId="0" fontId="23" fillId="0" borderId="0" xfId="9" applyFont="1" applyBorder="1" applyAlignment="1">
      <alignment horizontal="left" wrapText="1"/>
    </xf>
    <xf numFmtId="0" fontId="22" fillId="0" borderId="0" xfId="9" applyFont="1" applyBorder="1" applyAlignment="1">
      <alignment horizontal="center" wrapText="1"/>
    </xf>
    <xf numFmtId="0" fontId="0" fillId="0" borderId="0" xfId="0" applyBorder="1"/>
    <xf numFmtId="3" fontId="4" fillId="0" borderId="0" xfId="0" applyNumberFormat="1" applyFont="1" applyAlignment="1">
      <alignment horizontal="center" wrapText="1"/>
    </xf>
    <xf numFmtId="3" fontId="4" fillId="0" borderId="5" xfId="0" applyNumberFormat="1" applyFont="1" applyBorder="1"/>
    <xf numFmtId="3" fontId="0" fillId="0" borderId="0" xfId="0" applyNumberFormat="1" applyFill="1"/>
    <xf numFmtId="3" fontId="2" fillId="0" borderId="0" xfId="0" applyNumberFormat="1" applyFont="1"/>
    <xf numFmtId="3" fontId="2" fillId="0" borderId="0" xfId="0" applyNumberFormat="1" applyFont="1" applyFill="1"/>
    <xf numFmtId="3" fontId="4" fillId="0" borderId="5" xfId="0" applyNumberFormat="1" applyFont="1" applyFill="1" applyBorder="1"/>
    <xf numFmtId="3" fontId="0" fillId="0" borderId="0" xfId="0" applyNumberFormat="1"/>
    <xf numFmtId="3" fontId="16" fillId="0" borderId="1" xfId="2" applyNumberFormat="1" applyFont="1" applyFill="1" applyBorder="1" applyAlignment="1">
      <alignment horizontal="center" wrapText="1"/>
    </xf>
    <xf numFmtId="3" fontId="0" fillId="0" borderId="0" xfId="0" applyNumberFormat="1" applyAlignment="1"/>
    <xf numFmtId="3" fontId="13" fillId="0" borderId="0" xfId="8" applyNumberFormat="1" applyFont="1" applyFill="1" applyAlignment="1">
      <alignment wrapText="1"/>
    </xf>
    <xf numFmtId="3" fontId="12" fillId="0" borderId="0" xfId="8" applyNumberFormat="1" applyFont="1" applyFill="1" applyAlignment="1">
      <alignment wrapText="1"/>
    </xf>
    <xf numFmtId="3" fontId="30" fillId="0" borderId="0" xfId="0" applyNumberFormat="1" applyFont="1" applyAlignment="1"/>
    <xf numFmtId="3" fontId="31" fillId="0" borderId="0" xfId="1" applyNumberFormat="1" applyFont="1" applyFill="1" applyAlignment="1">
      <alignment wrapText="1"/>
    </xf>
    <xf numFmtId="3" fontId="30" fillId="0" borderId="0" xfId="0" applyNumberFormat="1" applyFont="1" applyFill="1" applyAlignment="1"/>
    <xf numFmtId="3" fontId="30" fillId="0" borderId="0" xfId="0" applyNumberFormat="1" applyFont="1"/>
    <xf numFmtId="0" fontId="8" fillId="0" borderId="0" xfId="2" applyFont="1" applyAlignment="1">
      <alignment horizontal="center"/>
    </xf>
    <xf numFmtId="0" fontId="12" fillId="0" borderId="0" xfId="2" applyNumberFormat="1" applyFont="1" applyAlignment="1">
      <alignment horizontal="center"/>
    </xf>
    <xf numFmtId="14" fontId="32" fillId="0" borderId="0" xfId="2" applyNumberFormat="1" applyFont="1" applyAlignment="1">
      <alignment horizontal="center"/>
    </xf>
    <xf numFmtId="0" fontId="4" fillId="0" borderId="0" xfId="2" applyFont="1" applyFill="1" applyAlignment="1">
      <alignment horizontal="center" wrapText="1"/>
    </xf>
    <xf numFmtId="0" fontId="4" fillId="0" borderId="0" xfId="2" applyFont="1" applyFill="1" applyAlignment="1">
      <alignment horizontal="center"/>
    </xf>
    <xf numFmtId="0" fontId="12" fillId="0" borderId="0" xfId="2" applyFont="1" applyFill="1" applyAlignment="1">
      <alignment horizontal="center"/>
    </xf>
    <xf numFmtId="0" fontId="12" fillId="0" borderId="0" xfId="2" applyNumberFormat="1" applyFont="1" applyFill="1" applyAlignment="1">
      <alignment horizontal="center"/>
    </xf>
    <xf numFmtId="169" fontId="33" fillId="0" borderId="0" xfId="2" applyNumberFormat="1" applyFont="1" applyFill="1" applyAlignment="1">
      <alignment horizontal="center"/>
    </xf>
    <xf numFmtId="0" fontId="17" fillId="0" borderId="0" xfId="2" applyFont="1" applyFill="1" applyAlignment="1">
      <alignment horizontal="center" wrapText="1"/>
    </xf>
    <xf numFmtId="0" fontId="2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3" fontId="4" fillId="0" borderId="0" xfId="2" applyNumberFormat="1" applyFont="1" applyFill="1" applyAlignment="1">
      <alignment horizontal="center" wrapText="1"/>
    </xf>
    <xf numFmtId="3" fontId="0" fillId="0" borderId="0" xfId="0" applyNumberFormat="1" applyFill="1" applyAlignment="1"/>
    <xf numFmtId="3" fontId="30" fillId="0" borderId="0" xfId="0" applyNumberFormat="1" applyFont="1" applyFill="1"/>
  </cellXfs>
  <cellStyles count="10">
    <cellStyle name="Comma 2" xfId="6"/>
    <cellStyle name="Comma 74" xfId="8"/>
    <cellStyle name="Excel Built-in Comma" xfId="3"/>
    <cellStyle name="Excel Built-in Normal" xfId="2"/>
    <cellStyle name="Normal 2" xfId="4"/>
    <cellStyle name="Normal 2 2" xfId="5"/>
    <cellStyle name="Normal_A4. TS IFRS KazPost'07 " xfId="7"/>
    <cellStyle name="Обычный" xfId="0" builtinId="0"/>
    <cellStyle name="Стиль 1" xfId="9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18" zoomScaleNormal="100" workbookViewId="0">
      <selection activeCell="D45" sqref="D45"/>
    </sheetView>
  </sheetViews>
  <sheetFormatPr defaultRowHeight="15" x14ac:dyDescent="0.25"/>
  <cols>
    <col min="2" max="2" width="57.7109375" customWidth="1"/>
    <col min="3" max="3" width="9.85546875" customWidth="1"/>
    <col min="4" max="4" width="16.7109375" customWidth="1"/>
    <col min="5" max="5" width="20.140625" customWidth="1"/>
  </cols>
  <sheetData>
    <row r="1" spans="1:5" x14ac:dyDescent="0.25">
      <c r="A1" s="1"/>
      <c r="B1" s="2"/>
      <c r="C1" s="2"/>
      <c r="D1" s="55"/>
      <c r="E1" s="12"/>
    </row>
    <row r="2" spans="1:5" x14ac:dyDescent="0.25">
      <c r="A2" s="115" t="s">
        <v>83</v>
      </c>
      <c r="B2" s="115"/>
      <c r="C2" s="115"/>
      <c r="D2" s="115"/>
      <c r="E2" s="115"/>
    </row>
    <row r="3" spans="1:5" x14ac:dyDescent="0.25">
      <c r="A3" s="116" t="s">
        <v>109</v>
      </c>
      <c r="B3" s="116"/>
      <c r="C3" s="116"/>
      <c r="D3" s="116"/>
      <c r="E3" s="116"/>
    </row>
    <row r="4" spans="1:5" x14ac:dyDescent="0.25">
      <c r="A4" s="117" t="s">
        <v>45</v>
      </c>
      <c r="B4" s="117"/>
      <c r="C4" s="117"/>
      <c r="D4" s="117"/>
      <c r="E4" s="117"/>
    </row>
    <row r="5" spans="1:5" x14ac:dyDescent="0.25">
      <c r="A5" s="4"/>
      <c r="B5" s="2"/>
      <c r="C5" s="2"/>
      <c r="D5" s="55"/>
      <c r="E5" s="12"/>
    </row>
    <row r="6" spans="1:5" x14ac:dyDescent="0.25">
      <c r="A6" s="3"/>
      <c r="B6" s="2"/>
      <c r="C6" s="2"/>
    </row>
    <row r="7" spans="1:5" x14ac:dyDescent="0.25">
      <c r="A7" s="3"/>
      <c r="B7" s="2"/>
      <c r="C7" s="2"/>
      <c r="D7" s="3"/>
      <c r="E7" s="3"/>
    </row>
    <row r="8" spans="1:5" x14ac:dyDescent="0.25">
      <c r="A8" s="3"/>
      <c r="B8" s="5"/>
      <c r="C8" s="5"/>
      <c r="D8" s="3"/>
      <c r="E8" s="6"/>
    </row>
    <row r="9" spans="1:5" x14ac:dyDescent="0.25">
      <c r="A9" s="3"/>
      <c r="B9" s="2"/>
      <c r="C9" s="2"/>
      <c r="D9" s="3"/>
      <c r="E9" s="3"/>
    </row>
    <row r="10" spans="1:5" ht="26.25" x14ac:dyDescent="0.25">
      <c r="A10" s="7"/>
      <c r="B10" s="8"/>
      <c r="C10" s="56" t="s">
        <v>53</v>
      </c>
      <c r="D10" s="9" t="s">
        <v>110</v>
      </c>
      <c r="E10" s="9" t="s">
        <v>95</v>
      </c>
    </row>
    <row r="11" spans="1:5" x14ac:dyDescent="0.25">
      <c r="B11" s="10" t="s">
        <v>46</v>
      </c>
      <c r="C11" s="10"/>
      <c r="D11" s="3"/>
      <c r="E11" s="3"/>
    </row>
    <row r="12" spans="1:5" x14ac:dyDescent="0.25">
      <c r="A12" s="5"/>
      <c r="B12" s="11" t="s">
        <v>0</v>
      </c>
      <c r="C12" s="76">
        <v>3</v>
      </c>
      <c r="D12" s="12">
        <v>32197560</v>
      </c>
      <c r="E12" s="12">
        <v>22989891</v>
      </c>
    </row>
    <row r="13" spans="1:5" x14ac:dyDescent="0.25">
      <c r="A13" s="13"/>
      <c r="B13" s="14" t="s">
        <v>1</v>
      </c>
      <c r="C13" s="77">
        <v>4</v>
      </c>
      <c r="D13" s="12">
        <v>151468</v>
      </c>
      <c r="E13" s="12">
        <v>662881</v>
      </c>
    </row>
    <row r="14" spans="1:5" x14ac:dyDescent="0.25">
      <c r="A14" s="13"/>
      <c r="B14" s="14" t="s">
        <v>36</v>
      </c>
      <c r="C14" s="77">
        <v>5</v>
      </c>
      <c r="D14" s="12">
        <v>286783</v>
      </c>
      <c r="E14" s="12">
        <v>829066</v>
      </c>
    </row>
    <row r="15" spans="1:5" x14ac:dyDescent="0.25">
      <c r="A15" s="13"/>
      <c r="B15" s="14" t="s">
        <v>2</v>
      </c>
      <c r="C15" s="77">
        <v>6</v>
      </c>
      <c r="D15" s="12">
        <v>54048652</v>
      </c>
      <c r="E15" s="12">
        <v>54841601</v>
      </c>
    </row>
    <row r="16" spans="1:5" x14ac:dyDescent="0.25">
      <c r="A16" s="13"/>
      <c r="B16" s="14" t="s">
        <v>3</v>
      </c>
      <c r="C16" s="77">
        <v>7</v>
      </c>
      <c r="D16" s="12">
        <v>188948197</v>
      </c>
      <c r="E16" s="12">
        <v>197402364</v>
      </c>
    </row>
    <row r="17" spans="1:5" x14ac:dyDescent="0.25">
      <c r="A17" s="13"/>
      <c r="B17" s="15" t="s">
        <v>4</v>
      </c>
      <c r="C17" s="78">
        <v>8</v>
      </c>
      <c r="D17" s="12">
        <v>5603174</v>
      </c>
      <c r="E17" s="12">
        <v>5292406</v>
      </c>
    </row>
    <row r="18" spans="1:5" x14ac:dyDescent="0.25">
      <c r="A18" s="13"/>
      <c r="B18" s="17" t="s">
        <v>54</v>
      </c>
      <c r="C18" s="80"/>
      <c r="D18" s="12">
        <v>1061024</v>
      </c>
      <c r="E18" s="12">
        <v>894899</v>
      </c>
    </row>
    <row r="19" spans="1:5" x14ac:dyDescent="0.25">
      <c r="A19" s="13"/>
      <c r="B19" s="15" t="s">
        <v>5</v>
      </c>
      <c r="C19" s="78">
        <v>9</v>
      </c>
      <c r="D19" s="12">
        <v>1039164</v>
      </c>
      <c r="E19" s="12">
        <v>1010749</v>
      </c>
    </row>
    <row r="20" spans="1:5" x14ac:dyDescent="0.25">
      <c r="A20" s="13"/>
      <c r="B20" s="15" t="s">
        <v>6</v>
      </c>
      <c r="C20" s="78">
        <v>10</v>
      </c>
      <c r="D20" s="12">
        <v>465083</v>
      </c>
      <c r="E20" s="12">
        <v>216334</v>
      </c>
    </row>
    <row r="21" spans="1:5" x14ac:dyDescent="0.25">
      <c r="A21" s="13"/>
      <c r="B21" s="16" t="s">
        <v>96</v>
      </c>
      <c r="C21" s="79">
        <v>11</v>
      </c>
      <c r="D21" s="12">
        <v>2714462</v>
      </c>
      <c r="E21" s="12">
        <v>1874026</v>
      </c>
    </row>
    <row r="22" spans="1:5" x14ac:dyDescent="0.25">
      <c r="A22" s="13"/>
      <c r="B22" s="16" t="s">
        <v>8</v>
      </c>
      <c r="C22" s="79">
        <v>12</v>
      </c>
      <c r="D22" s="12">
        <v>4902396</v>
      </c>
      <c r="E22" s="12">
        <v>284744</v>
      </c>
    </row>
    <row r="23" spans="1:5" x14ac:dyDescent="0.25">
      <c r="A23" s="13"/>
      <c r="B23" s="16" t="s">
        <v>9</v>
      </c>
      <c r="C23" s="79">
        <v>18</v>
      </c>
      <c r="D23" s="12">
        <v>667978</v>
      </c>
      <c r="E23" s="12">
        <v>484261</v>
      </c>
    </row>
    <row r="24" spans="1:5" ht="15.75" thickBot="1" x14ac:dyDescent="0.3">
      <c r="A24" s="13"/>
      <c r="B24" s="18" t="s">
        <v>47</v>
      </c>
      <c r="C24" s="81"/>
      <c r="D24" s="19">
        <f>SUM(D12:D23)</f>
        <v>292085941</v>
      </c>
      <c r="E24" s="19">
        <f>SUM(E12:E23)</f>
        <v>286783222</v>
      </c>
    </row>
    <row r="25" spans="1:5" ht="15.75" thickTop="1" x14ac:dyDescent="0.25">
      <c r="A25" s="13"/>
      <c r="B25" s="18"/>
      <c r="C25" s="81"/>
      <c r="D25" s="12"/>
      <c r="E25" s="12"/>
    </row>
    <row r="26" spans="1:5" x14ac:dyDescent="0.25">
      <c r="A26" s="13"/>
      <c r="B26" s="18" t="s">
        <v>48</v>
      </c>
      <c r="C26" s="81"/>
      <c r="D26" s="12"/>
      <c r="E26" s="12"/>
    </row>
    <row r="27" spans="1:5" x14ac:dyDescent="0.25">
      <c r="A27" s="20"/>
      <c r="B27" s="16" t="s">
        <v>10</v>
      </c>
      <c r="C27" s="79">
        <v>13</v>
      </c>
      <c r="D27" s="12">
        <v>79557409</v>
      </c>
      <c r="E27" s="12">
        <v>85638633</v>
      </c>
    </row>
    <row r="28" spans="1:5" x14ac:dyDescent="0.25">
      <c r="A28" s="13"/>
      <c r="B28" s="16" t="s">
        <v>11</v>
      </c>
      <c r="C28" s="79">
        <v>14</v>
      </c>
      <c r="D28" s="12">
        <v>42590174</v>
      </c>
      <c r="E28" s="12">
        <v>39556372</v>
      </c>
    </row>
    <row r="29" spans="1:5" x14ac:dyDescent="0.25">
      <c r="A29" s="13"/>
      <c r="B29" s="16" t="s">
        <v>74</v>
      </c>
      <c r="C29" s="79">
        <v>15</v>
      </c>
      <c r="D29" s="12">
        <v>47363507</v>
      </c>
      <c r="E29" s="12">
        <v>46841139</v>
      </c>
    </row>
    <row r="30" spans="1:5" ht="26.25" x14ac:dyDescent="0.25">
      <c r="A30" s="13"/>
      <c r="B30" s="89" t="s">
        <v>102</v>
      </c>
      <c r="C30" s="79"/>
      <c r="D30" s="12">
        <v>1808897</v>
      </c>
      <c r="E30" s="12">
        <v>2133275</v>
      </c>
    </row>
    <row r="31" spans="1:5" x14ac:dyDescent="0.25">
      <c r="A31" s="13"/>
      <c r="B31" s="16" t="s">
        <v>12</v>
      </c>
      <c r="C31" s="79">
        <v>17</v>
      </c>
      <c r="D31" s="12">
        <v>3143407</v>
      </c>
      <c r="E31" s="12">
        <v>2502225</v>
      </c>
    </row>
    <row r="32" spans="1:5" x14ac:dyDescent="0.25">
      <c r="A32" s="13"/>
      <c r="B32" s="16" t="s">
        <v>97</v>
      </c>
      <c r="C32" s="79"/>
      <c r="D32" s="12">
        <v>3816675</v>
      </c>
      <c r="E32" s="12">
        <v>2945520</v>
      </c>
    </row>
    <row r="33" spans="1:5" x14ac:dyDescent="0.25">
      <c r="A33" s="13"/>
      <c r="B33" s="16" t="s">
        <v>13</v>
      </c>
      <c r="C33" s="79">
        <v>18</v>
      </c>
      <c r="D33" s="12">
        <v>9984302</v>
      </c>
      <c r="E33" s="12">
        <v>7798233</v>
      </c>
    </row>
    <row r="34" spans="1:5" x14ac:dyDescent="0.25">
      <c r="A34" s="13"/>
      <c r="B34" s="21" t="s">
        <v>49</v>
      </c>
      <c r="C34" s="82"/>
      <c r="D34" s="22">
        <f>SUM(D27:D33)</f>
        <v>188264371</v>
      </c>
      <c r="E34" s="22">
        <f>SUM(E27:E33)</f>
        <v>187415397</v>
      </c>
    </row>
    <row r="35" spans="1:5" x14ac:dyDescent="0.25">
      <c r="A35" s="13"/>
      <c r="B35" s="23"/>
      <c r="C35" s="83"/>
      <c r="D35" s="12"/>
      <c r="E35" s="12"/>
    </row>
    <row r="36" spans="1:5" x14ac:dyDescent="0.25">
      <c r="A36" s="13"/>
      <c r="B36" s="18" t="s">
        <v>50</v>
      </c>
      <c r="C36" s="81"/>
      <c r="D36" s="12"/>
      <c r="E36" s="12"/>
    </row>
    <row r="37" spans="1:5" x14ac:dyDescent="0.25">
      <c r="B37" s="16" t="s">
        <v>14</v>
      </c>
      <c r="C37" s="79">
        <v>20</v>
      </c>
      <c r="D37" s="12">
        <v>82837204</v>
      </c>
      <c r="E37" s="12">
        <v>82837204</v>
      </c>
    </row>
    <row r="38" spans="1:5" x14ac:dyDescent="0.25">
      <c r="A38" s="3"/>
      <c r="B38" s="16" t="s">
        <v>98</v>
      </c>
      <c r="C38" s="79">
        <v>20</v>
      </c>
      <c r="D38" s="12">
        <v>24322929</v>
      </c>
      <c r="E38" s="12">
        <v>23282853</v>
      </c>
    </row>
    <row r="39" spans="1:5" x14ac:dyDescent="0.25">
      <c r="A39" s="3"/>
      <c r="B39" s="16" t="s">
        <v>15</v>
      </c>
      <c r="C39" s="79">
        <v>20</v>
      </c>
      <c r="D39" s="12">
        <v>1436184</v>
      </c>
      <c r="E39" s="12">
        <v>1436184</v>
      </c>
    </row>
    <row r="40" spans="1:5" x14ac:dyDescent="0.25">
      <c r="A40" s="3"/>
      <c r="B40" s="24" t="s">
        <v>16</v>
      </c>
      <c r="C40" s="84">
        <v>20</v>
      </c>
      <c r="D40" s="12">
        <v>-9474198</v>
      </c>
      <c r="E40" s="12">
        <v>-9372015</v>
      </c>
    </row>
    <row r="41" spans="1:5" x14ac:dyDescent="0.25">
      <c r="A41" s="3"/>
      <c r="B41" s="16" t="s">
        <v>17</v>
      </c>
      <c r="C41" s="79"/>
      <c r="D41" s="12">
        <v>4699451</v>
      </c>
      <c r="E41" s="12">
        <v>1183599</v>
      </c>
    </row>
    <row r="42" spans="1:5" x14ac:dyDescent="0.25">
      <c r="A42" s="3"/>
      <c r="B42" s="18" t="s">
        <v>51</v>
      </c>
      <c r="C42" s="81"/>
      <c r="D42" s="25">
        <f>SUM(D37:D41)</f>
        <v>103821570</v>
      </c>
      <c r="E42" s="25">
        <f>SUM(E37:E41)</f>
        <v>99367825</v>
      </c>
    </row>
    <row r="43" spans="1:5" ht="15.75" thickBot="1" x14ac:dyDescent="0.3">
      <c r="A43" s="3"/>
      <c r="B43" s="26" t="s">
        <v>52</v>
      </c>
      <c r="C43" s="85"/>
      <c r="D43" s="19">
        <f>D42+D34</f>
        <v>292085941</v>
      </c>
      <c r="E43" s="19">
        <f>E42+E34</f>
        <v>286783222</v>
      </c>
    </row>
    <row r="44" spans="1:5" ht="15.75" thickTop="1" x14ac:dyDescent="0.25">
      <c r="A44" s="3"/>
      <c r="B44" s="86" t="s">
        <v>99</v>
      </c>
      <c r="C44" s="88">
        <v>20</v>
      </c>
      <c r="D44" s="87">
        <v>1247.71</v>
      </c>
      <c r="E44" s="87">
        <v>1196.94</v>
      </c>
    </row>
    <row r="45" spans="1:5" x14ac:dyDescent="0.25">
      <c r="A45" s="27"/>
      <c r="B45" s="28"/>
      <c r="C45" s="28"/>
      <c r="D45" s="57"/>
      <c r="E45" s="57"/>
    </row>
    <row r="48" spans="1:5" x14ac:dyDescent="0.25">
      <c r="B48" t="s">
        <v>72</v>
      </c>
      <c r="D48" t="s">
        <v>55</v>
      </c>
    </row>
    <row r="50" spans="2:4" x14ac:dyDescent="0.25">
      <c r="B50" t="s">
        <v>92</v>
      </c>
      <c r="D50" t="s">
        <v>93</v>
      </c>
    </row>
  </sheetData>
  <mergeCells count="3">
    <mergeCell ref="A2:E2"/>
    <mergeCell ref="A3:E3"/>
    <mergeCell ref="A4:E4"/>
  </mergeCells>
  <pageMargins left="0.7" right="0.7" top="0.75" bottom="0.75" header="0.3" footer="0.3"/>
  <pageSetup paperSize="9" scale="7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A13" zoomScaleNormal="100" workbookViewId="0">
      <selection activeCell="D27" sqref="D27"/>
    </sheetView>
  </sheetViews>
  <sheetFormatPr defaultRowHeight="15" x14ac:dyDescent="0.25"/>
  <cols>
    <col min="2" max="2" width="64" customWidth="1"/>
    <col min="3" max="3" width="11.140625" customWidth="1"/>
    <col min="4" max="4" width="17.85546875" customWidth="1"/>
    <col min="5" max="5" width="16.5703125" customWidth="1"/>
    <col min="6" max="6" width="14.5703125" customWidth="1"/>
    <col min="7" max="7" width="15.5703125" customWidth="1"/>
  </cols>
  <sheetData>
    <row r="1" spans="1:7" x14ac:dyDescent="0.25">
      <c r="A1" s="29"/>
      <c r="B1" s="30"/>
      <c r="C1" s="30"/>
      <c r="D1" s="30"/>
      <c r="E1" s="30"/>
    </row>
    <row r="2" spans="1:7" x14ac:dyDescent="0.25">
      <c r="A2" s="120" t="s">
        <v>84</v>
      </c>
      <c r="B2" s="120"/>
      <c r="C2" s="120"/>
      <c r="D2" s="120"/>
      <c r="E2" s="120"/>
      <c r="F2" s="120"/>
      <c r="G2" s="120"/>
    </row>
    <row r="3" spans="1:7" x14ac:dyDescent="0.25">
      <c r="A3" s="121" t="s">
        <v>111</v>
      </c>
      <c r="B3" s="121"/>
      <c r="C3" s="121"/>
      <c r="D3" s="121"/>
      <c r="E3" s="121"/>
      <c r="F3" s="121"/>
      <c r="G3" s="121"/>
    </row>
    <row r="4" spans="1:7" x14ac:dyDescent="0.25">
      <c r="A4" s="122" t="s">
        <v>45</v>
      </c>
      <c r="B4" s="122"/>
      <c r="C4" s="122"/>
      <c r="D4" s="122"/>
      <c r="E4" s="122"/>
      <c r="F4" s="122"/>
      <c r="G4" s="122"/>
    </row>
    <row r="5" spans="1:7" x14ac:dyDescent="0.25">
      <c r="A5" s="33"/>
      <c r="B5" s="30"/>
      <c r="C5" s="30"/>
      <c r="D5" s="31"/>
      <c r="E5" s="31"/>
    </row>
    <row r="6" spans="1:7" x14ac:dyDescent="0.25">
      <c r="A6" s="30"/>
      <c r="B6" s="30"/>
      <c r="C6" s="30"/>
      <c r="D6" s="31"/>
      <c r="E6" s="31"/>
    </row>
    <row r="7" spans="1:7" x14ac:dyDescent="0.25">
      <c r="A7" s="30"/>
      <c r="B7" s="30"/>
      <c r="C7" s="30"/>
      <c r="D7" s="30"/>
      <c r="E7" s="30"/>
    </row>
    <row r="8" spans="1:7" x14ac:dyDescent="0.25">
      <c r="A8" s="30"/>
      <c r="B8" s="34"/>
      <c r="C8" s="34"/>
      <c r="D8" s="28"/>
      <c r="E8" s="35"/>
    </row>
    <row r="9" spans="1:7" ht="45.75" customHeight="1" x14ac:dyDescent="0.25">
      <c r="A9" s="30"/>
      <c r="B9" s="30"/>
      <c r="C9" s="30"/>
      <c r="D9" s="118" t="s">
        <v>112</v>
      </c>
      <c r="E9" s="119"/>
      <c r="F9" s="118" t="s">
        <v>117</v>
      </c>
      <c r="G9" s="119"/>
    </row>
    <row r="10" spans="1:7" x14ac:dyDescent="0.25">
      <c r="A10" s="34"/>
      <c r="B10" s="30"/>
      <c r="C10" s="59" t="s">
        <v>53</v>
      </c>
      <c r="D10" s="58" t="s">
        <v>100</v>
      </c>
      <c r="E10" s="58" t="s">
        <v>82</v>
      </c>
      <c r="F10" s="58" t="s">
        <v>100</v>
      </c>
      <c r="G10" s="58" t="s">
        <v>82</v>
      </c>
    </row>
    <row r="11" spans="1:7" ht="12.75" customHeight="1" x14ac:dyDescent="0.25">
      <c r="A11" s="36"/>
      <c r="B11" s="37" t="s">
        <v>18</v>
      </c>
      <c r="C11" s="37"/>
      <c r="D11" s="30"/>
      <c r="E11" s="30"/>
      <c r="F11" s="30"/>
      <c r="G11" s="30"/>
    </row>
    <row r="12" spans="1:7" ht="12.75" customHeight="1" x14ac:dyDescent="0.25">
      <c r="A12" s="36"/>
      <c r="B12" s="38" t="s">
        <v>3</v>
      </c>
      <c r="C12" s="38"/>
      <c r="D12" s="12">
        <v>4993382</v>
      </c>
      <c r="E12" s="12">
        <v>4489154</v>
      </c>
      <c r="F12" s="12">
        <v>14725224</v>
      </c>
      <c r="G12" s="12">
        <v>12659677</v>
      </c>
    </row>
    <row r="13" spans="1:7" ht="12.75" customHeight="1" x14ac:dyDescent="0.25">
      <c r="A13" s="36"/>
      <c r="B13" s="38" t="s">
        <v>56</v>
      </c>
      <c r="C13" s="38"/>
      <c r="D13" s="12">
        <v>1513212</v>
      </c>
      <c r="E13" s="12">
        <v>1400258</v>
      </c>
      <c r="F13" s="12">
        <v>4693599</v>
      </c>
      <c r="G13" s="12">
        <v>4267689</v>
      </c>
    </row>
    <row r="14" spans="1:7" ht="12.75" customHeight="1" x14ac:dyDescent="0.25">
      <c r="A14" s="36"/>
      <c r="B14" s="38" t="s">
        <v>1</v>
      </c>
      <c r="C14" s="38"/>
      <c r="D14" s="12">
        <v>479653</v>
      </c>
      <c r="E14" s="12">
        <v>347373</v>
      </c>
      <c r="F14" s="12">
        <v>1585444</v>
      </c>
      <c r="G14" s="12">
        <v>1370950</v>
      </c>
    </row>
    <row r="15" spans="1:7" ht="12.75" customHeight="1" x14ac:dyDescent="0.25">
      <c r="A15" s="36"/>
      <c r="B15" s="38"/>
      <c r="C15" s="38"/>
      <c r="D15" s="39">
        <f>SUM(D12:D14)</f>
        <v>6986247</v>
      </c>
      <c r="E15" s="39">
        <f>SUM(E12:E14)</f>
        <v>6236785</v>
      </c>
      <c r="F15" s="39">
        <f>SUM(F12:F14)</f>
        <v>21004267</v>
      </c>
      <c r="G15" s="39">
        <f>SUM(G12:G14)</f>
        <v>18298316</v>
      </c>
    </row>
    <row r="16" spans="1:7" ht="12.75" customHeight="1" x14ac:dyDescent="0.25">
      <c r="A16" s="36"/>
      <c r="B16" s="37" t="s">
        <v>19</v>
      </c>
      <c r="C16" s="37"/>
      <c r="D16" s="12"/>
      <c r="E16" s="31"/>
      <c r="F16" s="12"/>
      <c r="G16" s="31"/>
    </row>
    <row r="17" spans="1:7" ht="12.75" customHeight="1" x14ac:dyDescent="0.25">
      <c r="A17" s="36"/>
      <c r="B17" s="40" t="s">
        <v>103</v>
      </c>
      <c r="C17" s="40"/>
      <c r="D17" s="12">
        <v>-1888707</v>
      </c>
      <c r="E17" s="12">
        <v>-1680686</v>
      </c>
      <c r="F17" s="12">
        <v>-4483206</v>
      </c>
      <c r="G17" s="12">
        <v>-4948507</v>
      </c>
    </row>
    <row r="18" spans="1:7" ht="12.75" customHeight="1" x14ac:dyDescent="0.25">
      <c r="A18" s="36"/>
      <c r="B18" s="41" t="s">
        <v>74</v>
      </c>
      <c r="C18" s="41"/>
      <c r="D18" s="12">
        <v>-1138037</v>
      </c>
      <c r="E18" s="12">
        <v>-833290</v>
      </c>
      <c r="F18" s="12">
        <v>-3413066</v>
      </c>
      <c r="G18" s="12">
        <v>-2497322</v>
      </c>
    </row>
    <row r="19" spans="1:7" ht="12.75" customHeight="1" x14ac:dyDescent="0.25">
      <c r="A19" s="36"/>
      <c r="B19" s="41" t="s">
        <v>11</v>
      </c>
      <c r="C19" s="41"/>
      <c r="D19" s="12">
        <v>-1121923</v>
      </c>
      <c r="E19" s="12">
        <v>-669134</v>
      </c>
      <c r="F19" s="12">
        <v>-2877999</v>
      </c>
      <c r="G19" s="12">
        <v>-1519469</v>
      </c>
    </row>
    <row r="20" spans="1:7" ht="12.75" customHeight="1" x14ac:dyDescent="0.25">
      <c r="A20" s="36"/>
      <c r="B20" s="38"/>
      <c r="C20" s="38"/>
      <c r="D20" s="42">
        <f>SUM(D17:D19)</f>
        <v>-4148667</v>
      </c>
      <c r="E20" s="42">
        <f>SUM(E17:E19)</f>
        <v>-3183110</v>
      </c>
      <c r="F20" s="42">
        <f>SUM(F17:F19)</f>
        <v>-10774271</v>
      </c>
      <c r="G20" s="42">
        <f>SUM(G17:G19)</f>
        <v>-8965298</v>
      </c>
    </row>
    <row r="21" spans="1:7" ht="12.75" customHeight="1" x14ac:dyDescent="0.25">
      <c r="A21" s="36"/>
      <c r="B21" s="37" t="s">
        <v>20</v>
      </c>
      <c r="C21" s="37"/>
      <c r="D21" s="39">
        <f>D15+D20</f>
        <v>2837580</v>
      </c>
      <c r="E21" s="39">
        <f>E15+E20</f>
        <v>3053675</v>
      </c>
      <c r="F21" s="39">
        <f>F15+F20</f>
        <v>10229996</v>
      </c>
      <c r="G21" s="39">
        <f>G15+G20</f>
        <v>9333018</v>
      </c>
    </row>
    <row r="22" spans="1:7" ht="33" customHeight="1" x14ac:dyDescent="0.25">
      <c r="A22" s="34"/>
      <c r="B22" s="38" t="s">
        <v>21</v>
      </c>
      <c r="C22" s="70">
        <v>6</v>
      </c>
      <c r="D22" s="12">
        <v>2215348</v>
      </c>
      <c r="E22" s="12">
        <v>-1687121</v>
      </c>
      <c r="F22" s="12">
        <v>-1149595</v>
      </c>
      <c r="G22" s="12">
        <v>-3849859</v>
      </c>
    </row>
    <row r="23" spans="1:7" ht="28.5" customHeight="1" x14ac:dyDescent="0.25">
      <c r="A23" s="36"/>
      <c r="B23" s="37" t="s">
        <v>22</v>
      </c>
      <c r="C23" s="71"/>
      <c r="D23" s="43">
        <f>SUM(D21:D22)</f>
        <v>5052928</v>
      </c>
      <c r="E23" s="43">
        <f>SUM(E21:E22)</f>
        <v>1366554</v>
      </c>
      <c r="F23" s="43">
        <f>SUM(F21:F22)</f>
        <v>9080401</v>
      </c>
      <c r="G23" s="43">
        <f>SUM(G21:G22)</f>
        <v>5483159</v>
      </c>
    </row>
    <row r="24" spans="1:7" ht="29.25" customHeight="1" x14ac:dyDescent="0.25">
      <c r="A24" s="36"/>
      <c r="B24" s="38" t="s">
        <v>73</v>
      </c>
      <c r="C24" s="70"/>
      <c r="D24" s="12">
        <v>20740</v>
      </c>
      <c r="E24" s="12">
        <v>-997803</v>
      </c>
      <c r="F24" s="12">
        <v>-503833</v>
      </c>
      <c r="G24" s="12">
        <v>-299244</v>
      </c>
    </row>
    <row r="25" spans="1:7" ht="12.75" customHeight="1" x14ac:dyDescent="0.25">
      <c r="A25" s="36"/>
      <c r="B25" s="38" t="s">
        <v>57</v>
      </c>
      <c r="C25" s="70"/>
      <c r="D25" s="12">
        <v>-1352218</v>
      </c>
      <c r="E25" s="12">
        <v>226971</v>
      </c>
      <c r="F25" s="12">
        <v>-1345907</v>
      </c>
      <c r="G25" s="12">
        <v>220071</v>
      </c>
    </row>
    <row r="26" spans="1:7" ht="12.75" customHeight="1" x14ac:dyDescent="0.25">
      <c r="A26" s="36"/>
      <c r="B26" s="38" t="s">
        <v>23</v>
      </c>
      <c r="C26" s="70">
        <v>22</v>
      </c>
      <c r="D26" s="12">
        <v>631569</v>
      </c>
      <c r="E26" s="12">
        <v>467240</v>
      </c>
      <c r="F26" s="12">
        <v>843529</v>
      </c>
      <c r="G26" s="12">
        <v>785976</v>
      </c>
    </row>
    <row r="27" spans="1:7" ht="12.75" customHeight="1" x14ac:dyDescent="0.25">
      <c r="A27" s="36"/>
      <c r="B27" s="37" t="s">
        <v>58</v>
      </c>
      <c r="C27" s="71"/>
      <c r="D27" s="42">
        <f>SUM(D24:D26)</f>
        <v>-699909</v>
      </c>
      <c r="E27" s="42">
        <f>SUM(E24:E26)</f>
        <v>-303592</v>
      </c>
      <c r="F27" s="42">
        <f>SUM(F24:F26)</f>
        <v>-1006211</v>
      </c>
      <c r="G27" s="42">
        <f>SUM(G24:G26)</f>
        <v>706803</v>
      </c>
    </row>
    <row r="28" spans="1:7" ht="12.75" customHeight="1" x14ac:dyDescent="0.25">
      <c r="A28" s="36"/>
      <c r="B28" s="38"/>
      <c r="C28" s="70"/>
      <c r="D28" s="44"/>
      <c r="E28" s="31"/>
      <c r="F28" s="44"/>
      <c r="G28" s="31"/>
    </row>
    <row r="29" spans="1:7" ht="12.75" customHeight="1" x14ac:dyDescent="0.25">
      <c r="A29" s="36"/>
      <c r="B29" s="38" t="s">
        <v>24</v>
      </c>
      <c r="C29" s="70">
        <v>23</v>
      </c>
      <c r="D29" s="12">
        <v>-784809</v>
      </c>
      <c r="E29" s="12">
        <v>-534848</v>
      </c>
      <c r="F29" s="12">
        <v>-1745650</v>
      </c>
      <c r="G29" s="12">
        <v>-1510701</v>
      </c>
    </row>
    <row r="30" spans="1:7" ht="12.75" customHeight="1" x14ac:dyDescent="0.25">
      <c r="A30" s="36"/>
      <c r="B30" s="38" t="s">
        <v>26</v>
      </c>
      <c r="C30" s="70">
        <v>23</v>
      </c>
      <c r="D30" s="12">
        <v>-253903</v>
      </c>
      <c r="E30" s="12">
        <v>-155763</v>
      </c>
      <c r="F30" s="12">
        <v>-586034</v>
      </c>
      <c r="G30" s="12">
        <v>-497124</v>
      </c>
    </row>
    <row r="31" spans="1:7" ht="30" customHeight="1" x14ac:dyDescent="0.25">
      <c r="A31" s="36"/>
      <c r="B31" s="38" t="s">
        <v>107</v>
      </c>
      <c r="C31" s="70">
        <v>24</v>
      </c>
      <c r="D31" s="12">
        <v>-206058</v>
      </c>
      <c r="E31" s="12">
        <v>-182924</v>
      </c>
      <c r="F31" s="12">
        <v>-461266</v>
      </c>
      <c r="G31" s="12">
        <v>-434216</v>
      </c>
    </row>
    <row r="32" spans="1:7" ht="12.75" customHeight="1" x14ac:dyDescent="0.25">
      <c r="A32" s="36"/>
      <c r="B32" s="38" t="s">
        <v>27</v>
      </c>
      <c r="C32" s="70">
        <v>25</v>
      </c>
      <c r="D32" s="12">
        <v>-89280</v>
      </c>
      <c r="E32" s="12">
        <v>-90927</v>
      </c>
      <c r="F32" s="12">
        <v>-501010</v>
      </c>
      <c r="G32" s="12">
        <v>-203619</v>
      </c>
    </row>
    <row r="33" spans="1:7" ht="12.75" customHeight="1" x14ac:dyDescent="0.25">
      <c r="A33" s="36"/>
      <c r="B33" s="38" t="s">
        <v>25</v>
      </c>
      <c r="C33" s="70"/>
      <c r="D33" s="12">
        <v>-48980</v>
      </c>
      <c r="E33" s="12">
        <v>-43243</v>
      </c>
      <c r="F33" s="12">
        <v>-136918</v>
      </c>
      <c r="G33" s="12">
        <v>-128985</v>
      </c>
    </row>
    <row r="34" spans="1:7" ht="12.75" customHeight="1" x14ac:dyDescent="0.25">
      <c r="A34" s="36"/>
      <c r="B34" s="37" t="s">
        <v>28</v>
      </c>
      <c r="C34" s="71"/>
      <c r="D34" s="45">
        <f>SUM(D29:D33)</f>
        <v>-1383030</v>
      </c>
      <c r="E34" s="45">
        <f>SUM(E29:E33)</f>
        <v>-1007705</v>
      </c>
      <c r="F34" s="45">
        <f>SUM(F29:F33)</f>
        <v>-3430878</v>
      </c>
      <c r="G34" s="45">
        <f>SUM(G29:G33)</f>
        <v>-2774645</v>
      </c>
    </row>
    <row r="35" spans="1:7" ht="12.75" customHeight="1" x14ac:dyDescent="0.25">
      <c r="A35" s="36"/>
      <c r="B35" s="37"/>
      <c r="C35" s="71"/>
      <c r="D35" s="60"/>
      <c r="E35" s="60"/>
      <c r="F35" s="60"/>
      <c r="G35" s="60"/>
    </row>
    <row r="36" spans="1:7" ht="12.75" customHeight="1" x14ac:dyDescent="0.25">
      <c r="A36" s="36"/>
      <c r="B36" s="37" t="s">
        <v>59</v>
      </c>
      <c r="C36" s="71"/>
      <c r="D36" s="44">
        <f>D23+D27+D34</f>
        <v>2969989</v>
      </c>
      <c r="E36" s="44">
        <f>E23+E27+E34</f>
        <v>55257</v>
      </c>
      <c r="F36" s="44">
        <f>F23+F27+F34</f>
        <v>4643312</v>
      </c>
      <c r="G36" s="44">
        <f>G23+G27+G34</f>
        <v>3415317</v>
      </c>
    </row>
    <row r="37" spans="1:7" ht="12.75" customHeight="1" x14ac:dyDescent="0.25">
      <c r="A37" s="36"/>
      <c r="B37" s="38" t="s">
        <v>104</v>
      </c>
      <c r="C37" s="70">
        <v>17</v>
      </c>
      <c r="D37" s="12">
        <v>124155</v>
      </c>
      <c r="E37" s="12">
        <v>310792</v>
      </c>
      <c r="F37" s="12">
        <v>486854</v>
      </c>
      <c r="G37" s="12">
        <v>415900</v>
      </c>
    </row>
    <row r="38" spans="1:7" ht="12.75" customHeight="1" x14ac:dyDescent="0.25">
      <c r="A38" s="30"/>
      <c r="B38" s="37" t="s">
        <v>29</v>
      </c>
      <c r="C38" s="71"/>
      <c r="D38" s="46">
        <f>SUM(D36:D37)</f>
        <v>3094144</v>
      </c>
      <c r="E38" s="61">
        <f>SUM(E36:E37)</f>
        <v>366049</v>
      </c>
      <c r="F38" s="46">
        <f>SUM(F36:F37)</f>
        <v>5130166</v>
      </c>
      <c r="G38" s="61">
        <f>SUM(G36:G37)</f>
        <v>3831217</v>
      </c>
    </row>
    <row r="39" spans="1:7" ht="12.75" customHeight="1" x14ac:dyDescent="0.25">
      <c r="A39" s="30"/>
      <c r="B39" s="47"/>
      <c r="C39" s="72"/>
      <c r="D39" s="48"/>
      <c r="E39" s="32"/>
    </row>
    <row r="40" spans="1:7" ht="12.75" customHeight="1" x14ac:dyDescent="0.25">
      <c r="A40" s="30"/>
      <c r="B40" s="47"/>
      <c r="C40" s="47"/>
      <c r="D40" s="48"/>
      <c r="E40" s="49"/>
    </row>
    <row r="41" spans="1:7" ht="12.75" customHeight="1" x14ac:dyDescent="0.25">
      <c r="A41" s="30"/>
      <c r="B41" s="47"/>
      <c r="C41" s="47"/>
      <c r="D41" s="48"/>
      <c r="E41" s="49"/>
    </row>
    <row r="42" spans="1:7" ht="12.75" customHeight="1" x14ac:dyDescent="0.25">
      <c r="A42" s="30"/>
      <c r="B42" s="47"/>
      <c r="C42" s="47"/>
      <c r="D42" s="48"/>
      <c r="E42" s="49"/>
    </row>
    <row r="43" spans="1:7" ht="12.75" customHeight="1" x14ac:dyDescent="0.25">
      <c r="A43" s="30"/>
      <c r="B43" s="47"/>
      <c r="C43" s="47"/>
      <c r="D43" s="50"/>
      <c r="E43" s="32"/>
    </row>
    <row r="44" spans="1:7" x14ac:dyDescent="0.25">
      <c r="A44" s="30"/>
      <c r="B44" t="s">
        <v>72</v>
      </c>
      <c r="D44" t="s">
        <v>55</v>
      </c>
      <c r="E44" s="52"/>
    </row>
    <row r="45" spans="1:7" x14ac:dyDescent="0.25">
      <c r="A45" s="30"/>
      <c r="E45" s="54"/>
    </row>
    <row r="46" spans="1:7" x14ac:dyDescent="0.25">
      <c r="A46" s="30"/>
      <c r="B46" t="s">
        <v>92</v>
      </c>
      <c r="D46" t="s">
        <v>93</v>
      </c>
      <c r="E46" s="54"/>
    </row>
    <row r="47" spans="1:7" x14ac:dyDescent="0.25">
      <c r="A47" s="30"/>
      <c r="B47" s="51"/>
      <c r="C47" s="51"/>
      <c r="D47" s="53"/>
      <c r="E47" s="52"/>
    </row>
    <row r="48" spans="1:7" x14ac:dyDescent="0.25">
      <c r="A48" s="30"/>
      <c r="B48" s="47"/>
      <c r="C48" s="47"/>
      <c r="D48" s="50"/>
      <c r="E48" s="32"/>
    </row>
    <row r="49" spans="1:5" x14ac:dyDescent="0.25">
      <c r="A49" s="30"/>
      <c r="B49" s="47"/>
      <c r="C49" s="47"/>
      <c r="D49" s="50"/>
      <c r="E49" s="32"/>
    </row>
    <row r="50" spans="1:5" x14ac:dyDescent="0.25">
      <c r="A50" s="30"/>
      <c r="B50" s="47"/>
      <c r="C50" s="47"/>
      <c r="D50" s="50"/>
      <c r="E50" s="32"/>
    </row>
    <row r="51" spans="1:5" x14ac:dyDescent="0.25">
      <c r="A51" s="30"/>
      <c r="B51" s="47"/>
      <c r="C51" s="47"/>
      <c r="D51" s="50"/>
      <c r="E51" s="32"/>
    </row>
    <row r="52" spans="1:5" x14ac:dyDescent="0.25">
      <c r="A52" s="30"/>
      <c r="B52" s="47"/>
      <c r="C52" s="47"/>
      <c r="D52" s="50"/>
      <c r="E52" s="32"/>
    </row>
    <row r="53" spans="1:5" x14ac:dyDescent="0.25">
      <c r="A53" s="30"/>
      <c r="B53" s="47"/>
      <c r="C53" s="47"/>
      <c r="D53" s="50"/>
      <c r="E53" s="32"/>
    </row>
    <row r="54" spans="1:5" x14ac:dyDescent="0.25">
      <c r="A54" s="30"/>
      <c r="B54" s="47"/>
      <c r="C54" s="47"/>
      <c r="D54" s="50"/>
      <c r="E54" s="32"/>
    </row>
    <row r="55" spans="1:5" x14ac:dyDescent="0.25">
      <c r="A55" s="30"/>
      <c r="B55" s="47"/>
      <c r="C55" s="47"/>
      <c r="D55" s="50"/>
      <c r="E55" s="32"/>
    </row>
    <row r="56" spans="1:5" x14ac:dyDescent="0.25">
      <c r="A56" s="30"/>
      <c r="B56" s="47"/>
      <c r="C56" s="47"/>
      <c r="D56" s="50"/>
      <c r="E56" s="32"/>
    </row>
    <row r="57" spans="1:5" x14ac:dyDescent="0.25">
      <c r="A57" s="30"/>
      <c r="B57" s="47"/>
      <c r="C57" s="47"/>
      <c r="D57" s="50"/>
      <c r="E57" s="32"/>
    </row>
    <row r="58" spans="1:5" x14ac:dyDescent="0.25">
      <c r="A58" s="30"/>
      <c r="B58" s="47"/>
      <c r="C58" s="47"/>
      <c r="D58" s="50"/>
      <c r="E58" s="32"/>
    </row>
    <row r="59" spans="1:5" x14ac:dyDescent="0.25">
      <c r="A59" s="30"/>
      <c r="B59" s="47"/>
      <c r="C59" s="47"/>
      <c r="D59" s="50"/>
      <c r="E59" s="32"/>
    </row>
    <row r="60" spans="1:5" x14ac:dyDescent="0.25">
      <c r="A60" s="30"/>
      <c r="B60" s="47"/>
      <c r="C60" s="47"/>
      <c r="D60" s="50"/>
      <c r="E60" s="32"/>
    </row>
    <row r="61" spans="1:5" x14ac:dyDescent="0.25">
      <c r="A61" s="30"/>
      <c r="B61" s="47"/>
      <c r="C61" s="47"/>
      <c r="D61" s="50"/>
      <c r="E61" s="32"/>
    </row>
  </sheetData>
  <mergeCells count="5">
    <mergeCell ref="D9:E9"/>
    <mergeCell ref="F9:G9"/>
    <mergeCell ref="A2:G2"/>
    <mergeCell ref="A3:G3"/>
    <mergeCell ref="A4:G4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zoomScaleNormal="100" workbookViewId="0">
      <selection activeCell="F7" sqref="F7"/>
    </sheetView>
  </sheetViews>
  <sheetFormatPr defaultRowHeight="15" x14ac:dyDescent="0.25"/>
  <cols>
    <col min="1" max="1" width="6.140625" customWidth="1"/>
    <col min="2" max="2" width="45.28515625" customWidth="1"/>
    <col min="4" max="7" width="14" customWidth="1"/>
  </cols>
  <sheetData>
    <row r="2" spans="1:7" ht="18.75" x14ac:dyDescent="0.3">
      <c r="A2" s="124" t="s">
        <v>85</v>
      </c>
      <c r="B2" s="124"/>
      <c r="C2" s="124"/>
      <c r="D2" s="124"/>
      <c r="E2" s="124"/>
      <c r="F2" s="124"/>
      <c r="G2" s="124"/>
    </row>
    <row r="3" spans="1:7" x14ac:dyDescent="0.25">
      <c r="A3" s="125" t="s">
        <v>111</v>
      </c>
      <c r="B3" s="125"/>
      <c r="C3" s="125"/>
      <c r="D3" s="125"/>
      <c r="E3" s="125"/>
      <c r="F3" s="125"/>
      <c r="G3" s="125"/>
    </row>
    <row r="4" spans="1:7" x14ac:dyDescent="0.25">
      <c r="A4" s="126" t="s">
        <v>45</v>
      </c>
      <c r="B4" s="126"/>
      <c r="C4" s="126"/>
      <c r="D4" s="126"/>
      <c r="E4" s="126"/>
      <c r="F4" s="126"/>
      <c r="G4" s="126"/>
    </row>
    <row r="6" spans="1:7" ht="28.5" customHeight="1" x14ac:dyDescent="0.25">
      <c r="C6" s="125" t="s">
        <v>53</v>
      </c>
      <c r="D6" s="123" t="s">
        <v>113</v>
      </c>
      <c r="E6" s="123"/>
      <c r="F6" s="123" t="s">
        <v>118</v>
      </c>
      <c r="G6" s="123"/>
    </row>
    <row r="7" spans="1:7" x14ac:dyDescent="0.25">
      <c r="C7" s="125"/>
      <c r="D7" s="58" t="s">
        <v>100</v>
      </c>
      <c r="E7" s="58" t="s">
        <v>82</v>
      </c>
      <c r="F7" s="58" t="s">
        <v>100</v>
      </c>
      <c r="G7" s="58" t="s">
        <v>82</v>
      </c>
    </row>
    <row r="8" spans="1:7" x14ac:dyDescent="0.25">
      <c r="D8" s="63"/>
      <c r="E8" s="63"/>
      <c r="F8" s="63"/>
      <c r="G8" s="63"/>
    </row>
    <row r="9" spans="1:7" x14ac:dyDescent="0.25">
      <c r="B9" s="62" t="s">
        <v>60</v>
      </c>
      <c r="D9" s="64">
        <f>ОПиУ!D38</f>
        <v>3094144</v>
      </c>
      <c r="E9" s="64">
        <f>ОПиУ!E38</f>
        <v>366049</v>
      </c>
      <c r="F9" s="64">
        <f>ОПиУ!F38</f>
        <v>5130166</v>
      </c>
      <c r="G9" s="64">
        <f>ОПиУ!G38</f>
        <v>3831217</v>
      </c>
    </row>
    <row r="10" spans="1:7" x14ac:dyDescent="0.25">
      <c r="B10" s="62" t="s">
        <v>75</v>
      </c>
      <c r="D10" s="64"/>
      <c r="E10" s="64"/>
      <c r="F10" s="64"/>
      <c r="G10" s="64"/>
    </row>
    <row r="11" spans="1:7" x14ac:dyDescent="0.25">
      <c r="B11" s="90" t="s">
        <v>76</v>
      </c>
      <c r="D11" s="64">
        <v>0</v>
      </c>
      <c r="E11" s="64">
        <v>0</v>
      </c>
      <c r="F11" s="64">
        <v>0</v>
      </c>
      <c r="G11" s="64">
        <v>0</v>
      </c>
    </row>
    <row r="12" spans="1:7" x14ac:dyDescent="0.25">
      <c r="B12" s="62" t="s">
        <v>61</v>
      </c>
      <c r="D12" s="64">
        <f>D9</f>
        <v>3094144</v>
      </c>
      <c r="E12" s="64">
        <f>E9</f>
        <v>366049</v>
      </c>
      <c r="F12" s="64">
        <f>F9</f>
        <v>5130166</v>
      </c>
      <c r="G12" s="64">
        <f>G9</f>
        <v>3831217</v>
      </c>
    </row>
    <row r="17" spans="2:4" x14ac:dyDescent="0.25">
      <c r="B17" t="s">
        <v>72</v>
      </c>
      <c r="D17" t="s">
        <v>55</v>
      </c>
    </row>
    <row r="19" spans="2:4" x14ac:dyDescent="0.25">
      <c r="B19" t="s">
        <v>92</v>
      </c>
      <c r="D19" t="s">
        <v>93</v>
      </c>
    </row>
  </sheetData>
  <mergeCells count="6">
    <mergeCell ref="F6:G6"/>
    <mergeCell ref="A2:G2"/>
    <mergeCell ref="A3:G3"/>
    <mergeCell ref="A4:G4"/>
    <mergeCell ref="C6:C7"/>
    <mergeCell ref="D6:E6"/>
  </mergeCells>
  <pageMargins left="0.7" right="0.7" top="0.75" bottom="0.75" header="0.3" footer="0.3"/>
  <pageSetup paperSize="9" scale="8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D27" sqref="D27:E27"/>
    </sheetView>
  </sheetViews>
  <sheetFormatPr defaultRowHeight="15" x14ac:dyDescent="0.25"/>
  <cols>
    <col min="1" max="1" width="6.7109375" customWidth="1"/>
    <col min="2" max="2" width="62" customWidth="1"/>
    <col min="3" max="3" width="16.28515625" style="106" customWidth="1"/>
    <col min="4" max="4" width="18.5703125" style="106" customWidth="1"/>
    <col min="5" max="6" width="16.28515625" style="106" customWidth="1"/>
    <col min="7" max="7" width="20.28515625" style="106" customWidth="1"/>
    <col min="8" max="8" width="16.28515625" style="106" customWidth="1"/>
  </cols>
  <sheetData>
    <row r="2" spans="2:8" ht="15.75" x14ac:dyDescent="0.25">
      <c r="B2" s="127" t="s">
        <v>86</v>
      </c>
      <c r="C2" s="127"/>
      <c r="D2" s="127"/>
      <c r="E2" s="127"/>
      <c r="F2" s="127"/>
      <c r="G2" s="127"/>
      <c r="H2" s="127"/>
    </row>
    <row r="3" spans="2:8" ht="15.75" x14ac:dyDescent="0.25">
      <c r="B3" s="127" t="s">
        <v>111</v>
      </c>
      <c r="C3" s="127"/>
      <c r="D3" s="127"/>
      <c r="E3" s="127"/>
      <c r="F3" s="127"/>
      <c r="G3" s="127"/>
      <c r="H3" s="127"/>
    </row>
    <row r="4" spans="2:8" x14ac:dyDescent="0.25">
      <c r="B4" s="126" t="s">
        <v>45</v>
      </c>
      <c r="C4" s="126"/>
      <c r="D4" s="126"/>
      <c r="E4" s="126"/>
      <c r="F4" s="126"/>
      <c r="G4" s="126"/>
      <c r="H4" s="126"/>
    </row>
    <row r="7" spans="2:8" ht="57.75" customHeight="1" x14ac:dyDescent="0.25">
      <c r="C7" s="100" t="s">
        <v>14</v>
      </c>
      <c r="D7" s="100" t="s">
        <v>70</v>
      </c>
      <c r="E7" s="100" t="s">
        <v>15</v>
      </c>
      <c r="F7" s="100" t="s">
        <v>16</v>
      </c>
      <c r="G7" s="100" t="s">
        <v>17</v>
      </c>
      <c r="H7" s="100" t="s">
        <v>71</v>
      </c>
    </row>
    <row r="8" spans="2:8" ht="15.75" customHeight="1" x14ac:dyDescent="0.25">
      <c r="C8" s="100"/>
      <c r="D8" s="100"/>
      <c r="E8" s="100"/>
      <c r="F8" s="100"/>
      <c r="G8" s="100"/>
      <c r="H8" s="100"/>
    </row>
    <row r="9" spans="2:8" x14ac:dyDescent="0.25">
      <c r="B9" s="75" t="s">
        <v>77</v>
      </c>
      <c r="C9" s="101">
        <v>82837204</v>
      </c>
      <c r="D9" s="101">
        <v>22248866</v>
      </c>
      <c r="E9" s="101">
        <v>1436184</v>
      </c>
      <c r="F9" s="101">
        <v>-9047665</v>
      </c>
      <c r="G9" s="101">
        <v>-2045030</v>
      </c>
      <c r="H9" s="101">
        <f>SUM(C9:G9)</f>
        <v>95429559</v>
      </c>
    </row>
    <row r="10" spans="2:8" x14ac:dyDescent="0.25">
      <c r="B10" s="73" t="s">
        <v>78</v>
      </c>
      <c r="C10" s="102">
        <v>0</v>
      </c>
      <c r="D10" s="102">
        <v>0</v>
      </c>
      <c r="E10" s="102">
        <v>0</v>
      </c>
      <c r="F10" s="102">
        <v>0</v>
      </c>
      <c r="G10" s="102">
        <v>3831217</v>
      </c>
      <c r="H10" s="103">
        <f t="shared" ref="H10:H20" si="0">SUM(C10:G10)</f>
        <v>3831217</v>
      </c>
    </row>
    <row r="11" spans="2:8" ht="30" x14ac:dyDescent="0.25">
      <c r="B11" s="74" t="s">
        <v>105</v>
      </c>
      <c r="C11" s="102">
        <v>0</v>
      </c>
      <c r="D11" s="102">
        <v>997663</v>
      </c>
      <c r="E11" s="102">
        <v>0</v>
      </c>
      <c r="F11" s="102">
        <v>0</v>
      </c>
      <c r="G11" s="102">
        <v>0</v>
      </c>
      <c r="H11" s="103">
        <f t="shared" si="0"/>
        <v>997663</v>
      </c>
    </row>
    <row r="12" spans="2:8" ht="18" customHeight="1" x14ac:dyDescent="0.25">
      <c r="B12" s="74" t="s">
        <v>106</v>
      </c>
      <c r="C12" s="102">
        <v>0</v>
      </c>
      <c r="D12" s="102">
        <v>0</v>
      </c>
      <c r="E12" s="102">
        <v>0</v>
      </c>
      <c r="F12" s="102">
        <v>-284991</v>
      </c>
      <c r="G12" s="102">
        <v>0</v>
      </c>
      <c r="H12" s="103">
        <f t="shared" si="0"/>
        <v>-284991</v>
      </c>
    </row>
    <row r="13" spans="2:8" ht="18" customHeight="1" x14ac:dyDescent="0.25">
      <c r="B13" s="75" t="s">
        <v>114</v>
      </c>
      <c r="C13" s="105">
        <f t="shared" ref="C13:H13" si="1">SUM(C9:C12)</f>
        <v>82837204</v>
      </c>
      <c r="D13" s="105">
        <f t="shared" si="1"/>
        <v>23246529</v>
      </c>
      <c r="E13" s="105">
        <f t="shared" si="1"/>
        <v>1436184</v>
      </c>
      <c r="F13" s="105">
        <f t="shared" si="1"/>
        <v>-9332656</v>
      </c>
      <c r="G13" s="105">
        <f t="shared" si="1"/>
        <v>1786187</v>
      </c>
      <c r="H13" s="105">
        <f t="shared" si="1"/>
        <v>99973448</v>
      </c>
    </row>
    <row r="14" spans="2:8" ht="18" customHeight="1" x14ac:dyDescent="0.25">
      <c r="B14" s="74"/>
      <c r="C14" s="102"/>
      <c r="D14" s="102"/>
      <c r="E14" s="102"/>
      <c r="F14" s="102"/>
      <c r="G14" s="102"/>
      <c r="H14" s="103"/>
    </row>
    <row r="15" spans="2:8" x14ac:dyDescent="0.25">
      <c r="B15" s="75" t="s">
        <v>101</v>
      </c>
      <c r="C15" s="101">
        <f>SUM(C9:C12)</f>
        <v>82837204</v>
      </c>
      <c r="D15" s="101">
        <v>23282853</v>
      </c>
      <c r="E15" s="101">
        <f>SUM(E9:E12)</f>
        <v>1436184</v>
      </c>
      <c r="F15" s="101">
        <v>-9372015</v>
      </c>
      <c r="G15" s="101">
        <v>1183599</v>
      </c>
      <c r="H15" s="101">
        <f>SUM(C15:G15)</f>
        <v>99367825</v>
      </c>
    </row>
    <row r="16" spans="2:8" x14ac:dyDescent="0.25">
      <c r="B16" s="73" t="s">
        <v>78</v>
      </c>
      <c r="C16" s="102">
        <v>0</v>
      </c>
      <c r="D16" s="102">
        <v>0</v>
      </c>
      <c r="E16" s="102">
        <v>0</v>
      </c>
      <c r="F16" s="102">
        <v>0</v>
      </c>
      <c r="G16" s="102">
        <v>5130166</v>
      </c>
      <c r="H16" s="104">
        <f t="shared" si="0"/>
        <v>5130166</v>
      </c>
    </row>
    <row r="17" spans="2:8" x14ac:dyDescent="0.25">
      <c r="B17" s="73" t="s">
        <v>108</v>
      </c>
      <c r="C17" s="102"/>
      <c r="D17" s="102"/>
      <c r="E17" s="102"/>
      <c r="F17" s="102"/>
      <c r="G17" s="102">
        <v>-1614314</v>
      </c>
      <c r="H17" s="104">
        <f t="shared" si="0"/>
        <v>-1614314</v>
      </c>
    </row>
    <row r="18" spans="2:8" ht="34.5" customHeight="1" x14ac:dyDescent="0.25">
      <c r="B18" s="74" t="s">
        <v>105</v>
      </c>
      <c r="C18" s="102">
        <v>0</v>
      </c>
      <c r="D18" s="102">
        <v>1040076</v>
      </c>
      <c r="E18" s="102">
        <v>0</v>
      </c>
      <c r="F18" s="102">
        <v>0</v>
      </c>
      <c r="G18" s="102">
        <v>0</v>
      </c>
      <c r="H18" s="104">
        <f t="shared" si="0"/>
        <v>1040076</v>
      </c>
    </row>
    <row r="19" spans="2:8" ht="15" customHeight="1" x14ac:dyDescent="0.25">
      <c r="B19" s="74" t="s">
        <v>106</v>
      </c>
      <c r="C19" s="102">
        <v>0</v>
      </c>
      <c r="D19" s="102">
        <v>0</v>
      </c>
      <c r="E19" s="102">
        <v>0</v>
      </c>
      <c r="F19" s="102">
        <v>-102183</v>
      </c>
      <c r="G19" s="102">
        <v>0</v>
      </c>
      <c r="H19" s="104">
        <f t="shared" si="0"/>
        <v>-102183</v>
      </c>
    </row>
    <row r="20" spans="2:8" x14ac:dyDescent="0.25">
      <c r="B20" s="75" t="s">
        <v>115</v>
      </c>
      <c r="C20" s="105">
        <f>SUM(C15:C19)</f>
        <v>82837204</v>
      </c>
      <c r="D20" s="105">
        <f>SUM(D15:D19)</f>
        <v>24322929</v>
      </c>
      <c r="E20" s="105">
        <f t="shared" ref="E20:F20" si="2">SUM(E15:E19)</f>
        <v>1436184</v>
      </c>
      <c r="F20" s="105">
        <f t="shared" si="2"/>
        <v>-9474198</v>
      </c>
      <c r="G20" s="105">
        <f>SUM(G15:G19)</f>
        <v>4699451</v>
      </c>
      <c r="H20" s="105">
        <f t="shared" si="0"/>
        <v>103821570</v>
      </c>
    </row>
    <row r="21" spans="2:8" x14ac:dyDescent="0.25">
      <c r="H21" s="103"/>
    </row>
    <row r="22" spans="2:8" x14ac:dyDescent="0.25">
      <c r="H22" s="103"/>
    </row>
    <row r="23" spans="2:8" x14ac:dyDescent="0.25">
      <c r="H23" s="103"/>
    </row>
    <row r="24" spans="2:8" x14ac:dyDescent="0.25">
      <c r="B24" t="s">
        <v>72</v>
      </c>
      <c r="F24" s="106" t="s">
        <v>55</v>
      </c>
      <c r="H24" s="103"/>
    </row>
    <row r="25" spans="2:8" x14ac:dyDescent="0.25">
      <c r="H25" s="103"/>
    </row>
    <row r="26" spans="2:8" x14ac:dyDescent="0.25">
      <c r="B26" t="s">
        <v>92</v>
      </c>
      <c r="F26" s="106" t="s">
        <v>93</v>
      </c>
      <c r="H26" s="103"/>
    </row>
    <row r="27" spans="2:8" x14ac:dyDescent="0.25">
      <c r="H27" s="103"/>
    </row>
    <row r="28" spans="2:8" x14ac:dyDescent="0.25">
      <c r="H28" s="103"/>
    </row>
    <row r="29" spans="2:8" x14ac:dyDescent="0.25">
      <c r="H29" s="103"/>
    </row>
    <row r="30" spans="2:8" x14ac:dyDescent="0.25">
      <c r="H30" s="103"/>
    </row>
    <row r="31" spans="2:8" x14ac:dyDescent="0.25">
      <c r="H31" s="103"/>
    </row>
    <row r="32" spans="2:8" x14ac:dyDescent="0.25">
      <c r="H32" s="103"/>
    </row>
    <row r="33" spans="8:8" x14ac:dyDescent="0.25">
      <c r="H33" s="103"/>
    </row>
    <row r="34" spans="8:8" x14ac:dyDescent="0.25">
      <c r="H34" s="103"/>
    </row>
    <row r="35" spans="8:8" x14ac:dyDescent="0.25">
      <c r="H35" s="103"/>
    </row>
    <row r="36" spans="8:8" x14ac:dyDescent="0.25">
      <c r="H36" s="103"/>
    </row>
    <row r="37" spans="8:8" x14ac:dyDescent="0.25">
      <c r="H37" s="103"/>
    </row>
  </sheetData>
  <mergeCells count="3">
    <mergeCell ref="B2:H2"/>
    <mergeCell ref="B3:H3"/>
    <mergeCell ref="B4:H4"/>
  </mergeCells>
  <pageMargins left="0.7" right="0.7" top="0.75" bottom="0.75" header="0.3" footer="0.3"/>
  <pageSetup paperSize="9" scale="7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2"/>
  <sheetViews>
    <sheetView tabSelected="1" zoomScaleNormal="100" workbookViewId="0">
      <selection activeCell="D51" sqref="D51"/>
    </sheetView>
  </sheetViews>
  <sheetFormatPr defaultRowHeight="15" x14ac:dyDescent="0.25"/>
  <cols>
    <col min="2" max="2" width="55.42578125" customWidth="1"/>
    <col min="3" max="3" width="8.42578125" customWidth="1"/>
    <col min="4" max="4" width="14.7109375" style="102" customWidth="1"/>
    <col min="5" max="5" width="13.7109375" style="106" customWidth="1"/>
    <col min="6" max="6" width="29.28515625" customWidth="1"/>
  </cols>
  <sheetData>
    <row r="1" spans="2:5" ht="15.75" x14ac:dyDescent="0.25">
      <c r="B1" s="127" t="s">
        <v>87</v>
      </c>
      <c r="C1" s="127"/>
      <c r="D1" s="127"/>
      <c r="E1" s="127"/>
    </row>
    <row r="2" spans="2:5" x14ac:dyDescent="0.25">
      <c r="B2" s="125" t="s">
        <v>111</v>
      </c>
      <c r="C2" s="125"/>
      <c r="D2" s="125"/>
      <c r="E2" s="125"/>
    </row>
    <row r="3" spans="2:5" x14ac:dyDescent="0.25">
      <c r="B3" s="126" t="s">
        <v>45</v>
      </c>
      <c r="C3" s="126"/>
      <c r="D3" s="126"/>
      <c r="E3" s="126"/>
    </row>
    <row r="5" spans="2:5" ht="29.25" customHeight="1" x14ac:dyDescent="0.25">
      <c r="C5" s="125" t="s">
        <v>53</v>
      </c>
      <c r="D5" s="128" t="s">
        <v>116</v>
      </c>
      <c r="E5" s="128"/>
    </row>
    <row r="6" spans="2:5" x14ac:dyDescent="0.25">
      <c r="C6" s="125"/>
      <c r="D6" s="107" t="s">
        <v>100</v>
      </c>
      <c r="E6" s="107" t="s">
        <v>82</v>
      </c>
    </row>
    <row r="7" spans="2:5" x14ac:dyDescent="0.25">
      <c r="B7" s="91" t="s">
        <v>62</v>
      </c>
      <c r="C7" s="91"/>
      <c r="D7" s="129"/>
      <c r="E7" s="108"/>
    </row>
    <row r="8" spans="2:5" x14ac:dyDescent="0.25">
      <c r="B8" s="92" t="s">
        <v>30</v>
      </c>
      <c r="C8" s="92"/>
      <c r="D8" s="109">
        <v>16021521</v>
      </c>
      <c r="E8" s="109">
        <v>14555747</v>
      </c>
    </row>
    <row r="9" spans="2:5" x14ac:dyDescent="0.25">
      <c r="B9" s="92" t="s">
        <v>31</v>
      </c>
      <c r="C9" s="92"/>
      <c r="D9" s="109">
        <v>-7414461</v>
      </c>
      <c r="E9" s="109">
        <v>-5283593</v>
      </c>
    </row>
    <row r="10" spans="2:5" ht="26.25" x14ac:dyDescent="0.25">
      <c r="B10" s="93" t="s">
        <v>79</v>
      </c>
      <c r="C10" s="94"/>
      <c r="D10" s="109">
        <v>38450</v>
      </c>
      <c r="E10" s="109">
        <v>66295</v>
      </c>
    </row>
    <row r="11" spans="2:5" x14ac:dyDescent="0.25">
      <c r="B11" s="65" t="s">
        <v>88</v>
      </c>
      <c r="C11" s="65"/>
      <c r="D11" s="109">
        <v>-1782899</v>
      </c>
      <c r="E11" s="109">
        <v>-1525545</v>
      </c>
    </row>
    <row r="12" spans="2:5" x14ac:dyDescent="0.25">
      <c r="B12" s="92" t="s">
        <v>63</v>
      </c>
      <c r="C12" s="92"/>
      <c r="D12" s="109">
        <v>-613449</v>
      </c>
      <c r="E12" s="109">
        <v>-544846</v>
      </c>
    </row>
    <row r="13" spans="2:5" x14ac:dyDescent="0.25">
      <c r="B13" s="65" t="s">
        <v>32</v>
      </c>
      <c r="C13" s="65"/>
      <c r="D13" s="109">
        <v>445064</v>
      </c>
      <c r="E13" s="109">
        <v>565243</v>
      </c>
    </row>
    <row r="14" spans="2:5" ht="26.25" x14ac:dyDescent="0.25">
      <c r="B14" s="65" t="s">
        <v>64</v>
      </c>
      <c r="C14" s="65"/>
      <c r="D14" s="109">
        <v>-216394</v>
      </c>
      <c r="E14" s="109">
        <v>-94868</v>
      </c>
    </row>
    <row r="15" spans="2:5" ht="26.25" x14ac:dyDescent="0.25">
      <c r="B15" s="95" t="s">
        <v>33</v>
      </c>
      <c r="C15" s="95"/>
      <c r="D15" s="110">
        <f>SUM(D8:D14)</f>
        <v>6477832</v>
      </c>
      <c r="E15" s="110">
        <f>SUM(E8:E14)</f>
        <v>7738433</v>
      </c>
    </row>
    <row r="16" spans="2:5" x14ac:dyDescent="0.25">
      <c r="B16" s="96" t="s">
        <v>34</v>
      </c>
      <c r="C16" s="96"/>
      <c r="D16" s="109"/>
      <c r="E16" s="111"/>
    </row>
    <row r="17" spans="2:5" x14ac:dyDescent="0.25">
      <c r="B17" s="93" t="s">
        <v>35</v>
      </c>
      <c r="C17" s="93"/>
      <c r="D17" s="109">
        <v>532728</v>
      </c>
      <c r="E17" s="109">
        <v>1280088</v>
      </c>
    </row>
    <row r="18" spans="2:5" x14ac:dyDescent="0.25">
      <c r="B18" s="93" t="s">
        <v>36</v>
      </c>
      <c r="C18" s="93"/>
      <c r="D18" s="109">
        <v>0</v>
      </c>
      <c r="E18" s="109">
        <v>0</v>
      </c>
    </row>
    <row r="19" spans="2:5" x14ac:dyDescent="0.25">
      <c r="B19" s="93" t="s">
        <v>2</v>
      </c>
      <c r="C19" s="93"/>
      <c r="D19" s="109">
        <v>4193027</v>
      </c>
      <c r="E19" s="109">
        <v>1285224</v>
      </c>
    </row>
    <row r="20" spans="2:5" x14ac:dyDescent="0.25">
      <c r="B20" s="93" t="s">
        <v>3</v>
      </c>
      <c r="C20" s="93"/>
      <c r="D20" s="109">
        <v>8503972</v>
      </c>
      <c r="E20" s="109">
        <v>-10111922</v>
      </c>
    </row>
    <row r="21" spans="2:5" x14ac:dyDescent="0.25">
      <c r="B21" s="93" t="s">
        <v>4</v>
      </c>
      <c r="C21" s="93"/>
      <c r="D21" s="109">
        <v>-542278</v>
      </c>
      <c r="E21" s="109">
        <v>-2594984</v>
      </c>
    </row>
    <row r="22" spans="2:5" x14ac:dyDescent="0.25">
      <c r="B22" s="93" t="s">
        <v>7</v>
      </c>
      <c r="C22" s="93"/>
      <c r="D22" s="109">
        <v>-840436</v>
      </c>
      <c r="E22" s="109">
        <v>-402076</v>
      </c>
    </row>
    <row r="23" spans="2:5" x14ac:dyDescent="0.25">
      <c r="B23" s="93" t="s">
        <v>8</v>
      </c>
      <c r="C23" s="93"/>
      <c r="D23" s="109">
        <v>-4600124</v>
      </c>
      <c r="E23" s="109">
        <v>-3682346</v>
      </c>
    </row>
    <row r="24" spans="2:5" x14ac:dyDescent="0.25">
      <c r="B24" s="93" t="s">
        <v>9</v>
      </c>
      <c r="C24" s="93"/>
      <c r="D24" s="109">
        <v>-442960</v>
      </c>
      <c r="E24" s="109">
        <v>-331839</v>
      </c>
    </row>
    <row r="25" spans="2:5" x14ac:dyDescent="0.25">
      <c r="B25" s="96" t="s">
        <v>37</v>
      </c>
      <c r="C25" s="96"/>
      <c r="D25" s="109"/>
      <c r="E25" s="109"/>
    </row>
    <row r="26" spans="2:5" x14ac:dyDescent="0.25">
      <c r="B26" s="66" t="s">
        <v>12</v>
      </c>
      <c r="C26" s="66"/>
      <c r="D26" s="109">
        <v>641182</v>
      </c>
      <c r="E26" s="109">
        <v>2566838</v>
      </c>
    </row>
    <row r="27" spans="2:5" x14ac:dyDescent="0.25">
      <c r="B27" s="92" t="s">
        <v>13</v>
      </c>
      <c r="C27" s="92"/>
      <c r="D27" s="112">
        <v>2698844</v>
      </c>
      <c r="E27" s="112">
        <v>1143246</v>
      </c>
    </row>
    <row r="28" spans="2:5" ht="26.25" x14ac:dyDescent="0.25">
      <c r="B28" s="95" t="s">
        <v>65</v>
      </c>
      <c r="C28" s="95"/>
      <c r="D28" s="110">
        <f>SUM(D15:D27)</f>
        <v>16621787</v>
      </c>
      <c r="E28" s="110">
        <f>SUM(E15:E27)</f>
        <v>-3109338</v>
      </c>
    </row>
    <row r="29" spans="2:5" x14ac:dyDescent="0.25">
      <c r="B29" s="66" t="s">
        <v>66</v>
      </c>
      <c r="C29" s="66"/>
      <c r="D29" s="109">
        <v>-166125</v>
      </c>
      <c r="E29" s="109">
        <v>-209652</v>
      </c>
    </row>
    <row r="30" spans="2:5" ht="26.25" x14ac:dyDescent="0.25">
      <c r="B30" s="95" t="s">
        <v>89</v>
      </c>
      <c r="C30" s="95"/>
      <c r="D30" s="110">
        <f>D28+D29</f>
        <v>16455662</v>
      </c>
      <c r="E30" s="110">
        <f>E28+E29</f>
        <v>-3318990</v>
      </c>
    </row>
    <row r="31" spans="2:5" x14ac:dyDescent="0.25">
      <c r="B31" s="95" t="s">
        <v>38</v>
      </c>
      <c r="C31" s="95"/>
      <c r="D31" s="109"/>
      <c r="E31" s="111"/>
    </row>
    <row r="32" spans="2:5" x14ac:dyDescent="0.25">
      <c r="B32" s="66" t="s">
        <v>39</v>
      </c>
      <c r="C32" s="66"/>
      <c r="D32" s="109">
        <v>-415308</v>
      </c>
      <c r="E32" s="109">
        <v>-55422</v>
      </c>
    </row>
    <row r="33" spans="2:5" x14ac:dyDescent="0.25">
      <c r="B33" s="66" t="s">
        <v>94</v>
      </c>
      <c r="C33" s="66"/>
      <c r="D33" s="109">
        <v>1282</v>
      </c>
      <c r="E33" s="109">
        <v>1682</v>
      </c>
    </row>
    <row r="34" spans="2:5" ht="26.25" x14ac:dyDescent="0.25">
      <c r="B34" s="95" t="s">
        <v>67</v>
      </c>
      <c r="C34" s="95"/>
      <c r="D34" s="110">
        <f>SUM(D32:D33)</f>
        <v>-414026</v>
      </c>
      <c r="E34" s="110">
        <f>SUM(E32:E33)</f>
        <v>-53740</v>
      </c>
    </row>
    <row r="35" spans="2:5" x14ac:dyDescent="0.25">
      <c r="B35" s="97"/>
      <c r="C35" s="97"/>
      <c r="D35" s="113"/>
      <c r="E35" s="111"/>
    </row>
    <row r="36" spans="2:5" x14ac:dyDescent="0.25">
      <c r="B36" s="95" t="s">
        <v>40</v>
      </c>
      <c r="C36" s="95"/>
      <c r="D36" s="109"/>
      <c r="E36" s="111"/>
    </row>
    <row r="37" spans="2:5" x14ac:dyDescent="0.25">
      <c r="B37" s="97" t="s">
        <v>41</v>
      </c>
      <c r="C37" s="97"/>
      <c r="D37" s="109">
        <v>3863855</v>
      </c>
      <c r="E37" s="109">
        <v>5367183</v>
      </c>
    </row>
    <row r="38" spans="2:5" x14ac:dyDescent="0.25">
      <c r="B38" s="97" t="s">
        <v>90</v>
      </c>
      <c r="C38" s="97"/>
      <c r="D38" s="109">
        <v>-11289489</v>
      </c>
      <c r="E38" s="109">
        <v>-18237597</v>
      </c>
    </row>
    <row r="39" spans="2:5" x14ac:dyDescent="0.25">
      <c r="B39" s="97" t="s">
        <v>80</v>
      </c>
      <c r="C39" s="97"/>
      <c r="D39" s="109">
        <v>9608083</v>
      </c>
      <c r="E39" s="109">
        <v>14536561</v>
      </c>
    </row>
    <row r="40" spans="2:5" x14ac:dyDescent="0.25">
      <c r="B40" s="97" t="s">
        <v>91</v>
      </c>
      <c r="C40" s="97"/>
      <c r="D40" s="109">
        <v>-7877212</v>
      </c>
      <c r="E40" s="109">
        <v>-5392477</v>
      </c>
    </row>
    <row r="41" spans="2:5" x14ac:dyDescent="0.25">
      <c r="B41" s="97" t="s">
        <v>81</v>
      </c>
      <c r="C41" s="97"/>
      <c r="D41" s="109">
        <v>-1614314</v>
      </c>
      <c r="E41" s="109"/>
    </row>
    <row r="42" spans="2:5" ht="26.25" x14ac:dyDescent="0.25">
      <c r="B42" s="95" t="s">
        <v>42</v>
      </c>
      <c r="C42" s="98"/>
      <c r="D42" s="110">
        <f>SUM(D37:D41)</f>
        <v>-7309077</v>
      </c>
      <c r="E42" s="110">
        <f>SUM(E37:E41)</f>
        <v>-3726330</v>
      </c>
    </row>
    <row r="43" spans="2:5" ht="26.25" x14ac:dyDescent="0.25">
      <c r="B43" s="65" t="s">
        <v>68</v>
      </c>
      <c r="C43" s="68"/>
      <c r="D43" s="109">
        <v>475110</v>
      </c>
      <c r="E43" s="109">
        <v>5348</v>
      </c>
    </row>
    <row r="44" spans="2:5" x14ac:dyDescent="0.25">
      <c r="B44" s="67" t="s">
        <v>69</v>
      </c>
      <c r="C44" s="69"/>
      <c r="D44" s="110">
        <f>D30+D34+D42+D43</f>
        <v>9207669</v>
      </c>
      <c r="E44" s="110">
        <f>E30+E34+E42+E43</f>
        <v>-7093712</v>
      </c>
    </row>
    <row r="45" spans="2:5" ht="15" customHeight="1" x14ac:dyDescent="0.25">
      <c r="B45" s="95" t="s">
        <v>43</v>
      </c>
      <c r="C45" s="98">
        <v>3</v>
      </c>
      <c r="D45" s="110">
        <v>22989891</v>
      </c>
      <c r="E45" s="110">
        <v>23874332</v>
      </c>
    </row>
    <row r="46" spans="2:5" x14ac:dyDescent="0.25">
      <c r="B46" s="95" t="s">
        <v>44</v>
      </c>
      <c r="C46" s="98">
        <v>3</v>
      </c>
      <c r="D46" s="110">
        <f>D45+D44</f>
        <v>32197560</v>
      </c>
      <c r="E46" s="110">
        <f>E45+E44</f>
        <v>16780620</v>
      </c>
    </row>
    <row r="47" spans="2:5" x14ac:dyDescent="0.25">
      <c r="B47" s="95"/>
      <c r="C47" s="98"/>
      <c r="D47" s="113"/>
      <c r="E47" s="113"/>
    </row>
    <row r="48" spans="2:5" x14ac:dyDescent="0.25">
      <c r="B48" s="99"/>
      <c r="D48" s="130"/>
      <c r="E48" s="114"/>
    </row>
    <row r="49" spans="2:5" x14ac:dyDescent="0.25">
      <c r="B49" s="99"/>
      <c r="D49" s="130"/>
      <c r="E49" s="114"/>
    </row>
    <row r="50" spans="2:5" x14ac:dyDescent="0.25">
      <c r="B50" t="s">
        <v>72</v>
      </c>
      <c r="D50" s="102" t="s">
        <v>55</v>
      </c>
    </row>
    <row r="52" spans="2:5" x14ac:dyDescent="0.25">
      <c r="B52" t="s">
        <v>92</v>
      </c>
      <c r="D52" s="102" t="s">
        <v>93</v>
      </c>
    </row>
  </sheetData>
  <mergeCells count="5">
    <mergeCell ref="B1:E1"/>
    <mergeCell ref="B3:E3"/>
    <mergeCell ref="C5:C6"/>
    <mergeCell ref="D5:E5"/>
    <mergeCell ref="B2:E2"/>
  </mergeCells>
  <pageMargins left="0.7" right="0.7" top="0.75" bottom="0.75" header="0.3" footer="0.3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ОФП</vt:lpstr>
      <vt:lpstr>ОПиУ</vt:lpstr>
      <vt:lpstr>ОСД</vt:lpstr>
      <vt:lpstr>ОИК</vt:lpstr>
      <vt:lpstr>ДДС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2017-10-23T11:21:45Z</dcterms:modified>
</cp:coreProperties>
</file>