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275" windowHeight="7485"/>
  </bookViews>
  <sheets>
    <sheet name="BS" sheetId="2" r:id="rId1"/>
    <sheet name="PL" sheetId="3" r:id="rId2"/>
    <sheet name="CI" sheetId="4" r:id="rId3"/>
    <sheet name="CF" sheetId="5" r:id="rId4"/>
    <sheet name="EC" sheetId="6" r:id="rId5"/>
  </sheets>
  <definedNames>
    <definedName name="_xlnm._FilterDatabase" localSheetId="0" hidden="1">BS!$A$6:$H$28</definedName>
    <definedName name="_xlnm.Print_Area" localSheetId="0">BS!$A$1:$D$59</definedName>
    <definedName name="_xlnm.Print_Area" localSheetId="3">CF!$A$1:$D$65</definedName>
    <definedName name="_xlnm.Print_Area" localSheetId="2">CI!$A$1:$C$26</definedName>
    <definedName name="_xlnm.Print_Area" localSheetId="4">EC!$A$1:$E$29</definedName>
    <definedName name="_xlnm.Print_Area" localSheetId="1">PL!$A$1:$D$39</definedName>
  </definedNames>
  <calcPr calcId="125725"/>
</workbook>
</file>

<file path=xl/calcChain.xml><?xml version="1.0" encoding="utf-8"?>
<calcChain xmlns="http://schemas.openxmlformats.org/spreadsheetml/2006/main">
  <c r="D7" i="5"/>
  <c r="C7" i="4"/>
  <c r="D6" i="3"/>
  <c r="D50" i="5"/>
  <c r="D40"/>
  <c r="D31"/>
  <c r="D28"/>
  <c r="D18"/>
  <c r="D33" i="3"/>
  <c r="E18" i="6"/>
  <c r="C18" i="4"/>
  <c r="C50" i="2"/>
  <c r="B18" i="4" l="1"/>
  <c r="C40" i="2" l="1"/>
  <c r="D17" i="6"/>
  <c r="D20" s="1"/>
  <c r="E16"/>
  <c r="C17"/>
  <c r="C20" s="1"/>
  <c r="B17"/>
  <c r="B20" s="1"/>
  <c r="D9"/>
  <c r="D12" s="1"/>
  <c r="C9"/>
  <c r="C12" s="1"/>
  <c r="B9"/>
  <c r="B12" s="1"/>
  <c r="E10"/>
  <c r="D35" i="2"/>
  <c r="E19" i="6"/>
  <c r="E11"/>
  <c r="E8"/>
  <c r="E7"/>
  <c r="C12" i="3"/>
  <c r="D50" i="2"/>
  <c r="D51" s="1"/>
  <c r="D53" s="1"/>
  <c r="D40"/>
  <c r="D25"/>
  <c r="D27" s="1"/>
  <c r="D16"/>
  <c r="D28" l="1"/>
  <c r="E15" i="6"/>
  <c r="E17"/>
  <c r="E20" s="1"/>
  <c r="E9"/>
  <c r="E12" s="1"/>
  <c r="C50" i="5"/>
  <c r="C40"/>
  <c r="D12" i="3"/>
  <c r="C20"/>
  <c r="C51" i="2"/>
  <c r="C35"/>
  <c r="C25"/>
  <c r="C27" s="1"/>
  <c r="C16"/>
  <c r="C53" l="1"/>
  <c r="D20" i="3"/>
  <c r="D29" s="1"/>
  <c r="D57" i="5" s="1"/>
  <c r="C29" i="3"/>
  <c r="C28" i="2"/>
  <c r="C9" i="5" l="1"/>
  <c r="C18" s="1"/>
  <c r="C33" i="3"/>
  <c r="C28" i="5" l="1"/>
  <c r="C31" l="1"/>
  <c r="C52" l="1"/>
  <c r="C57" l="1"/>
</calcChain>
</file>

<file path=xl/sharedStrings.xml><?xml version="1.0" encoding="utf-8"?>
<sst xmlns="http://schemas.openxmlformats.org/spreadsheetml/2006/main" count="220" uniqueCount="146">
  <si>
    <t>Прим.</t>
  </si>
  <si>
    <t>В тысячах тенге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</si>
  <si>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</si>
  <si>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</si>
  <si>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</si>
  <si>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</si>
  <si>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</si>
  <si>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 xml:space="preserve">Нематериальные активы </t>
  </si>
  <si>
    <t>Долгосрочные авансы</t>
  </si>
  <si>
    <t>Денежные средства, ограниченные в использовании</t>
  </si>
  <si>
    <t xml:space="preserve"> </t>
  </si>
  <si>
    <t>Краткосрочные активы</t>
  </si>
  <si>
    <t>Товарно-материальные запасы</t>
  </si>
  <si>
    <t>Предоплата по налогам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</si>
  <si>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</si>
  <si>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</si>
  <si>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</si>
  <si>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>Капитал</t>
  </si>
  <si>
    <t>Уставный капитал</t>
  </si>
  <si>
    <t>Резерв по переоценке, за вычетом отсроченного налога</t>
  </si>
  <si>
    <t>Долгосрочные обязательства</t>
  </si>
  <si>
    <t>Облигации к оплате</t>
  </si>
  <si>
    <t xml:space="preserve">   </t>
  </si>
  <si>
    <t>Краткосрочные обязательства</t>
  </si>
  <si>
    <t>Проценты к уплате</t>
  </si>
  <si>
    <t>Торговая кредиторская задолженность</t>
  </si>
  <si>
    <t>Авансы, полученные от клиентов</t>
  </si>
  <si>
    <t>Налоги к уплате</t>
  </si>
  <si>
    <t>Прочая кредиторская задолженность и начисления</t>
  </si>
  <si>
    <t xml:space="preserve">        </t>
  </si>
  <si>
    <t>31 декабря </t>
  </si>
  <si>
    <t xml:space="preserve">Генеральный директор </t>
  </si>
  <si>
    <t>Франциско Паррилла</t>
  </si>
  <si>
    <t>Главный бухгалтер</t>
  </si>
  <si>
    <t xml:space="preserve"> Сауле Туктабаева </t>
  </si>
  <si>
    <t>ТОО "Каспий Лимитед"</t>
  </si>
  <si>
    <t>Промежуточный отчёт о финансовом положении</t>
  </si>
  <si>
    <t>Доход от номеров и аренды</t>
  </si>
  <si>
    <t>Прочие операционные доходы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</si>
  <si>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</si>
  <si>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</si>
  <si>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</si>
  <si>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</si>
  <si>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Доходы от финансирования</t>
  </si>
  <si>
    <t>Прочие расходы</t>
  </si>
  <si>
    <t>Прибыль до расходов по подоходному налогу</t>
  </si>
  <si>
    <t>Чистая прибыль за период</t>
  </si>
  <si>
    <t xml:space="preserve">Промежуточный отчёт о прибылях и убытках </t>
  </si>
  <si>
    <t>Прибыль за период</t>
  </si>
  <si>
    <t>Прочий совокупный доход</t>
  </si>
  <si>
    <t>Итого совокупный доход за период, за вычетом налогов</t>
  </si>
  <si>
    <t xml:space="preserve">Промежуточный отчет о совокупном доходе </t>
  </si>
  <si>
    <t>Денежные потоки от операционной деятельности</t>
  </si>
  <si>
    <t xml:space="preserve">Прибыль до расходов по подоходному налогу </t>
  </si>
  <si>
    <t>Корректировки на :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</si>
  <si>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</si>
  <si>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</si>
  <si>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Задолженность связанных сторон, помимо займов</t>
  </si>
  <si>
    <t>Прочие активы</t>
  </si>
  <si>
    <t>Кредиторская задолженность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</si>
  <si>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</si>
  <si>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</si>
  <si>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</si>
  <si>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</si>
  <si>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</si>
  <si>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</si>
  <si>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</si>
  <si>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</si>
  <si>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</si>
  <si>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</si>
  <si>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долгосрочных займов</t>
  </si>
  <si>
    <t>Чистое расходование денежных средств в финансовой деятельности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</si>
  <si>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</si>
  <si>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</si>
  <si>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Нераспределен-ный доход</t>
  </si>
  <si>
    <t>Итого</t>
  </si>
  <si>
    <t>Прочие изменения</t>
  </si>
  <si>
    <t>Фонд переоценки</t>
  </si>
  <si>
    <t xml:space="preserve">Промежуточный отчет об изменениях в капитале </t>
  </si>
  <si>
    <t>2014 года</t>
  </si>
  <si>
    <t>Инвестиционная недвижимость</t>
  </si>
  <si>
    <t>Капитальное незавершенное строительство</t>
  </si>
  <si>
    <t>Задолженность связанных сторон</t>
  </si>
  <si>
    <t>Дебиторская задолженность</t>
  </si>
  <si>
    <t xml:space="preserve">Предоплата по корпоративному подоходному налогу </t>
  </si>
  <si>
    <t xml:space="preserve">Долгосрочные активы, предназначенные для продажи </t>
  </si>
  <si>
    <t xml:space="preserve">Нераспределённая прибыль </t>
  </si>
  <si>
    <t>Долгосрочные займы</t>
  </si>
  <si>
    <t>Текущая часть долгосрочных займов</t>
  </si>
  <si>
    <t>Задолженность перед связанными сторонами</t>
  </si>
  <si>
    <t>Доходы от продажи продуктов питания и напитков</t>
  </si>
  <si>
    <t xml:space="preserve">Коммунальные услуги, уборка и техническое обслуживание </t>
  </si>
  <si>
    <t>Положительная / (отрицательная) курсовая разница, нетто</t>
  </si>
  <si>
    <t>Убыток от выбытия основных средств</t>
  </si>
  <si>
    <t>Затраты по финансированию</t>
  </si>
  <si>
    <t>Прочий доход</t>
  </si>
  <si>
    <t>2014</t>
  </si>
  <si>
    <t>Прочий совокупный доход, не подлежащий переклассификации в состав прибыли или убытка в последующих периодах:</t>
  </si>
  <si>
    <t>Амортизацию</t>
  </si>
  <si>
    <t>Нереализованную (положительную) / отрицательную курсовую разницу</t>
  </si>
  <si>
    <t>Уменьшение /(увеличение) в операционных активах:</t>
  </si>
  <si>
    <t>(Уменьшение) / увеличение в операционных обязательствах:</t>
  </si>
  <si>
    <t>Задолженность связанным сторонам, помимо займа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</si>
  <si>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</si>
  <si>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</si>
  <si>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инвестиционной недвижимости</t>
  </si>
  <si>
    <t>Займы, полученные от связанных сторон</t>
  </si>
  <si>
    <t>Влияние изменений в обменных курсах на денежные средства и их эквиваленты</t>
  </si>
  <si>
    <t>−</t>
  </si>
  <si>
    <t>На 1 января 2014 года  (аудированные данные)</t>
  </si>
  <si>
    <t>Промежуточный отчет о движении денежных средств</t>
  </si>
  <si>
    <t>Краткосрочные займы</t>
  </si>
  <si>
    <t>Итого выручки</t>
  </si>
  <si>
    <t>Операционная прибыль</t>
  </si>
  <si>
    <t xml:space="preserve">Расходы по подоходному налогу </t>
  </si>
  <si>
    <t xml:space="preserve"> -   </t>
  </si>
  <si>
    <t>Приобретение нематериальных активов</t>
  </si>
  <si>
    <t xml:space="preserve">                      -   </t>
  </si>
  <si>
    <t>Выплата дивидендов</t>
  </si>
  <si>
    <t>Затраты по сделке</t>
  </si>
  <si>
    <t>Чистое увеличение / (уменьшение) денежных средств и их эквивалентов</t>
  </si>
  <si>
    <t>Итого совокупный доход</t>
  </si>
  <si>
    <t>Выплата дивиденов</t>
  </si>
  <si>
    <t>ИТОГО ОБЯЗАТЕЛЬСТВА</t>
  </si>
  <si>
    <t>ИТОГО КАПИТАЛ И ОБЯЗАТЕЛЬСТВА</t>
  </si>
  <si>
    <t>ИТОГО АКТИВЫ</t>
  </si>
  <si>
    <t>КАПИТАЛ И ОБЯЗАТЕЛЬСТВА</t>
  </si>
  <si>
    <t>Переоценка земли и зданий</t>
  </si>
  <si>
    <t>Эффект подоходного налога</t>
  </si>
  <si>
    <t>Переоценка земли и зданий, за вычетом налога</t>
  </si>
  <si>
    <t>На 31 марта 2015 года</t>
  </si>
  <si>
    <t>31 марта</t>
  </si>
  <si>
    <t>2015 года</t>
  </si>
  <si>
    <t>За три месяца, закончившихся 31 марта 2015 года</t>
  </si>
  <si>
    <t>За три месяца, закончившихся 31 марта</t>
  </si>
  <si>
    <t>2015</t>
  </si>
  <si>
    <t>Обязательства по отложенному налогу</t>
  </si>
  <si>
    <t>Получение долгосрочных кредитов и займов</t>
  </si>
  <si>
    <t>Получение краткосрочных кредитов и займов</t>
  </si>
  <si>
    <t xml:space="preserve">Погашение краткосрочных займов </t>
  </si>
  <si>
    <t>По состоянию на 31 марта 2015 года (неаудированные данные)</t>
  </si>
  <si>
    <t xml:space="preserve">                </t>
  </si>
  <si>
    <t xml:space="preserve">                          -   </t>
  </si>
  <si>
    <t>На 1 января 2015 года  (аудированные данные)</t>
  </si>
  <si>
    <t>По состоянию на 31 марта 2014 года (неаудированные данные)</t>
  </si>
  <si>
    <t>-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</si>
</sst>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  <numFmt numFmtId="166" formatCode="#,##0_ ;\-#,##0\ 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4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4"/>
      <name val="Arial"/>
      <family val="2"/>
      <charset val="204"/>
    </font>
    <font>
      <b/>
      <i/>
      <sz val="9"/>
      <name val="Arial"/>
      <family val="2"/>
      <charset val="204"/>
    </font>
    <font>
      <sz val="4"/>
      <color theme="1"/>
      <name val="Arial"/>
      <family val="2"/>
      <charset val="204"/>
    </font>
    <font>
      <b/>
      <sz val="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3" xfId="0" applyFont="1" applyBorder="1"/>
    <xf numFmtId="0" fontId="10" fillId="0" borderId="0" xfId="0" applyFont="1"/>
    <xf numFmtId="0" fontId="8" fillId="0" borderId="4" xfId="0" applyFont="1" applyBorder="1"/>
    <xf numFmtId="0" fontId="9" fillId="0" borderId="3" xfId="0" applyFont="1" applyBorder="1"/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3" xfId="0" applyFont="1" applyBorder="1" applyAlignment="1"/>
    <xf numFmtId="0" fontId="8" fillId="0" borderId="3" xfId="0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right" wrapText="1" indent="1"/>
    </xf>
    <xf numFmtId="0" fontId="9" fillId="0" borderId="4" xfId="0" applyFont="1" applyBorder="1" applyAlignment="1"/>
    <xf numFmtId="164" fontId="9" fillId="0" borderId="4" xfId="1" applyNumberFormat="1" applyFont="1" applyBorder="1" applyAlignment="1">
      <alignment wrapText="1"/>
    </xf>
    <xf numFmtId="0" fontId="9" fillId="0" borderId="0" xfId="0" applyFont="1" applyAlignment="1"/>
    <xf numFmtId="164" fontId="9" fillId="0" borderId="0" xfId="1" applyNumberFormat="1" applyFont="1" applyAlignment="1">
      <alignment wrapText="1"/>
    </xf>
    <xf numFmtId="164" fontId="8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10" fillId="0" borderId="0" xfId="1" applyNumberFormat="1" applyFont="1" applyAlignment="1"/>
    <xf numFmtId="164" fontId="5" fillId="0" borderId="0" xfId="1" applyNumberFormat="1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1" applyNumberFormat="1" applyFont="1" applyAlignment="1"/>
    <xf numFmtId="0" fontId="14" fillId="0" borderId="0" xfId="0" applyFont="1"/>
    <xf numFmtId="0" fontId="15" fillId="0" borderId="0" xfId="0" applyFont="1"/>
    <xf numFmtId="0" fontId="16" fillId="0" borderId="0" xfId="0" applyFont="1" applyAlignment="1"/>
    <xf numFmtId="0" fontId="16" fillId="0" borderId="3" xfId="0" applyFont="1" applyBorder="1" applyAlignment="1"/>
    <xf numFmtId="0" fontId="17" fillId="0" borderId="0" xfId="0" applyFont="1"/>
    <xf numFmtId="0" fontId="12" fillId="0" borderId="0" xfId="0" applyFont="1"/>
    <xf numFmtId="0" fontId="14" fillId="0" borderId="2" xfId="0" applyFont="1" applyBorder="1"/>
    <xf numFmtId="0" fontId="12" fillId="0" borderId="5" xfId="0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wrapText="1" indent="3"/>
    </xf>
    <xf numFmtId="0" fontId="19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165" fontId="0" fillId="0" borderId="0" xfId="0" applyNumberFormat="1"/>
    <xf numFmtId="0" fontId="20" fillId="0" borderId="3" xfId="0" applyFont="1" applyBorder="1" applyAlignment="1">
      <alignment horizontal="center"/>
    </xf>
    <xf numFmtId="164" fontId="5" fillId="0" borderId="0" xfId="1" applyNumberFormat="1" applyFont="1" applyAlignment="1">
      <alignment horizontal="right"/>
    </xf>
    <xf numFmtId="0" fontId="18" fillId="0" borderId="3" xfId="0" applyFont="1" applyBorder="1" applyAlignment="1">
      <alignment wrapText="1"/>
    </xf>
    <xf numFmtId="164" fontId="8" fillId="0" borderId="0" xfId="1" applyNumberFormat="1" applyFont="1" applyAlignment="1">
      <alignment horizontal="right" wrapText="1" indent="1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2" xfId="0" applyFont="1" applyBorder="1"/>
    <xf numFmtId="0" fontId="9" fillId="0" borderId="3" xfId="0" applyFont="1" applyBorder="1" applyAlignment="1">
      <alignment horizontal="center"/>
    </xf>
    <xf numFmtId="0" fontId="7" fillId="0" borderId="0" xfId="0" applyFont="1" applyAlignment="1"/>
    <xf numFmtId="164" fontId="9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4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wrapText="1"/>
    </xf>
    <xf numFmtId="0" fontId="18" fillId="0" borderId="3" xfId="0" applyFont="1" applyBorder="1" applyAlignment="1">
      <alignment wrapText="1"/>
    </xf>
    <xf numFmtId="164" fontId="8" fillId="0" borderId="0" xfId="1" applyNumberFormat="1" applyFont="1" applyAlignment="1">
      <alignment horizontal="right" wrapText="1" inden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6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5" fillId="0" borderId="7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165" fontId="27" fillId="0" borderId="0" xfId="0" applyNumberFormat="1" applyFont="1"/>
    <xf numFmtId="165" fontId="28" fillId="0" borderId="4" xfId="0" quotePrefix="1" applyNumberFormat="1" applyFont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  <xf numFmtId="165" fontId="29" fillId="0" borderId="4" xfId="0" applyNumberFormat="1" applyFont="1" applyBorder="1" applyAlignment="1">
      <alignment wrapText="1"/>
    </xf>
    <xf numFmtId="165" fontId="28" fillId="0" borderId="3" xfId="0" applyNumberFormat="1" applyFont="1" applyBorder="1" applyAlignment="1">
      <alignment horizontal="right" wrapText="1" indent="1"/>
    </xf>
    <xf numFmtId="165" fontId="29" fillId="0" borderId="4" xfId="0" applyNumberFormat="1" applyFont="1" applyBorder="1" applyAlignment="1">
      <alignment horizontal="right" wrapText="1" indent="1"/>
    </xf>
    <xf numFmtId="165" fontId="29" fillId="0" borderId="0" xfId="0" applyNumberFormat="1" applyFont="1" applyAlignment="1">
      <alignment horizontal="right" wrapText="1" indent="1"/>
    </xf>
    <xf numFmtId="165" fontId="29" fillId="0" borderId="3" xfId="0" applyNumberFormat="1" applyFont="1" applyBorder="1" applyAlignment="1">
      <alignment horizontal="right" wrapText="1" indent="1"/>
    </xf>
    <xf numFmtId="165" fontId="28" fillId="0" borderId="4" xfId="0" applyNumberFormat="1" applyFont="1" applyBorder="1" applyAlignment="1">
      <alignment horizontal="right" wrapText="1" indent="1"/>
    </xf>
    <xf numFmtId="165" fontId="30" fillId="0" borderId="0" xfId="0" applyNumberFormat="1" applyFont="1" applyAlignment="1">
      <alignment horizontal="right" wrapText="1" indent="1"/>
    </xf>
    <xf numFmtId="165" fontId="29" fillId="0" borderId="1" xfId="0" applyNumberFormat="1" applyFont="1" applyBorder="1" applyAlignment="1">
      <alignment horizontal="right" wrapText="1" indent="1"/>
    </xf>
    <xf numFmtId="165" fontId="28" fillId="0" borderId="0" xfId="0" applyNumberFormat="1" applyFont="1" applyAlignment="1">
      <alignment horizontal="right" wrapText="1" indent="1"/>
    </xf>
    <xf numFmtId="165" fontId="28" fillId="0" borderId="2" xfId="0" applyNumberFormat="1" applyFont="1" applyBorder="1" applyAlignment="1">
      <alignment horizontal="right" wrapText="1" indent="1"/>
    </xf>
    <xf numFmtId="164" fontId="27" fillId="0" borderId="0" xfId="1" applyNumberFormat="1" applyFont="1" applyAlignment="1">
      <alignment horizontal="right"/>
    </xf>
    <xf numFmtId="3" fontId="0" fillId="0" borderId="0" xfId="0" applyNumberFormat="1"/>
    <xf numFmtId="164" fontId="27" fillId="0" borderId="0" xfId="1" applyNumberFormat="1" applyFont="1" applyAlignment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 indent="1"/>
    </xf>
    <xf numFmtId="164" fontId="3" fillId="0" borderId="3" xfId="1" applyNumberFormat="1" applyFont="1" applyBorder="1" applyAlignment="1">
      <alignment horizontal="right" wrapText="1" indent="1"/>
    </xf>
    <xf numFmtId="164" fontId="2" fillId="0" borderId="0" xfId="1" applyNumberFormat="1" applyFont="1" applyAlignment="1">
      <alignment wrapText="1"/>
    </xf>
    <xf numFmtId="164" fontId="3" fillId="0" borderId="2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4" fontId="2" fillId="0" borderId="0" xfId="1" applyNumberFormat="1" applyFont="1" applyAlignment="1"/>
    <xf numFmtId="0" fontId="31" fillId="0" borderId="0" xfId="0" applyFont="1" applyAlignment="1">
      <alignment horizontal="center"/>
    </xf>
    <xf numFmtId="164" fontId="3" fillId="0" borderId="0" xfId="1" applyNumberFormat="1" applyFont="1" applyAlignment="1">
      <alignment horizontal="right" wrapText="1"/>
    </xf>
    <xf numFmtId="164" fontId="3" fillId="0" borderId="0" xfId="1" quotePrefix="1" applyNumberFormat="1" applyFont="1" applyAlignment="1">
      <alignment horizontal="right" wrapText="1"/>
    </xf>
    <xf numFmtId="0" fontId="31" fillId="0" borderId="3" xfId="0" applyFont="1" applyBorder="1" applyAlignment="1">
      <alignment horizontal="center"/>
    </xf>
    <xf numFmtId="164" fontId="3" fillId="0" borderId="3" xfId="1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4" xfId="0" applyFont="1" applyBorder="1" applyAlignment="1">
      <alignment horizontal="center"/>
    </xf>
    <xf numFmtId="165" fontId="2" fillId="0" borderId="4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wrapText="1"/>
    </xf>
    <xf numFmtId="0" fontId="2" fillId="0" borderId="3" xfId="0" applyFont="1" applyBorder="1" applyAlignment="1">
      <alignment horizontal="center"/>
    </xf>
    <xf numFmtId="165" fontId="2" fillId="0" borderId="3" xfId="1" applyNumberFormat="1" applyFont="1" applyBorder="1" applyAlignment="1">
      <alignment wrapText="1"/>
    </xf>
    <xf numFmtId="165" fontId="2" fillId="0" borderId="0" xfId="1" applyNumberFormat="1" applyFont="1" applyAlignment="1"/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 applyAlignment="1">
      <alignment wrapText="1"/>
    </xf>
    <xf numFmtId="164" fontId="2" fillId="0" borderId="0" xfId="1" applyNumberFormat="1" applyFont="1" applyAlignment="1">
      <alignment horizontal="right" wrapText="1"/>
    </xf>
    <xf numFmtId="0" fontId="27" fillId="0" borderId="0" xfId="0" applyFont="1" applyAlignment="1">
      <alignment horizontal="center"/>
    </xf>
    <xf numFmtId="164" fontId="27" fillId="0" borderId="0" xfId="1" applyNumberFormat="1" applyFont="1"/>
    <xf numFmtId="165" fontId="2" fillId="0" borderId="0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27" fillId="0" borderId="0" xfId="0" applyFont="1"/>
    <xf numFmtId="0" fontId="3" fillId="0" borderId="0" xfId="0" applyFont="1" applyAlignment="1">
      <alignment horizontal="right" wrapText="1"/>
    </xf>
    <xf numFmtId="164" fontId="3" fillId="0" borderId="3" xfId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165" fontId="29" fillId="0" borderId="0" xfId="0" applyNumberFormat="1" applyFont="1" applyBorder="1" applyAlignment="1">
      <alignment horizontal="right" wrapText="1" indent="1"/>
    </xf>
    <xf numFmtId="165" fontId="28" fillId="0" borderId="0" xfId="0" applyNumberFormat="1" applyFont="1" applyBorder="1" applyAlignment="1">
      <alignment horizontal="right" wrapText="1" indent="1"/>
    </xf>
    <xf numFmtId="0" fontId="21" fillId="0" borderId="1" xfId="0" applyFont="1" applyBorder="1" applyAlignment="1">
      <alignment wrapText="1"/>
    </xf>
    <xf numFmtId="0" fontId="28" fillId="0" borderId="3" xfId="0" applyFont="1" applyBorder="1" applyAlignment="1">
      <alignment horizontal="right" wrapText="1" indent="1"/>
    </xf>
    <xf numFmtId="165" fontId="28" fillId="0" borderId="6" xfId="0" applyNumberFormat="1" applyFont="1" applyBorder="1" applyAlignment="1">
      <alignment horizontal="right" wrapText="1" indent="1"/>
    </xf>
    <xf numFmtId="0" fontId="0" fillId="0" borderId="0" xfId="0" applyFont="1"/>
    <xf numFmtId="0" fontId="9" fillId="0" borderId="4" xfId="0" applyFont="1" applyBorder="1"/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5" xfId="0" applyFont="1" applyBorder="1"/>
    <xf numFmtId="0" fontId="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164" fontId="3" fillId="0" borderId="3" xfId="1" applyNumberFormat="1" applyFont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166" fontId="3" fillId="0" borderId="3" xfId="1" applyNumberFormat="1" applyFont="1" applyBorder="1" applyAlignment="1">
      <alignment wrapText="1"/>
    </xf>
    <xf numFmtId="166" fontId="3" fillId="0" borderId="2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view="pageBreakPreview" zoomScale="85" zoomScaleNormal="100" zoomScaleSheetLayoutView="85" workbookViewId="0">
      <selection activeCell="D6" sqref="D6"/>
    </sheetView>
  </sheetViews>
  <sheetFormatPr defaultRowHeight="15"/>
  <cols>
    <col min="1" max="1" width="48.42578125" style="143" bestFit="1" customWidth="1"/>
    <col min="2" max="2" width="9.140625" style="1" customWidth="1"/>
    <col min="3" max="3" width="20.5703125" style="96" customWidth="1"/>
    <col min="4" max="4" width="16.42578125" style="26" customWidth="1"/>
    <col min="5" max="5" width="12.7109375" bestFit="1" customWidth="1"/>
    <col min="6" max="6" width="14.140625" customWidth="1"/>
  </cols>
  <sheetData>
    <row r="1" spans="1:13">
      <c r="A1" s="143" t="s">
        <v>35</v>
      </c>
      <c r="B1" s="1" t="s">
        <v>10</v>
      </c>
    </row>
    <row r="2" spans="1:13">
      <c r="A2" s="3" t="s">
        <v>36</v>
      </c>
    </row>
    <row r="3" spans="1:13">
      <c r="A3" s="62" t="s">
        <v>130</v>
      </c>
      <c r="B3" s="2"/>
      <c r="C3" s="97"/>
      <c r="D3" s="22"/>
    </row>
    <row r="4" spans="1:13">
      <c r="B4" s="2"/>
      <c r="C4" s="98" t="s">
        <v>131</v>
      </c>
      <c r="D4" s="56" t="s">
        <v>30</v>
      </c>
    </row>
    <row r="5" spans="1:13">
      <c r="A5" s="62"/>
      <c r="B5" s="2"/>
      <c r="C5" s="98" t="s">
        <v>132</v>
      </c>
      <c r="D5" s="72" t="s">
        <v>79</v>
      </c>
    </row>
    <row r="6" spans="1:13" ht="15.75" thickBot="1">
      <c r="A6" s="15" t="s">
        <v>1</v>
      </c>
      <c r="B6" s="16" t="s">
        <v>0</v>
      </c>
      <c r="C6" s="99" t="s">
        <v>2</v>
      </c>
      <c r="D6" s="17" t="s">
        <v>3</v>
      </c>
    </row>
    <row r="7" spans="1:13">
      <c r="A7" s="8" t="s">
        <v>4</v>
      </c>
      <c r="B7" s="5"/>
      <c r="C7" s="100"/>
      <c r="D7" s="21"/>
    </row>
    <row r="8" spans="1:13">
      <c r="A8" s="4" t="s">
        <v>5</v>
      </c>
      <c r="B8" s="5"/>
      <c r="C8" s="100"/>
      <c r="D8" s="21"/>
    </row>
    <row r="9" spans="1:13">
      <c r="A9" s="59" t="s">
        <v>6</v>
      </c>
      <c r="B9" s="5">
        <v>6</v>
      </c>
      <c r="C9" s="100">
        <v>12663562.08031</v>
      </c>
      <c r="D9" s="63">
        <v>11939304</v>
      </c>
      <c r="E9" s="57"/>
      <c r="G9" s="57"/>
      <c r="H9" s="57"/>
    </row>
    <row r="10" spans="1:13" s="57" customFormat="1">
      <c r="A10" s="59" t="s">
        <v>80</v>
      </c>
      <c r="B10" s="58">
        <v>7</v>
      </c>
      <c r="C10" s="100">
        <v>1929165</v>
      </c>
      <c r="D10" s="63">
        <v>2803136</v>
      </c>
      <c r="L10" s="95"/>
      <c r="M10" s="95"/>
    </row>
    <row r="11" spans="1:13">
      <c r="A11" s="59" t="s">
        <v>7</v>
      </c>
      <c r="B11" s="5"/>
      <c r="C11" s="100">
        <v>3120.4</v>
      </c>
      <c r="D11" s="21">
        <v>3797</v>
      </c>
      <c r="E11" s="57"/>
      <c r="F11" s="57"/>
      <c r="G11" s="57"/>
      <c r="H11" s="57"/>
      <c r="L11" s="95"/>
      <c r="M11" s="95"/>
    </row>
    <row r="12" spans="1:13">
      <c r="A12" s="59" t="s">
        <v>81</v>
      </c>
      <c r="B12" s="5">
        <v>6</v>
      </c>
      <c r="C12" s="100">
        <v>335064.00792</v>
      </c>
      <c r="D12" s="21">
        <v>279717</v>
      </c>
      <c r="E12" s="57"/>
      <c r="F12" s="57"/>
      <c r="G12" s="57"/>
      <c r="H12" s="57"/>
      <c r="L12" s="95"/>
      <c r="M12" s="95"/>
    </row>
    <row r="13" spans="1:13">
      <c r="A13" s="59" t="s">
        <v>8</v>
      </c>
      <c r="B13" s="5">
        <v>6</v>
      </c>
      <c r="C13" s="100">
        <v>55771.170290000009</v>
      </c>
      <c r="D13" s="21">
        <v>36508</v>
      </c>
      <c r="E13" s="57"/>
      <c r="F13" s="57"/>
      <c r="G13" s="57"/>
      <c r="H13" s="57"/>
      <c r="L13" s="95"/>
      <c r="M13" s="95"/>
    </row>
    <row r="14" spans="1:13" s="57" customFormat="1">
      <c r="A14" s="59" t="s">
        <v>82</v>
      </c>
      <c r="B14" s="58">
        <v>24</v>
      </c>
      <c r="C14" s="100">
        <v>625309.49911000009</v>
      </c>
      <c r="D14" s="63">
        <v>565303</v>
      </c>
      <c r="L14" s="95"/>
      <c r="M14" s="95"/>
    </row>
    <row r="15" spans="1:13" ht="15.75" thickBot="1">
      <c r="A15" s="9" t="s">
        <v>9</v>
      </c>
      <c r="B15" s="5"/>
      <c r="C15" s="100">
        <v>0</v>
      </c>
      <c r="D15" s="21">
        <v>0</v>
      </c>
      <c r="E15" s="57"/>
      <c r="F15" s="57"/>
      <c r="G15" s="57"/>
      <c r="H15" s="57"/>
      <c r="L15" s="95"/>
      <c r="M15" s="95"/>
    </row>
    <row r="16" spans="1:13" ht="15.75" thickBot="1">
      <c r="A16" s="60"/>
      <c r="B16" s="10" t="s">
        <v>10</v>
      </c>
      <c r="C16" s="101">
        <f>SUM(C9:C15)</f>
        <v>15611992.157630002</v>
      </c>
      <c r="D16" s="24">
        <f>SUM(D9:D15)</f>
        <v>15627765</v>
      </c>
      <c r="E16" s="57"/>
      <c r="F16" s="57"/>
      <c r="G16" s="57"/>
      <c r="H16" s="57"/>
      <c r="M16" s="95"/>
    </row>
    <row r="17" spans="1:13">
      <c r="A17" s="8" t="s">
        <v>11</v>
      </c>
      <c r="B17" s="5"/>
      <c r="C17" s="100"/>
      <c r="D17" s="21"/>
      <c r="E17" s="57"/>
      <c r="F17" s="57"/>
      <c r="G17" s="57"/>
      <c r="H17" s="57"/>
      <c r="L17" s="95"/>
      <c r="M17" s="95"/>
    </row>
    <row r="18" spans="1:13">
      <c r="A18" s="59" t="s">
        <v>12</v>
      </c>
      <c r="B18" s="5">
        <v>8</v>
      </c>
      <c r="C18" s="100">
        <v>329776.67595999996</v>
      </c>
      <c r="D18" s="21">
        <v>312342</v>
      </c>
      <c r="E18" s="57"/>
      <c r="F18" s="57"/>
      <c r="G18" s="57"/>
      <c r="H18" s="57"/>
    </row>
    <row r="19" spans="1:13">
      <c r="A19" s="59" t="s">
        <v>83</v>
      </c>
      <c r="B19" s="5">
        <v>9</v>
      </c>
      <c r="C19" s="100">
        <v>507677.96250149998</v>
      </c>
      <c r="D19" s="21">
        <v>302228</v>
      </c>
      <c r="E19" s="57"/>
      <c r="F19" s="57"/>
      <c r="G19" s="57"/>
      <c r="H19" s="57"/>
      <c r="L19" s="95"/>
      <c r="M19" s="95"/>
    </row>
    <row r="20" spans="1:13">
      <c r="A20" s="59" t="s">
        <v>13</v>
      </c>
      <c r="B20" s="5">
        <v>10</v>
      </c>
      <c r="C20" s="100">
        <v>10709.761849999999</v>
      </c>
      <c r="D20" s="21">
        <v>10242</v>
      </c>
      <c r="E20" s="57"/>
      <c r="F20" s="57"/>
      <c r="G20" s="57"/>
      <c r="H20" s="57"/>
      <c r="L20" s="95"/>
      <c r="M20" s="95"/>
    </row>
    <row r="21" spans="1:13">
      <c r="A21" s="59" t="s">
        <v>84</v>
      </c>
      <c r="B21" s="5"/>
      <c r="C21" s="100">
        <v>128797.82318999998</v>
      </c>
      <c r="D21" s="21">
        <v>159579</v>
      </c>
      <c r="E21" s="57"/>
      <c r="F21" s="57"/>
      <c r="G21" s="57"/>
      <c r="H21" s="57"/>
      <c r="L21" s="95"/>
      <c r="M21" s="95"/>
    </row>
    <row r="22" spans="1:13">
      <c r="A22" s="59" t="s">
        <v>14</v>
      </c>
      <c r="B22" s="5">
        <v>24</v>
      </c>
      <c r="C22" s="100">
        <v>985755.74899999984</v>
      </c>
      <c r="D22" s="21">
        <v>998606</v>
      </c>
      <c r="E22" s="57"/>
      <c r="F22" s="57"/>
      <c r="G22" s="57"/>
      <c r="H22" s="57"/>
      <c r="L22" s="95"/>
      <c r="M22" s="95"/>
    </row>
    <row r="23" spans="1:13">
      <c r="A23" s="59" t="s">
        <v>15</v>
      </c>
      <c r="B23" s="5">
        <v>11</v>
      </c>
      <c r="C23" s="100">
        <v>89986.374500000107</v>
      </c>
      <c r="D23" s="21">
        <v>31601</v>
      </c>
      <c r="E23" s="57"/>
      <c r="F23" s="57"/>
      <c r="G23" s="57"/>
      <c r="H23" s="57"/>
      <c r="L23" s="95"/>
      <c r="M23" s="95"/>
    </row>
    <row r="24" spans="1:13" ht="15.75" thickBot="1">
      <c r="A24" s="9" t="s">
        <v>16</v>
      </c>
      <c r="B24" s="5">
        <v>12</v>
      </c>
      <c r="C24" s="100">
        <v>197786.00612999999</v>
      </c>
      <c r="D24" s="21">
        <v>261938</v>
      </c>
      <c r="E24" s="57"/>
      <c r="F24" s="57"/>
      <c r="G24" s="57"/>
      <c r="H24" s="57"/>
      <c r="L24" s="95"/>
      <c r="M24" s="95"/>
    </row>
    <row r="25" spans="1:13" ht="15.75" thickBot="1">
      <c r="A25" s="60"/>
      <c r="B25" s="11"/>
      <c r="C25" s="101">
        <f>SUM(C18:C24)</f>
        <v>2250490.3531315001</v>
      </c>
      <c r="D25" s="24">
        <f>SUM(D18:D24)</f>
        <v>2076536</v>
      </c>
      <c r="E25" s="57"/>
      <c r="F25" s="57"/>
      <c r="G25" s="57"/>
      <c r="H25" s="57"/>
      <c r="L25" s="95"/>
      <c r="M25" s="95"/>
    </row>
    <row r="26" spans="1:13" s="57" customFormat="1" ht="15.75" thickBot="1">
      <c r="A26" s="60" t="s">
        <v>85</v>
      </c>
      <c r="B26" s="61">
        <v>6</v>
      </c>
      <c r="C26" s="102">
        <v>0</v>
      </c>
      <c r="D26" s="64">
        <v>0</v>
      </c>
      <c r="L26" s="95"/>
      <c r="M26" s="95"/>
    </row>
    <row r="27" spans="1:13" s="57" customFormat="1" ht="15.75" thickBot="1">
      <c r="A27" s="60"/>
      <c r="B27" s="61"/>
      <c r="C27" s="102">
        <f>+C26+C25</f>
        <v>2250490.3531315001</v>
      </c>
      <c r="D27" s="64">
        <f>+D26+D25</f>
        <v>2076536</v>
      </c>
      <c r="M27" s="95"/>
    </row>
    <row r="28" spans="1:13" ht="15.75" thickBot="1">
      <c r="A28" s="60" t="s">
        <v>125</v>
      </c>
      <c r="B28" s="12"/>
      <c r="C28" s="160">
        <f>+C27+C16</f>
        <v>17862482.510761503</v>
      </c>
      <c r="D28" s="64">
        <f>+D27+D16</f>
        <v>17704301</v>
      </c>
      <c r="E28" s="158"/>
      <c r="F28" s="57"/>
      <c r="G28" s="57"/>
      <c r="H28" s="57"/>
      <c r="L28" s="95"/>
      <c r="M28" s="95"/>
    </row>
    <row r="29" spans="1:13">
      <c r="A29" s="8"/>
      <c r="B29" s="18"/>
      <c r="C29" s="103"/>
      <c r="D29" s="19"/>
      <c r="E29" s="57"/>
      <c r="F29" s="57"/>
      <c r="G29" s="57"/>
      <c r="H29" s="57"/>
      <c r="L29" s="95"/>
      <c r="M29" s="95"/>
    </row>
    <row r="30" spans="1:13">
      <c r="A30" s="4" t="s">
        <v>126</v>
      </c>
      <c r="B30" s="20"/>
      <c r="C30" s="100"/>
      <c r="D30" s="21"/>
      <c r="E30" s="57"/>
      <c r="F30" s="57"/>
      <c r="G30" s="57"/>
      <c r="H30" s="57"/>
      <c r="J30" s="57"/>
    </row>
    <row r="31" spans="1:13">
      <c r="A31" s="4" t="s">
        <v>17</v>
      </c>
      <c r="B31" s="5"/>
      <c r="C31" s="100"/>
      <c r="D31" s="21"/>
      <c r="E31" s="57"/>
      <c r="F31" s="57"/>
      <c r="G31" s="57"/>
      <c r="H31" s="57"/>
      <c r="J31" s="57"/>
    </row>
    <row r="32" spans="1:13">
      <c r="A32" s="59" t="s">
        <v>18</v>
      </c>
      <c r="B32" s="5">
        <v>13</v>
      </c>
      <c r="C32" s="100">
        <v>5656808</v>
      </c>
      <c r="D32" s="21">
        <v>5656808</v>
      </c>
      <c r="E32" s="57"/>
      <c r="F32" s="57"/>
      <c r="G32" s="57"/>
      <c r="H32" s="57"/>
      <c r="L32" s="95"/>
      <c r="M32" s="95"/>
    </row>
    <row r="33" spans="1:13">
      <c r="A33" s="59" t="s">
        <v>86</v>
      </c>
      <c r="B33" s="5"/>
      <c r="C33" s="100">
        <v>2062155</v>
      </c>
      <c r="D33" s="21">
        <v>2100232</v>
      </c>
      <c r="E33" s="159"/>
      <c r="F33" s="159"/>
      <c r="G33" s="57"/>
      <c r="H33" s="57"/>
      <c r="L33" s="95"/>
      <c r="M33" s="95"/>
    </row>
    <row r="34" spans="1:13" ht="15.75" thickBot="1">
      <c r="A34" s="9" t="s">
        <v>19</v>
      </c>
      <c r="B34" s="5"/>
      <c r="C34" s="63">
        <v>5073345</v>
      </c>
      <c r="D34" s="21">
        <v>5073345</v>
      </c>
      <c r="E34" s="57"/>
      <c r="F34" s="57"/>
      <c r="G34" s="57"/>
      <c r="H34" s="57"/>
      <c r="L34" s="95"/>
      <c r="M34" s="95"/>
    </row>
    <row r="35" spans="1:13" ht="15.75" thickBot="1">
      <c r="A35" s="60"/>
      <c r="B35" s="11"/>
      <c r="C35" s="101">
        <f>SUM(C32:C34)</f>
        <v>12792308</v>
      </c>
      <c r="D35" s="65">
        <f>SUM(D32:D34)</f>
        <v>12830385</v>
      </c>
      <c r="E35" s="158"/>
      <c r="F35" s="159"/>
      <c r="G35" s="57"/>
      <c r="H35" s="57"/>
      <c r="L35" s="95"/>
      <c r="M35" s="95"/>
    </row>
    <row r="36" spans="1:13">
      <c r="A36" s="8" t="s">
        <v>20</v>
      </c>
      <c r="B36" s="5"/>
      <c r="C36" s="100"/>
      <c r="D36" s="21"/>
      <c r="E36" s="57"/>
      <c r="F36" s="57"/>
      <c r="G36" s="57"/>
      <c r="H36" s="57"/>
    </row>
    <row r="37" spans="1:13">
      <c r="A37" s="59" t="s">
        <v>87</v>
      </c>
      <c r="B37" s="5">
        <v>14</v>
      </c>
      <c r="C37" s="100">
        <v>656345.10420000006</v>
      </c>
      <c r="D37" s="21">
        <v>602362</v>
      </c>
      <c r="E37" s="57"/>
      <c r="F37" s="57"/>
      <c r="G37" s="57"/>
      <c r="H37" s="57"/>
      <c r="L37" s="95"/>
      <c r="M37" s="95"/>
    </row>
    <row r="38" spans="1:13">
      <c r="A38" s="59" t="s">
        <v>21</v>
      </c>
      <c r="B38" s="5">
        <v>15</v>
      </c>
      <c r="C38" s="100">
        <v>2174907.3186900001</v>
      </c>
      <c r="D38" s="21">
        <v>2164660</v>
      </c>
      <c r="E38" s="57"/>
      <c r="F38" s="57"/>
      <c r="G38" s="57"/>
      <c r="H38" s="57"/>
      <c r="L38" s="95"/>
      <c r="M38" s="95"/>
    </row>
    <row r="39" spans="1:13" ht="15.75" thickBot="1">
      <c r="A39" s="73" t="s">
        <v>136</v>
      </c>
      <c r="B39" s="74"/>
      <c r="C39" s="104">
        <v>1178954.2591900001</v>
      </c>
      <c r="D39" s="66">
        <v>1142477</v>
      </c>
      <c r="E39" s="57"/>
      <c r="F39" s="57"/>
      <c r="G39" s="57"/>
      <c r="H39" s="57"/>
      <c r="L39" s="95"/>
      <c r="M39" s="95"/>
    </row>
    <row r="40" spans="1:13" ht="15.75" thickBot="1">
      <c r="A40" s="6"/>
      <c r="B40" s="13" t="s">
        <v>22</v>
      </c>
      <c r="C40" s="102">
        <f>SUM(C37:C39)</f>
        <v>4010206.6820800002</v>
      </c>
      <c r="D40" s="23">
        <f>SUM(D37:D39)</f>
        <v>3909499</v>
      </c>
      <c r="E40" s="158"/>
      <c r="F40" s="57"/>
      <c r="G40" s="57"/>
      <c r="H40" s="57"/>
      <c r="L40" s="95"/>
      <c r="M40" s="95"/>
    </row>
    <row r="41" spans="1:13">
      <c r="A41" s="8" t="s">
        <v>23</v>
      </c>
      <c r="B41" s="5"/>
      <c r="C41" s="100" t="s">
        <v>22</v>
      </c>
      <c r="D41" s="21"/>
      <c r="E41" s="57"/>
      <c r="F41" s="57"/>
      <c r="G41" s="57"/>
      <c r="H41" s="57"/>
    </row>
    <row r="42" spans="1:13">
      <c r="A42" s="59" t="s">
        <v>88</v>
      </c>
      <c r="B42" s="5">
        <v>14</v>
      </c>
      <c r="C42" s="100">
        <v>317025.06031000003</v>
      </c>
      <c r="D42" s="21">
        <v>340844</v>
      </c>
      <c r="E42" s="57"/>
      <c r="F42" s="57"/>
      <c r="G42" s="57"/>
      <c r="H42" s="57"/>
      <c r="L42" s="95"/>
      <c r="M42" s="95"/>
    </row>
    <row r="43" spans="1:13" s="57" customFormat="1">
      <c r="A43" s="59" t="s">
        <v>111</v>
      </c>
      <c r="B43" s="58">
        <v>16</v>
      </c>
      <c r="C43" s="100">
        <v>245900</v>
      </c>
      <c r="D43" s="63">
        <v>266200</v>
      </c>
      <c r="L43" s="95"/>
    </row>
    <row r="44" spans="1:13">
      <c r="A44" s="59" t="s">
        <v>24</v>
      </c>
      <c r="B44" s="5"/>
      <c r="C44" s="100">
        <v>124789.01968999999</v>
      </c>
      <c r="D44" s="21">
        <v>30449</v>
      </c>
      <c r="E44" s="57"/>
      <c r="F44" s="57"/>
      <c r="G44" s="57"/>
      <c r="H44" s="57"/>
      <c r="L44" s="95"/>
      <c r="M44" s="95"/>
    </row>
    <row r="45" spans="1:13">
      <c r="A45" s="59" t="s">
        <v>25</v>
      </c>
      <c r="B45" s="5">
        <v>17</v>
      </c>
      <c r="C45" s="100">
        <v>212591.06437000001</v>
      </c>
      <c r="D45" s="21">
        <v>208841</v>
      </c>
      <c r="E45" s="57"/>
      <c r="F45" s="57"/>
      <c r="G45" s="57"/>
      <c r="H45" s="57"/>
      <c r="L45" s="95"/>
      <c r="M45" s="95"/>
    </row>
    <row r="46" spans="1:13">
      <c r="A46" s="59" t="s">
        <v>26</v>
      </c>
      <c r="B46" s="5"/>
      <c r="C46" s="100">
        <v>51569.43056999999</v>
      </c>
      <c r="D46" s="21">
        <v>49430</v>
      </c>
      <c r="E46" s="57"/>
      <c r="F46" s="57"/>
      <c r="G46" s="57"/>
      <c r="H46" s="57"/>
      <c r="L46" s="95"/>
      <c r="M46" s="95"/>
    </row>
    <row r="47" spans="1:13">
      <c r="A47" s="59" t="s">
        <v>27</v>
      </c>
      <c r="B47" s="5">
        <v>18</v>
      </c>
      <c r="C47" s="100">
        <v>58542.656769999994</v>
      </c>
      <c r="D47" s="21">
        <v>42842</v>
      </c>
      <c r="E47" s="57"/>
      <c r="F47" s="57"/>
      <c r="G47" s="57"/>
      <c r="H47" s="57"/>
      <c r="L47" s="95"/>
      <c r="M47" s="95"/>
    </row>
    <row r="48" spans="1:13">
      <c r="A48" s="59" t="s">
        <v>89</v>
      </c>
      <c r="B48" s="5">
        <v>24</v>
      </c>
      <c r="C48" s="100">
        <v>38874.73186999969</v>
      </c>
      <c r="D48" s="21">
        <v>25399</v>
      </c>
      <c r="E48" s="57"/>
      <c r="F48" s="57"/>
      <c r="G48" s="57"/>
      <c r="H48" s="57"/>
      <c r="L48" s="95"/>
      <c r="M48" s="95"/>
    </row>
    <row r="49" spans="1:13" ht="15.75" thickBot="1">
      <c r="A49" s="9" t="s">
        <v>28</v>
      </c>
      <c r="B49" s="5">
        <v>19</v>
      </c>
      <c r="C49" s="100">
        <v>10675.875789999996</v>
      </c>
      <c r="D49" s="21">
        <v>412</v>
      </c>
      <c r="E49" s="57"/>
      <c r="F49" s="57"/>
      <c r="G49" s="57"/>
      <c r="H49" s="57"/>
      <c r="L49" s="95"/>
      <c r="M49" s="95"/>
    </row>
    <row r="50" spans="1:13" ht="15.75" thickBot="1">
      <c r="A50" s="60"/>
      <c r="B50" s="10" t="s">
        <v>29</v>
      </c>
      <c r="C50" s="101">
        <f>SUM(C42:C49)</f>
        <v>1059967.8393699997</v>
      </c>
      <c r="D50" s="24">
        <f>SUM(D42:D49)</f>
        <v>964417</v>
      </c>
      <c r="E50" s="158"/>
      <c r="F50" s="57"/>
      <c r="G50" s="57"/>
      <c r="H50" s="57"/>
      <c r="L50" s="95"/>
      <c r="M50" s="95"/>
    </row>
    <row r="51" spans="1:13" ht="15.75" thickBot="1">
      <c r="A51" s="60" t="s">
        <v>123</v>
      </c>
      <c r="B51" s="12"/>
      <c r="C51" s="102">
        <f>SUM(C50,C40,)</f>
        <v>5070174.5214499999</v>
      </c>
      <c r="D51" s="23">
        <f>SUM(D50,D40,)</f>
        <v>4873916</v>
      </c>
      <c r="E51" s="57"/>
      <c r="F51" s="57"/>
      <c r="G51" s="57"/>
      <c r="H51" s="57"/>
      <c r="L51" s="95"/>
      <c r="M51" s="95"/>
    </row>
    <row r="52" spans="1:13" ht="15.75" thickBot="1">
      <c r="A52" s="4"/>
      <c r="B52" s="5"/>
      <c r="C52" s="100"/>
      <c r="D52" s="22"/>
      <c r="E52" s="57"/>
      <c r="F52" s="57"/>
      <c r="G52" s="57"/>
      <c r="H52" s="57"/>
      <c r="L52" s="95"/>
      <c r="M52" s="95"/>
    </row>
    <row r="53" spans="1:13" ht="15.75" thickBot="1">
      <c r="A53" s="60" t="s">
        <v>124</v>
      </c>
      <c r="B53" s="11"/>
      <c r="C53" s="161">
        <f>SUM(C51,C35)</f>
        <v>17862482.521449998</v>
      </c>
      <c r="D53" s="24">
        <f>SUM(D51,D35)</f>
        <v>17704301</v>
      </c>
      <c r="E53" s="57"/>
      <c r="F53" s="57"/>
      <c r="G53" s="57"/>
      <c r="H53" s="57"/>
    </row>
    <row r="54" spans="1:13">
      <c r="A54" s="59"/>
      <c r="B54" s="14"/>
      <c r="C54" s="105"/>
      <c r="D54" s="25"/>
      <c r="F54" s="57"/>
      <c r="G54" s="57"/>
      <c r="H54" s="57"/>
    </row>
    <row r="55" spans="1:13">
      <c r="F55" s="57"/>
      <c r="G55" s="57"/>
      <c r="H55" s="57"/>
    </row>
    <row r="56" spans="1:13">
      <c r="A56" s="143" t="s">
        <v>31</v>
      </c>
      <c r="D56" s="54" t="s">
        <v>32</v>
      </c>
      <c r="F56" s="57"/>
      <c r="G56" s="57"/>
      <c r="H56" s="57"/>
    </row>
    <row r="57" spans="1:13">
      <c r="D57" s="54"/>
      <c r="F57" s="57"/>
      <c r="G57" s="57"/>
      <c r="H57" s="57"/>
    </row>
    <row r="58" spans="1:13">
      <c r="D58" s="54"/>
      <c r="F58" s="57"/>
      <c r="G58" s="57"/>
      <c r="H58" s="57"/>
    </row>
    <row r="59" spans="1:13">
      <c r="A59" s="143" t="s">
        <v>33</v>
      </c>
      <c r="D59" s="54" t="s">
        <v>34</v>
      </c>
      <c r="F59" s="57"/>
      <c r="G59" s="57"/>
      <c r="H59" s="57"/>
    </row>
    <row r="60" spans="1:13">
      <c r="F60" s="57"/>
      <c r="G60" s="57"/>
      <c r="H60" s="57"/>
    </row>
    <row r="61" spans="1:13">
      <c r="F61" s="57"/>
      <c r="G61" s="57"/>
      <c r="H61" s="57"/>
    </row>
    <row r="62" spans="1:13">
      <c r="F62" s="57"/>
      <c r="G62" s="57"/>
      <c r="H62" s="57"/>
    </row>
    <row r="63" spans="1:13">
      <c r="F63" s="57"/>
      <c r="G63" s="57"/>
      <c r="H63" s="57"/>
    </row>
    <row r="64" spans="1:13">
      <c r="B64" s="28"/>
      <c r="C64" s="29"/>
      <c r="D64" s="29"/>
    </row>
    <row r="67" spans="1:4" s="27" customFormat="1">
      <c r="A67" s="143"/>
      <c r="B67" s="1"/>
      <c r="C67" s="96"/>
      <c r="D67" s="26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85" zoomScaleNormal="70" zoomScaleSheetLayoutView="85" workbookViewId="0">
      <selection activeCell="D7" sqref="D7"/>
    </sheetView>
  </sheetViews>
  <sheetFormatPr defaultRowHeight="15"/>
  <cols>
    <col min="1" max="1" width="50.7109375" style="143" bestFit="1" customWidth="1"/>
    <col min="2" max="2" width="9.140625" style="123" customWidth="1"/>
    <col min="3" max="4" width="21.28515625" style="124" customWidth="1"/>
  </cols>
  <sheetData>
    <row r="1" spans="1:11">
      <c r="A1" s="143" t="s">
        <v>35</v>
      </c>
      <c r="B1" s="106"/>
      <c r="C1" s="107"/>
      <c r="D1" s="107"/>
    </row>
    <row r="2" spans="1:11">
      <c r="A2" s="3" t="s">
        <v>47</v>
      </c>
      <c r="B2" s="106"/>
      <c r="C2" s="107"/>
      <c r="D2" s="107"/>
    </row>
    <row r="3" spans="1:11">
      <c r="A3" s="62" t="s">
        <v>133</v>
      </c>
      <c r="B3" s="106"/>
      <c r="C3" s="107"/>
      <c r="D3" s="107"/>
      <c r="H3" s="57"/>
      <c r="I3" s="57"/>
      <c r="J3" s="57"/>
      <c r="K3" s="57"/>
    </row>
    <row r="4" spans="1:11" ht="15" customHeight="1" thickBot="1">
      <c r="A4" s="62"/>
      <c r="B4" s="106"/>
      <c r="C4" s="162" t="s">
        <v>134</v>
      </c>
      <c r="D4" s="162"/>
      <c r="H4" s="57"/>
      <c r="I4" s="57"/>
      <c r="J4" s="57"/>
      <c r="K4" s="57"/>
    </row>
    <row r="5" spans="1:11">
      <c r="A5" s="62"/>
      <c r="B5" s="106"/>
      <c r="C5" s="108" t="s">
        <v>135</v>
      </c>
      <c r="D5" s="108" t="s">
        <v>96</v>
      </c>
      <c r="H5" s="57"/>
      <c r="I5" s="57"/>
      <c r="J5" s="57"/>
      <c r="K5" s="57"/>
    </row>
    <row r="6" spans="1:11" ht="15.75" thickBot="1">
      <c r="A6" s="15" t="s">
        <v>1</v>
      </c>
      <c r="B6" s="109" t="s">
        <v>0</v>
      </c>
      <c r="C6" s="110" t="s">
        <v>2</v>
      </c>
      <c r="D6" s="156" t="str">
        <f>C6</f>
        <v>(неаудировано)</v>
      </c>
      <c r="F6" s="57"/>
      <c r="H6" s="57"/>
      <c r="I6" s="57"/>
      <c r="J6" s="57"/>
      <c r="K6" s="57"/>
    </row>
    <row r="7" spans="1:11">
      <c r="A7" s="4"/>
      <c r="B7" s="111"/>
      <c r="C7" s="100"/>
      <c r="D7" s="100"/>
      <c r="F7" s="57"/>
      <c r="H7" s="57"/>
      <c r="I7" s="57"/>
      <c r="J7" s="57"/>
      <c r="K7" s="57"/>
    </row>
    <row r="8" spans="1:11">
      <c r="A8" s="59" t="s">
        <v>37</v>
      </c>
      <c r="B8" s="111">
        <v>5</v>
      </c>
      <c r="C8" s="112">
        <v>524457.81500102463</v>
      </c>
      <c r="D8" s="112">
        <v>715534</v>
      </c>
      <c r="F8" s="57"/>
      <c r="H8" s="57"/>
      <c r="I8" s="57"/>
      <c r="J8" s="95"/>
      <c r="K8" s="95"/>
    </row>
    <row r="9" spans="1:11">
      <c r="A9" s="59" t="s">
        <v>90</v>
      </c>
      <c r="B9" s="111">
        <v>5</v>
      </c>
      <c r="C9" s="112">
        <v>0</v>
      </c>
      <c r="D9" s="112">
        <v>41296</v>
      </c>
      <c r="E9" s="57"/>
      <c r="F9" s="57"/>
      <c r="H9" s="57"/>
      <c r="I9" s="57"/>
      <c r="J9" s="95"/>
      <c r="K9" s="95"/>
    </row>
    <row r="10" spans="1:11" ht="15.75" thickBot="1">
      <c r="A10" s="59" t="s">
        <v>38</v>
      </c>
      <c r="B10" s="111">
        <v>5</v>
      </c>
      <c r="C10" s="112">
        <v>167665.1687141704</v>
      </c>
      <c r="D10" s="112">
        <v>82263</v>
      </c>
      <c r="E10" s="57"/>
      <c r="F10" s="57"/>
      <c r="H10" s="57"/>
      <c r="I10" s="57"/>
      <c r="J10" s="95"/>
      <c r="K10" s="95"/>
    </row>
    <row r="11" spans="1:11">
      <c r="A11" s="144"/>
      <c r="B11" s="113"/>
      <c r="C11" s="114"/>
      <c r="D11" s="114"/>
      <c r="E11" s="57"/>
      <c r="F11" s="57"/>
      <c r="H11" s="57"/>
      <c r="I11" s="57"/>
      <c r="J11" s="95"/>
      <c r="K11" s="95"/>
    </row>
    <row r="12" spans="1:11">
      <c r="A12" s="4" t="s">
        <v>112</v>
      </c>
      <c r="B12" s="115"/>
      <c r="C12" s="116">
        <f>SUM(C8:C10)</f>
        <v>692122.98371519498</v>
      </c>
      <c r="D12" s="116">
        <f>SUM(D8:D10)</f>
        <v>839093</v>
      </c>
      <c r="E12" s="57"/>
      <c r="F12" s="57"/>
      <c r="H12" s="57"/>
      <c r="I12" s="57"/>
      <c r="J12" s="57"/>
      <c r="K12" s="57"/>
    </row>
    <row r="13" spans="1:11">
      <c r="A13" s="59"/>
      <c r="B13" s="111"/>
      <c r="C13" s="112"/>
      <c r="D13" s="112"/>
      <c r="E13" s="57"/>
      <c r="F13" s="57"/>
      <c r="H13" s="57"/>
      <c r="I13" s="57"/>
      <c r="J13" s="95"/>
      <c r="K13" s="95"/>
    </row>
    <row r="14" spans="1:11">
      <c r="A14" s="59" t="s">
        <v>91</v>
      </c>
      <c r="B14" s="111"/>
      <c r="C14" s="112">
        <v>-227272.40764614302</v>
      </c>
      <c r="D14" s="112">
        <v>-259292</v>
      </c>
      <c r="E14" s="57"/>
      <c r="F14" s="57"/>
      <c r="H14" s="57"/>
      <c r="I14" s="57"/>
      <c r="J14" s="57"/>
      <c r="K14" s="95"/>
    </row>
    <row r="15" spans="1:11">
      <c r="A15" s="59" t="s">
        <v>39</v>
      </c>
      <c r="B15" s="111"/>
      <c r="C15" s="112">
        <v>0</v>
      </c>
      <c r="D15" s="112">
        <v>-79</v>
      </c>
      <c r="E15" s="57"/>
      <c r="F15" s="57"/>
      <c r="H15" s="57"/>
      <c r="I15" s="57"/>
      <c r="J15" s="95"/>
      <c r="K15" s="95"/>
    </row>
    <row r="16" spans="1:11">
      <c r="A16" s="59" t="s">
        <v>40</v>
      </c>
      <c r="B16" s="111">
        <v>20</v>
      </c>
      <c r="C16" s="112">
        <v>-48612.709390190779</v>
      </c>
      <c r="D16" s="112">
        <v>-46381</v>
      </c>
      <c r="E16" s="57"/>
      <c r="F16" s="57"/>
      <c r="H16" s="57"/>
      <c r="I16" s="57"/>
      <c r="J16" s="95"/>
      <c r="K16" s="95"/>
    </row>
    <row r="17" spans="1:11">
      <c r="A17" s="59" t="s">
        <v>41</v>
      </c>
      <c r="B17" s="111"/>
      <c r="C17" s="112">
        <v>-128094.48351273529</v>
      </c>
      <c r="D17" s="112">
        <v>-129233</v>
      </c>
      <c r="E17" s="57"/>
      <c r="F17" s="57"/>
      <c r="H17" s="57"/>
      <c r="I17" s="57"/>
      <c r="J17" s="95"/>
      <c r="K17" s="95"/>
    </row>
    <row r="18" spans="1:11" ht="15.75" thickBot="1">
      <c r="A18" s="59" t="s">
        <v>42</v>
      </c>
      <c r="B18" s="111">
        <v>5</v>
      </c>
      <c r="C18" s="112">
        <v>-168072.05718062707</v>
      </c>
      <c r="D18" s="112">
        <v>-170655</v>
      </c>
      <c r="E18" s="57"/>
      <c r="F18" s="57"/>
      <c r="H18" s="57"/>
      <c r="I18" s="57"/>
      <c r="J18" s="95"/>
      <c r="K18" s="95"/>
    </row>
    <row r="19" spans="1:11">
      <c r="A19" s="144"/>
      <c r="B19" s="113"/>
      <c r="C19" s="114"/>
      <c r="D19" s="114"/>
      <c r="E19" s="57"/>
      <c r="F19" s="57"/>
      <c r="H19" s="57"/>
      <c r="I19" s="57"/>
      <c r="J19" s="57"/>
      <c r="K19" s="57"/>
    </row>
    <row r="20" spans="1:11">
      <c r="A20" s="4" t="s">
        <v>113</v>
      </c>
      <c r="B20" s="115"/>
      <c r="C20" s="116">
        <f>SUM(C12:C18)</f>
        <v>120071.32598549884</v>
      </c>
      <c r="D20" s="116">
        <f>SUM(D12:D18)</f>
        <v>233453</v>
      </c>
      <c r="E20" s="57"/>
      <c r="F20" s="57"/>
      <c r="H20" s="57"/>
      <c r="I20" s="57"/>
      <c r="J20" s="95"/>
      <c r="K20" s="57"/>
    </row>
    <row r="21" spans="1:11">
      <c r="A21" s="59"/>
      <c r="B21" s="111"/>
      <c r="C21" s="112"/>
      <c r="D21" s="112"/>
      <c r="E21" s="57"/>
      <c r="F21" s="57"/>
      <c r="H21" s="57"/>
      <c r="I21" s="57"/>
      <c r="J21" s="95"/>
      <c r="K21" s="95"/>
    </row>
    <row r="22" spans="1:11">
      <c r="A22" s="59" t="s">
        <v>92</v>
      </c>
      <c r="B22" s="111"/>
      <c r="C22" s="125">
        <v>4480.8385293737501</v>
      </c>
      <c r="D22" s="125">
        <v>50640</v>
      </c>
      <c r="E22" s="57"/>
      <c r="F22" s="57"/>
      <c r="H22" s="57"/>
      <c r="I22" s="57"/>
      <c r="J22" s="57"/>
      <c r="K22" s="95"/>
    </row>
    <row r="23" spans="1:11">
      <c r="A23" s="59" t="s">
        <v>93</v>
      </c>
      <c r="B23" s="111"/>
      <c r="C23" s="125">
        <v>0</v>
      </c>
      <c r="D23" s="125">
        <v>1098</v>
      </c>
      <c r="E23" s="57"/>
      <c r="F23" s="57"/>
      <c r="H23" s="57"/>
      <c r="I23" s="57"/>
      <c r="J23" s="95"/>
      <c r="K23" s="95"/>
    </row>
    <row r="24" spans="1:11">
      <c r="A24" s="59" t="s">
        <v>43</v>
      </c>
      <c r="B24" s="111">
        <v>21</v>
      </c>
      <c r="C24" s="125">
        <v>0</v>
      </c>
      <c r="D24" s="125">
        <v>475</v>
      </c>
      <c r="E24" s="57"/>
      <c r="F24" s="57"/>
      <c r="H24" s="57"/>
      <c r="I24" s="57"/>
      <c r="J24" s="57"/>
      <c r="K24" s="57"/>
    </row>
    <row r="25" spans="1:11">
      <c r="A25" s="59" t="s">
        <v>94</v>
      </c>
      <c r="B25" s="111">
        <v>21</v>
      </c>
      <c r="C25" s="125">
        <v>-94305.006361809923</v>
      </c>
      <c r="D25" s="125">
        <v>-89149</v>
      </c>
      <c r="E25" s="57"/>
      <c r="F25" s="57"/>
      <c r="H25" s="57"/>
      <c r="I25" s="57"/>
      <c r="J25" s="95"/>
      <c r="K25" s="57"/>
    </row>
    <row r="26" spans="1:11">
      <c r="A26" s="20" t="s">
        <v>95</v>
      </c>
      <c r="B26" s="111"/>
      <c r="C26" s="125">
        <v>234.98242920717217</v>
      </c>
      <c r="D26" s="125">
        <v>148</v>
      </c>
      <c r="E26" s="57"/>
      <c r="F26" s="57"/>
      <c r="H26" s="57"/>
      <c r="I26" s="57"/>
      <c r="J26" s="95"/>
      <c r="K26" s="95"/>
    </row>
    <row r="27" spans="1:11" ht="15.75" thickBot="1">
      <c r="A27" s="145" t="s">
        <v>44</v>
      </c>
      <c r="B27" s="117">
        <v>22</v>
      </c>
      <c r="C27" s="126">
        <v>-7227.3478666738911</v>
      </c>
      <c r="D27" s="126">
        <v>-35041</v>
      </c>
      <c r="E27" s="57"/>
      <c r="F27" s="57"/>
      <c r="H27" s="57"/>
      <c r="I27" s="57"/>
      <c r="J27" s="57"/>
      <c r="K27" s="57"/>
    </row>
    <row r="28" spans="1:11">
      <c r="A28" s="59"/>
      <c r="B28" s="111"/>
      <c r="C28" s="119"/>
      <c r="D28" s="119"/>
      <c r="E28" s="57"/>
      <c r="F28" s="57"/>
      <c r="H28" s="57"/>
      <c r="I28" s="57"/>
      <c r="J28" s="95"/>
      <c r="K28" s="95"/>
    </row>
    <row r="29" spans="1:11">
      <c r="A29" s="4" t="s">
        <v>45</v>
      </c>
      <c r="B29" s="115"/>
      <c r="C29" s="116">
        <f>SUM(C20:C27)</f>
        <v>23254.792715595951</v>
      </c>
      <c r="D29" s="116">
        <f>SUM(D20:D27)</f>
        <v>161624</v>
      </c>
      <c r="E29" s="57"/>
      <c r="F29" s="57"/>
      <c r="H29" s="57"/>
      <c r="I29" s="57"/>
      <c r="J29" s="95"/>
      <c r="K29" s="95"/>
    </row>
    <row r="30" spans="1:11">
      <c r="A30" s="59"/>
      <c r="B30" s="111"/>
      <c r="C30" s="112"/>
      <c r="D30" s="112"/>
      <c r="E30" s="57"/>
      <c r="F30" s="57"/>
      <c r="H30" s="57"/>
      <c r="I30" s="57"/>
      <c r="J30" s="57"/>
      <c r="K30" s="57"/>
    </row>
    <row r="31" spans="1:11" ht="15.75" thickBot="1">
      <c r="A31" s="146" t="s">
        <v>114</v>
      </c>
      <c r="B31" s="117">
        <v>23</v>
      </c>
      <c r="C31" s="118">
        <v>-13178.600999999999</v>
      </c>
      <c r="D31" s="118">
        <v>-32088</v>
      </c>
      <c r="E31" s="57"/>
      <c r="F31" s="57"/>
    </row>
    <row r="32" spans="1:11">
      <c r="A32" s="147"/>
      <c r="B32" s="111"/>
      <c r="C32" s="112"/>
      <c r="D32" s="112"/>
      <c r="E32" s="57"/>
      <c r="F32" s="57"/>
    </row>
    <row r="33" spans="1:6" ht="15.75" thickBot="1">
      <c r="A33" s="148" t="s">
        <v>46</v>
      </c>
      <c r="B33" s="120"/>
      <c r="C33" s="121">
        <f>SUM(C29:C31)</f>
        <v>10076.191715595953</v>
      </c>
      <c r="D33" s="121">
        <f>SUM(D29:D31)</f>
        <v>129536</v>
      </c>
      <c r="E33" s="57"/>
      <c r="F33" s="57"/>
    </row>
    <row r="34" spans="1:6" ht="15.75" thickTop="1">
      <c r="A34" s="59"/>
      <c r="B34" s="111"/>
      <c r="C34" s="122"/>
      <c r="D34" s="122"/>
      <c r="F34" s="57"/>
    </row>
    <row r="35" spans="1:6">
      <c r="F35" s="57"/>
    </row>
    <row r="36" spans="1:6">
      <c r="A36" s="143" t="s">
        <v>31</v>
      </c>
      <c r="D36" s="94" t="s">
        <v>32</v>
      </c>
      <c r="F36" s="57"/>
    </row>
    <row r="37" spans="1:6">
      <c r="D37" s="94"/>
    </row>
    <row r="38" spans="1:6">
      <c r="D38" s="94"/>
    </row>
    <row r="39" spans="1:6">
      <c r="A39" s="143" t="s">
        <v>33</v>
      </c>
      <c r="D39" s="94" t="s">
        <v>34</v>
      </c>
    </row>
    <row r="40" spans="1:6">
      <c r="C40" s="96"/>
    </row>
  </sheetData>
  <mergeCells count="1">
    <mergeCell ref="C4:D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5" zoomScaleNormal="85" zoomScaleSheetLayoutView="115" workbookViewId="0">
      <selection activeCell="C8" sqref="C8"/>
    </sheetView>
  </sheetViews>
  <sheetFormatPr defaultRowHeight="15"/>
  <cols>
    <col min="1" max="1" width="51.7109375" customWidth="1"/>
    <col min="2" max="3" width="20.140625" style="127" customWidth="1"/>
  </cols>
  <sheetData>
    <row r="1" spans="1:9">
      <c r="A1" t="s">
        <v>35</v>
      </c>
    </row>
    <row r="2" spans="1:9">
      <c r="A2" s="3" t="s">
        <v>51</v>
      </c>
    </row>
    <row r="3" spans="1:9">
      <c r="A3" s="62" t="s">
        <v>133</v>
      </c>
    </row>
    <row r="4" spans="1:9">
      <c r="A4" s="32"/>
      <c r="B4" s="128"/>
      <c r="C4" s="128"/>
      <c r="F4" s="57"/>
      <c r="G4" s="57"/>
      <c r="H4" s="57"/>
      <c r="I4" s="57"/>
    </row>
    <row r="5" spans="1:9" ht="15.75" thickBot="1">
      <c r="A5" s="34"/>
      <c r="B5" s="163" t="s">
        <v>134</v>
      </c>
      <c r="C5" s="163"/>
      <c r="F5" s="57"/>
      <c r="G5" s="57"/>
      <c r="H5" s="57"/>
      <c r="I5" s="57"/>
    </row>
    <row r="6" spans="1:9">
      <c r="B6" s="108" t="s">
        <v>135</v>
      </c>
      <c r="C6" s="108" t="s">
        <v>96</v>
      </c>
      <c r="F6" s="57"/>
      <c r="G6" s="57"/>
      <c r="H6" s="57"/>
      <c r="I6" s="57"/>
    </row>
    <row r="7" spans="1:9" ht="15.75" thickBot="1">
      <c r="A7" s="33" t="s">
        <v>1</v>
      </c>
      <c r="B7" s="129" t="s">
        <v>2</v>
      </c>
      <c r="C7" s="129" t="str">
        <f>B7</f>
        <v>(неаудировано)</v>
      </c>
      <c r="E7" s="57"/>
      <c r="F7" s="57"/>
      <c r="G7" s="57"/>
      <c r="H7" s="57"/>
      <c r="I7" s="57"/>
    </row>
    <row r="8" spans="1:9">
      <c r="A8" s="35"/>
      <c r="B8" s="130"/>
      <c r="C8" s="130"/>
      <c r="E8" s="57"/>
      <c r="F8" s="57"/>
      <c r="G8" s="57"/>
      <c r="H8" s="57"/>
      <c r="I8" s="57"/>
    </row>
    <row r="9" spans="1:9">
      <c r="A9" s="30" t="s">
        <v>46</v>
      </c>
      <c r="B9" s="131">
        <v>10076</v>
      </c>
      <c r="C9" s="131">
        <v>129536</v>
      </c>
      <c r="D9" s="57"/>
      <c r="E9" s="57"/>
      <c r="F9" s="57"/>
      <c r="G9" s="57"/>
      <c r="H9" s="57"/>
      <c r="I9" s="57"/>
    </row>
    <row r="10" spans="1:9">
      <c r="A10" s="76"/>
      <c r="B10" s="132"/>
      <c r="C10" s="132"/>
      <c r="D10" s="57"/>
      <c r="E10" s="57"/>
      <c r="F10" s="57"/>
      <c r="G10" s="57"/>
      <c r="H10" s="57"/>
      <c r="I10" s="57"/>
    </row>
    <row r="11" spans="1:9" s="57" customFormat="1">
      <c r="A11" s="76" t="s">
        <v>49</v>
      </c>
      <c r="B11" s="132"/>
      <c r="C11" s="132"/>
    </row>
    <row r="12" spans="1:9" s="75" customFormat="1" ht="36.75">
      <c r="A12" s="77" t="s">
        <v>97</v>
      </c>
      <c r="B12" s="133"/>
      <c r="C12" s="133"/>
      <c r="D12" s="57"/>
      <c r="E12" s="57"/>
      <c r="F12" s="57"/>
    </row>
    <row r="13" spans="1:9" s="75" customFormat="1">
      <c r="A13" s="77" t="s">
        <v>127</v>
      </c>
      <c r="B13" s="133"/>
      <c r="C13" s="133"/>
      <c r="D13" s="57"/>
      <c r="E13" s="57"/>
      <c r="F13" s="57"/>
    </row>
    <row r="14" spans="1:9" s="75" customFormat="1">
      <c r="A14" s="77" t="s">
        <v>128</v>
      </c>
      <c r="B14" s="133"/>
      <c r="C14" s="133"/>
      <c r="D14" s="57"/>
      <c r="E14" s="57"/>
      <c r="F14" s="57"/>
    </row>
    <row r="15" spans="1:9" s="75" customFormat="1">
      <c r="A15" s="77" t="s">
        <v>129</v>
      </c>
      <c r="B15" s="133"/>
      <c r="C15" s="133"/>
      <c r="D15" s="57"/>
      <c r="E15" s="57"/>
      <c r="F15" s="57"/>
    </row>
    <row r="16" spans="1:9">
      <c r="A16" s="31" t="s">
        <v>49</v>
      </c>
      <c r="C16" s="134"/>
      <c r="D16" s="57"/>
      <c r="E16" s="57"/>
      <c r="F16" s="57"/>
      <c r="G16" s="57"/>
      <c r="H16" s="95"/>
      <c r="I16" s="95"/>
    </row>
    <row r="17" spans="1:9" ht="15.75" thickBot="1">
      <c r="A17" s="7"/>
      <c r="B17" s="134"/>
      <c r="C17" s="134"/>
      <c r="D17" s="57"/>
      <c r="E17" s="57"/>
      <c r="F17" s="57"/>
      <c r="G17" s="57"/>
      <c r="H17" s="57"/>
      <c r="I17" s="57"/>
    </row>
    <row r="18" spans="1:9" ht="15.75" thickBot="1">
      <c r="A18" s="36" t="s">
        <v>50</v>
      </c>
      <c r="B18" s="135">
        <f>B9+B15</f>
        <v>10076</v>
      </c>
      <c r="C18" s="135">
        <f>SUM(C8:C15)</f>
        <v>129536</v>
      </c>
      <c r="D18" s="57"/>
      <c r="E18" s="57"/>
      <c r="F18" s="57"/>
      <c r="G18" s="57"/>
      <c r="H18" s="57"/>
      <c r="I18" s="57"/>
    </row>
    <row r="19" spans="1:9" ht="15.75" thickBot="1">
      <c r="A19" s="37"/>
      <c r="B19" s="136"/>
      <c r="C19" s="136"/>
      <c r="D19" s="57"/>
      <c r="E19" s="57"/>
      <c r="F19" s="57"/>
      <c r="G19" s="57"/>
      <c r="H19" s="57"/>
      <c r="I19" s="57"/>
    </row>
    <row r="20" spans="1:9" ht="15.75" thickTop="1">
      <c r="D20" s="57"/>
      <c r="E20" s="57"/>
      <c r="F20" s="57"/>
      <c r="G20" s="57"/>
      <c r="H20" s="57"/>
      <c r="I20" s="57"/>
    </row>
    <row r="21" spans="1:9">
      <c r="D21" s="57"/>
      <c r="E21" s="57"/>
      <c r="F21" s="57"/>
      <c r="G21" s="57"/>
      <c r="H21" s="57"/>
      <c r="I21" s="57"/>
    </row>
    <row r="22" spans="1:9">
      <c r="E22" s="57"/>
      <c r="F22" s="57"/>
      <c r="G22" s="57"/>
      <c r="H22" s="95"/>
      <c r="I22" s="95"/>
    </row>
    <row r="23" spans="1:9">
      <c r="A23" t="s">
        <v>31</v>
      </c>
      <c r="C23" s="94" t="s">
        <v>32</v>
      </c>
    </row>
    <row r="24" spans="1:9">
      <c r="C24" s="94"/>
    </row>
    <row r="25" spans="1:9">
      <c r="C25" s="94"/>
    </row>
    <row r="26" spans="1:9">
      <c r="A26" t="s">
        <v>33</v>
      </c>
      <c r="C26" s="94" t="s">
        <v>34</v>
      </c>
    </row>
    <row r="27" spans="1:9">
      <c r="B27" s="94"/>
    </row>
  </sheetData>
  <mergeCells count="1">
    <mergeCell ref="B5:C5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showGridLines="0" view="pageBreakPreview" zoomScaleNormal="85" zoomScaleSheetLayoutView="100" workbookViewId="0">
      <selection activeCell="D8" sqref="D8"/>
    </sheetView>
  </sheetViews>
  <sheetFormatPr defaultRowHeight="15"/>
  <cols>
    <col min="1" max="1" width="57.28515625" style="143" customWidth="1"/>
    <col min="3" max="4" width="19.5703125" style="81" customWidth="1"/>
    <col min="5" max="5" width="15.140625" style="52" customWidth="1"/>
  </cols>
  <sheetData>
    <row r="1" spans="1:9">
      <c r="A1" s="143" t="s">
        <v>35</v>
      </c>
    </row>
    <row r="2" spans="1:9">
      <c r="A2" s="3" t="s">
        <v>110</v>
      </c>
    </row>
    <row r="3" spans="1:9">
      <c r="A3" s="62" t="s">
        <v>133</v>
      </c>
      <c r="F3" s="57"/>
      <c r="G3" s="57"/>
      <c r="H3" s="57"/>
      <c r="I3" s="57"/>
    </row>
    <row r="4" spans="1:9">
      <c r="F4" s="57"/>
      <c r="G4" s="57"/>
      <c r="H4" s="57"/>
      <c r="I4" s="57"/>
    </row>
    <row r="5" spans="1:9" ht="15.75" thickBot="1">
      <c r="A5" s="38"/>
      <c r="B5" s="39"/>
      <c r="C5" s="164" t="s">
        <v>134</v>
      </c>
      <c r="D5" s="164"/>
      <c r="F5" s="57"/>
      <c r="G5" s="57"/>
      <c r="H5" s="57"/>
      <c r="I5" s="57"/>
    </row>
    <row r="6" spans="1:9">
      <c r="A6" s="149"/>
      <c r="B6" s="40"/>
      <c r="C6" s="82" t="s">
        <v>135</v>
      </c>
      <c r="D6" s="82" t="s">
        <v>96</v>
      </c>
      <c r="F6" s="57"/>
      <c r="G6" s="57"/>
      <c r="H6" s="57"/>
      <c r="I6" s="57"/>
    </row>
    <row r="7" spans="1:9" ht="15.75" thickBot="1">
      <c r="A7" s="71" t="s">
        <v>1</v>
      </c>
      <c r="B7" s="53" t="s">
        <v>0</v>
      </c>
      <c r="C7" s="83" t="s">
        <v>2</v>
      </c>
      <c r="D7" s="157" t="str">
        <f>C7</f>
        <v>(неаудировано)</v>
      </c>
      <c r="F7" s="57"/>
      <c r="G7" s="57"/>
      <c r="H7" s="95"/>
      <c r="I7" s="95"/>
    </row>
    <row r="8" spans="1:9">
      <c r="A8" s="69" t="s">
        <v>52</v>
      </c>
      <c r="B8" s="41"/>
      <c r="C8" s="84"/>
      <c r="D8" s="84"/>
      <c r="F8" s="57"/>
      <c r="G8" s="57"/>
      <c r="H8" s="57"/>
      <c r="I8" s="57"/>
    </row>
    <row r="9" spans="1:9" ht="15.75" thickBot="1">
      <c r="A9" s="79" t="s">
        <v>53</v>
      </c>
      <c r="B9" s="43"/>
      <c r="C9" s="85">
        <f>PL!C29</f>
        <v>23254.792715595951</v>
      </c>
      <c r="D9" s="85">
        <v>161624</v>
      </c>
      <c r="F9" s="57"/>
      <c r="G9" s="57"/>
      <c r="H9" s="95"/>
      <c r="I9" s="95"/>
    </row>
    <row r="10" spans="1:9">
      <c r="A10" s="69" t="s">
        <v>54</v>
      </c>
      <c r="B10" s="41"/>
      <c r="C10" s="86"/>
      <c r="D10" s="86"/>
      <c r="F10" s="57"/>
      <c r="G10" s="57"/>
      <c r="H10" s="95"/>
      <c r="I10" s="95"/>
    </row>
    <row r="11" spans="1:9" s="57" customFormat="1">
      <c r="A11" s="69"/>
      <c r="B11" s="41"/>
      <c r="C11" s="138"/>
      <c r="D11" s="87">
        <v>169972</v>
      </c>
      <c r="E11" s="52"/>
      <c r="H11" s="95"/>
      <c r="I11" s="95"/>
    </row>
    <row r="12" spans="1:9">
      <c r="A12" s="80" t="s">
        <v>98</v>
      </c>
      <c r="B12" s="41"/>
      <c r="C12" s="87">
        <v>2112</v>
      </c>
      <c r="D12" s="87">
        <v>683</v>
      </c>
      <c r="F12" s="57"/>
      <c r="G12" s="57"/>
      <c r="H12" s="95"/>
      <c r="I12" s="57"/>
    </row>
    <row r="13" spans="1:9">
      <c r="A13" s="80" t="s">
        <v>99</v>
      </c>
      <c r="B13" s="41"/>
      <c r="C13" s="87">
        <v>511</v>
      </c>
      <c r="D13" s="87">
        <v>-31763</v>
      </c>
      <c r="F13" s="57"/>
      <c r="G13" s="57"/>
      <c r="H13" s="57"/>
      <c r="I13" s="95"/>
    </row>
    <row r="14" spans="1:9">
      <c r="A14" s="80" t="s">
        <v>55</v>
      </c>
      <c r="B14" s="41"/>
      <c r="C14" s="87">
        <v>1144</v>
      </c>
      <c r="D14" s="87">
        <v>26</v>
      </c>
      <c r="F14" s="57"/>
      <c r="G14" s="57"/>
      <c r="H14" s="95"/>
      <c r="I14" s="95"/>
    </row>
    <row r="15" spans="1:9">
      <c r="A15" s="80" t="s">
        <v>43</v>
      </c>
      <c r="B15" s="41">
        <v>21</v>
      </c>
      <c r="C15" s="87">
        <v>-485</v>
      </c>
      <c r="D15" s="87">
        <v>-475</v>
      </c>
      <c r="F15" s="57"/>
      <c r="G15" s="57"/>
      <c r="H15" s="95"/>
      <c r="I15" s="95"/>
    </row>
    <row r="16" spans="1:9">
      <c r="A16" s="80" t="s">
        <v>94</v>
      </c>
      <c r="B16" s="41">
        <v>21</v>
      </c>
      <c r="C16" s="87">
        <v>264096</v>
      </c>
      <c r="D16" s="87">
        <v>89149</v>
      </c>
      <c r="F16" s="57"/>
      <c r="G16" s="57"/>
      <c r="H16" s="57"/>
      <c r="I16" s="57"/>
    </row>
    <row r="17" spans="1:9" ht="15.75" thickBot="1">
      <c r="A17" s="80" t="s">
        <v>93</v>
      </c>
      <c r="B17" s="44"/>
      <c r="C17" s="88">
        <v>0</v>
      </c>
      <c r="D17" s="87">
        <v>-1098</v>
      </c>
      <c r="F17" s="95"/>
      <c r="G17" s="95"/>
      <c r="H17" s="57"/>
      <c r="I17" s="57"/>
    </row>
    <row r="18" spans="1:9" ht="23.25">
      <c r="A18" s="68" t="s">
        <v>56</v>
      </c>
      <c r="B18" s="45"/>
      <c r="C18" s="89">
        <f>SUM(C9:C17)</f>
        <v>290632.79271559598</v>
      </c>
      <c r="D18" s="89">
        <f>SUM(D9:D17)</f>
        <v>388118</v>
      </c>
      <c r="F18" s="57"/>
      <c r="G18" s="57"/>
      <c r="H18" s="57"/>
      <c r="I18" s="57"/>
    </row>
    <row r="19" spans="1:9">
      <c r="A19" s="67" t="s">
        <v>100</v>
      </c>
      <c r="B19" s="41"/>
      <c r="C19" s="87"/>
      <c r="D19" s="87" t="s">
        <v>141</v>
      </c>
      <c r="F19" s="57"/>
      <c r="G19" s="57"/>
      <c r="H19" s="95"/>
      <c r="I19" s="95"/>
    </row>
    <row r="20" spans="1:9">
      <c r="A20" s="80" t="s">
        <v>12</v>
      </c>
      <c r="B20" s="41"/>
      <c r="C20" s="87">
        <v>-17435</v>
      </c>
      <c r="D20" s="87">
        <v>-13454</v>
      </c>
      <c r="F20" s="57"/>
      <c r="G20" s="57"/>
      <c r="H20" s="95"/>
      <c r="I20" s="95"/>
    </row>
    <row r="21" spans="1:9">
      <c r="A21" s="80" t="s">
        <v>83</v>
      </c>
      <c r="B21" s="41"/>
      <c r="C21" s="87">
        <v>-202344</v>
      </c>
      <c r="D21" s="87">
        <v>-203446</v>
      </c>
      <c r="F21" s="57"/>
      <c r="G21" s="57"/>
      <c r="H21" s="95"/>
      <c r="I21" s="95"/>
    </row>
    <row r="22" spans="1:9">
      <c r="A22" s="80" t="s">
        <v>57</v>
      </c>
      <c r="B22" s="41"/>
      <c r="C22" s="87">
        <v>-28555</v>
      </c>
      <c r="D22" s="87">
        <v>22599</v>
      </c>
      <c r="F22" s="57"/>
      <c r="G22" s="57"/>
      <c r="H22" s="95"/>
      <c r="I22" s="95"/>
    </row>
    <row r="23" spans="1:9">
      <c r="A23" s="80" t="s">
        <v>58</v>
      </c>
      <c r="B23" s="41"/>
      <c r="C23" s="87">
        <v>12787</v>
      </c>
      <c r="D23" s="87">
        <v>-31150</v>
      </c>
      <c r="F23" s="57"/>
      <c r="G23" s="57"/>
      <c r="H23" s="57"/>
      <c r="I23" s="57"/>
    </row>
    <row r="24" spans="1:9">
      <c r="A24" s="67" t="s">
        <v>101</v>
      </c>
      <c r="B24" s="41"/>
      <c r="C24" s="87"/>
      <c r="D24" s="87"/>
      <c r="F24" s="57"/>
      <c r="G24" s="57"/>
      <c r="H24" s="95"/>
      <c r="I24" s="95"/>
    </row>
    <row r="25" spans="1:9">
      <c r="A25" s="80" t="s">
        <v>59</v>
      </c>
      <c r="B25" s="41"/>
      <c r="C25" s="87">
        <v>30000</v>
      </c>
      <c r="D25" s="87">
        <v>49865</v>
      </c>
      <c r="F25" s="57"/>
      <c r="G25" s="57"/>
      <c r="H25" s="95"/>
      <c r="I25" s="95"/>
    </row>
    <row r="26" spans="1:9">
      <c r="A26" s="80" t="s">
        <v>102</v>
      </c>
      <c r="B26" s="41"/>
      <c r="C26" s="87">
        <v>10264</v>
      </c>
      <c r="D26" s="87">
        <v>3269</v>
      </c>
      <c r="F26" s="57"/>
      <c r="G26" s="57"/>
      <c r="H26" s="95"/>
      <c r="I26" s="95"/>
    </row>
    <row r="27" spans="1:9" ht="15.75" thickBot="1">
      <c r="A27" s="79" t="s">
        <v>60</v>
      </c>
      <c r="B27" s="43"/>
      <c r="C27" s="88">
        <v>31319</v>
      </c>
      <c r="D27" s="87">
        <v>50646</v>
      </c>
      <c r="F27" s="57"/>
      <c r="G27" s="57"/>
      <c r="H27" s="95"/>
      <c r="I27" s="95"/>
    </row>
    <row r="28" spans="1:9">
      <c r="A28" s="69" t="s">
        <v>61</v>
      </c>
      <c r="B28" s="46"/>
      <c r="C28" s="89">
        <f>SUM(C18:C27)</f>
        <v>126668.79271559598</v>
      </c>
      <c r="D28" s="89">
        <f>SUM(D18:D27)</f>
        <v>266447</v>
      </c>
      <c r="F28" s="57"/>
      <c r="G28" s="57"/>
      <c r="H28" s="95"/>
      <c r="I28" s="95"/>
    </row>
    <row r="29" spans="1:9">
      <c r="A29" s="80" t="s">
        <v>62</v>
      </c>
      <c r="B29" s="41"/>
      <c r="C29" s="87">
        <v>-63100</v>
      </c>
      <c r="D29" s="87">
        <v>-21435</v>
      </c>
      <c r="F29" s="57"/>
      <c r="G29" s="57"/>
      <c r="H29" s="57"/>
      <c r="I29" s="95"/>
    </row>
    <row r="30" spans="1:9" ht="15.75" thickBot="1">
      <c r="A30" s="79" t="s">
        <v>63</v>
      </c>
      <c r="B30" s="43"/>
      <c r="C30" s="88" t="s">
        <v>115</v>
      </c>
      <c r="D30" s="88" t="s">
        <v>115</v>
      </c>
      <c r="F30" s="57"/>
      <c r="G30" s="57"/>
      <c r="H30" s="57"/>
      <c r="I30" s="57"/>
    </row>
    <row r="31" spans="1:9" ht="23.25">
      <c r="A31" s="69" t="s">
        <v>64</v>
      </c>
      <c r="B31" s="41"/>
      <c r="C31" s="89">
        <f>SUM(C28:C30)</f>
        <v>63568.792715595977</v>
      </c>
      <c r="D31" s="89">
        <f>SUM(D28:D30)</f>
        <v>245012</v>
      </c>
      <c r="F31" s="95"/>
      <c r="G31" s="57"/>
      <c r="H31" s="57"/>
      <c r="I31" s="57"/>
    </row>
    <row r="32" spans="1:9">
      <c r="A32" s="150"/>
      <c r="B32" s="48"/>
      <c r="C32" s="90"/>
      <c r="D32" s="90" t="s">
        <v>142</v>
      </c>
      <c r="F32" s="95"/>
      <c r="G32" s="57"/>
      <c r="H32" s="57"/>
      <c r="I32" s="57"/>
    </row>
    <row r="33" spans="1:9">
      <c r="A33" s="69" t="s">
        <v>65</v>
      </c>
      <c r="B33" s="41"/>
      <c r="C33" s="87"/>
      <c r="D33" s="87"/>
      <c r="F33" s="57"/>
      <c r="G33" s="57"/>
      <c r="H33" s="57"/>
      <c r="I33" s="57"/>
    </row>
    <row r="34" spans="1:9">
      <c r="A34" s="80" t="s">
        <v>103</v>
      </c>
      <c r="B34" s="41">
        <v>23</v>
      </c>
      <c r="C34" s="87">
        <v>-251550</v>
      </c>
      <c r="D34" s="87">
        <v>0</v>
      </c>
      <c r="F34" s="57"/>
      <c r="G34" s="57"/>
      <c r="H34" s="57"/>
      <c r="I34" s="57"/>
    </row>
    <row r="35" spans="1:9">
      <c r="A35" s="80" t="s">
        <v>104</v>
      </c>
      <c r="B35" s="41">
        <v>23</v>
      </c>
      <c r="C35" s="87">
        <v>440</v>
      </c>
      <c r="D35" s="87">
        <v>0</v>
      </c>
      <c r="F35" s="57"/>
      <c r="G35" s="57"/>
      <c r="H35" s="95"/>
      <c r="I35" s="95"/>
    </row>
    <row r="36" spans="1:9">
      <c r="A36" s="80" t="s">
        <v>66</v>
      </c>
      <c r="B36" s="41"/>
      <c r="C36" s="87">
        <v>-53000</v>
      </c>
      <c r="D36" s="87">
        <v>-7546</v>
      </c>
      <c r="F36" s="57"/>
      <c r="G36" s="57"/>
      <c r="H36" s="57"/>
      <c r="I36" s="95"/>
    </row>
    <row r="37" spans="1:9">
      <c r="A37" s="80" t="s">
        <v>67</v>
      </c>
      <c r="B37" s="41"/>
      <c r="C37" s="87">
        <v>247248</v>
      </c>
      <c r="D37" s="87">
        <v>898</v>
      </c>
      <c r="F37" s="57"/>
      <c r="G37" s="57"/>
      <c r="H37" s="95"/>
      <c r="I37" s="95"/>
    </row>
    <row r="38" spans="1:9">
      <c r="A38" s="151" t="s">
        <v>105</v>
      </c>
      <c r="B38" s="137"/>
      <c r="C38" s="138">
        <v>-8505</v>
      </c>
      <c r="D38" s="138">
        <v>-2142</v>
      </c>
      <c r="F38" s="57"/>
      <c r="G38" s="57"/>
      <c r="H38" s="95"/>
      <c r="I38" s="95"/>
    </row>
    <row r="39" spans="1:9" s="57" customFormat="1" ht="15.75" thickBot="1">
      <c r="A39" s="152" t="s">
        <v>116</v>
      </c>
      <c r="B39" s="49"/>
      <c r="C39" s="91">
        <v>-760</v>
      </c>
      <c r="D39" s="91">
        <v>0</v>
      </c>
      <c r="E39" s="52"/>
      <c r="H39" s="95"/>
    </row>
    <row r="40" spans="1:9" ht="23.25">
      <c r="A40" s="69" t="s">
        <v>68</v>
      </c>
      <c r="B40" s="46"/>
      <c r="C40" s="139">
        <f>SUM(C34:C39)</f>
        <v>-66127</v>
      </c>
      <c r="D40" s="139">
        <f>SUM(D34:D39)</f>
        <v>-8790</v>
      </c>
      <c r="F40" s="57"/>
      <c r="G40" s="57"/>
      <c r="H40" s="57"/>
      <c r="I40" s="57"/>
    </row>
    <row r="41" spans="1:9">
      <c r="A41" s="150"/>
      <c r="B41" s="47"/>
      <c r="C41" s="87"/>
      <c r="D41" s="87"/>
      <c r="F41" s="57"/>
      <c r="G41" s="57"/>
      <c r="H41" s="57"/>
      <c r="I41" s="57"/>
    </row>
    <row r="42" spans="1:9">
      <c r="A42" s="69" t="s">
        <v>69</v>
      </c>
      <c r="B42" s="41"/>
      <c r="C42" s="87"/>
      <c r="D42" s="87"/>
      <c r="F42" s="95"/>
      <c r="G42" s="57"/>
      <c r="H42" s="57"/>
      <c r="I42" s="57"/>
    </row>
    <row r="43" spans="1:9">
      <c r="A43" s="80" t="s">
        <v>106</v>
      </c>
      <c r="B43" s="41">
        <v>24</v>
      </c>
      <c r="C43" s="87" t="s">
        <v>117</v>
      </c>
      <c r="D43" s="87">
        <v>0</v>
      </c>
      <c r="F43" s="95"/>
      <c r="G43" s="57"/>
      <c r="H43" s="57"/>
      <c r="I43" s="57"/>
    </row>
    <row r="44" spans="1:9">
      <c r="A44" s="80" t="s">
        <v>139</v>
      </c>
      <c r="B44" s="41">
        <v>24</v>
      </c>
      <c r="C44" s="87">
        <v>-145600</v>
      </c>
      <c r="D44" s="87">
        <v>0</v>
      </c>
      <c r="F44" s="57"/>
      <c r="G44" s="57"/>
      <c r="H44" s="57"/>
      <c r="I44" s="57"/>
    </row>
    <row r="45" spans="1:9">
      <c r="A45" s="80" t="s">
        <v>70</v>
      </c>
      <c r="B45" s="41">
        <v>14</v>
      </c>
      <c r="C45" s="87">
        <v>-66641</v>
      </c>
      <c r="D45" s="87">
        <v>-71944</v>
      </c>
      <c r="F45" s="57"/>
      <c r="G45" s="57"/>
      <c r="H45" s="57"/>
      <c r="I45" s="57"/>
    </row>
    <row r="46" spans="1:9">
      <c r="A46" s="80" t="s">
        <v>137</v>
      </c>
      <c r="B46" s="41"/>
      <c r="C46" s="87">
        <v>0</v>
      </c>
      <c r="D46" s="87">
        <v>0</v>
      </c>
      <c r="F46" s="57"/>
      <c r="G46" s="57"/>
      <c r="H46" s="57"/>
      <c r="I46" s="95"/>
    </row>
    <row r="47" spans="1:9">
      <c r="A47" s="80" t="s">
        <v>138</v>
      </c>
      <c r="B47" s="41"/>
      <c r="C47" s="87">
        <v>151000</v>
      </c>
      <c r="D47" s="87">
        <v>0</v>
      </c>
      <c r="F47" s="57"/>
      <c r="G47" s="57"/>
      <c r="H47" s="57"/>
      <c r="I47" s="95"/>
    </row>
    <row r="48" spans="1:9" s="57" customFormat="1">
      <c r="A48" s="80" t="s">
        <v>118</v>
      </c>
      <c r="B48" s="41"/>
      <c r="C48" s="87">
        <v>0</v>
      </c>
      <c r="D48" s="87">
        <v>0</v>
      </c>
      <c r="E48" s="52"/>
      <c r="H48" s="95"/>
      <c r="I48" s="95"/>
    </row>
    <row r="49" spans="1:9" s="57" customFormat="1" ht="15.75" thickBot="1">
      <c r="A49" s="80" t="s">
        <v>119</v>
      </c>
      <c r="B49" s="41"/>
      <c r="C49" s="87">
        <v>-1864</v>
      </c>
      <c r="D49" s="87">
        <v>0</v>
      </c>
      <c r="E49" s="52"/>
      <c r="I49" s="95"/>
    </row>
    <row r="50" spans="1:9" ht="23.25">
      <c r="A50" s="68" t="s">
        <v>71</v>
      </c>
      <c r="B50" s="45"/>
      <c r="C50" s="89">
        <f>SUM(C43:C49)</f>
        <v>-63105</v>
      </c>
      <c r="D50" s="89">
        <f>SUM(D43:D49)</f>
        <v>-71944</v>
      </c>
      <c r="F50" s="57"/>
      <c r="G50" s="57"/>
      <c r="H50" s="95"/>
      <c r="I50" s="95"/>
    </row>
    <row r="51" spans="1:9">
      <c r="A51" s="150"/>
      <c r="B51" s="47"/>
      <c r="C51" s="87"/>
      <c r="D51" s="87"/>
      <c r="F51" s="57"/>
      <c r="G51" s="57"/>
      <c r="H51" s="95"/>
      <c r="I51" s="57"/>
    </row>
    <row r="52" spans="1:9" ht="23.25">
      <c r="A52" s="153" t="s">
        <v>120</v>
      </c>
      <c r="B52" s="41"/>
      <c r="C52" s="92">
        <f>SUM(C50,C40,C31)</f>
        <v>-65663.207284404023</v>
      </c>
      <c r="D52" s="92">
        <v>164278</v>
      </c>
      <c r="F52" s="57"/>
      <c r="G52" s="57"/>
      <c r="H52" s="57"/>
      <c r="I52" s="95"/>
    </row>
    <row r="53" spans="1:9">
      <c r="A53" s="67"/>
      <c r="B53" s="41"/>
      <c r="C53" s="87"/>
      <c r="D53" s="87"/>
      <c r="F53" s="57"/>
      <c r="G53" s="57"/>
      <c r="H53" s="95"/>
      <c r="I53" s="95"/>
    </row>
    <row r="54" spans="1:9" ht="23.25">
      <c r="A54" s="80" t="s">
        <v>107</v>
      </c>
      <c r="B54" s="41"/>
      <c r="C54" s="87">
        <v>1511</v>
      </c>
      <c r="D54" s="87">
        <v>31763</v>
      </c>
      <c r="F54" s="57"/>
      <c r="G54" s="57"/>
      <c r="H54" s="57"/>
      <c r="I54" s="57"/>
    </row>
    <row r="55" spans="1:9">
      <c r="A55" s="154"/>
      <c r="B55" s="50"/>
      <c r="C55" s="87"/>
      <c r="D55" s="87"/>
      <c r="F55" s="57"/>
      <c r="G55" s="57"/>
      <c r="H55" s="95"/>
      <c r="I55" s="95"/>
    </row>
    <row r="56" spans="1:9" ht="15.75" thickBot="1">
      <c r="A56" s="155" t="s">
        <v>72</v>
      </c>
      <c r="B56" s="43">
        <v>12</v>
      </c>
      <c r="C56" s="88">
        <v>261938</v>
      </c>
      <c r="D56" s="88">
        <v>56673</v>
      </c>
      <c r="F56" s="57"/>
      <c r="G56" s="57"/>
      <c r="H56" s="95"/>
      <c r="I56" s="57"/>
    </row>
    <row r="57" spans="1:9" ht="15.75" thickBot="1">
      <c r="A57" s="155" t="s">
        <v>73</v>
      </c>
      <c r="B57" s="51">
        <v>8</v>
      </c>
      <c r="C57" s="93">
        <f>SUM(C52:C56)</f>
        <v>197785.79271559598</v>
      </c>
      <c r="D57" s="93">
        <f>SUM(D52:D56)</f>
        <v>252714</v>
      </c>
      <c r="F57" s="57"/>
      <c r="G57" s="57"/>
      <c r="H57" s="95"/>
      <c r="I57" s="95"/>
    </row>
    <row r="58" spans="1:9">
      <c r="A58" s="149"/>
      <c r="F58" s="57"/>
      <c r="G58" s="57"/>
      <c r="H58" s="95"/>
      <c r="I58" s="95"/>
    </row>
    <row r="61" spans="1:9">
      <c r="B61" s="1"/>
      <c r="C61" s="127"/>
    </row>
    <row r="62" spans="1:9">
      <c r="A62" s="143" t="s">
        <v>31</v>
      </c>
      <c r="B62" s="1"/>
      <c r="D62" s="94" t="s">
        <v>32</v>
      </c>
    </row>
    <row r="63" spans="1:9">
      <c r="B63" s="1"/>
      <c r="D63" s="94"/>
    </row>
    <row r="64" spans="1:9">
      <c r="B64" s="1"/>
      <c r="D64" s="94"/>
    </row>
    <row r="65" spans="1:4">
      <c r="A65" s="143" t="s">
        <v>33</v>
      </c>
      <c r="B65" s="1"/>
      <c r="D65" s="94" t="s">
        <v>34</v>
      </c>
    </row>
    <row r="66" spans="1:4">
      <c r="B66" s="1"/>
      <c r="C66" s="96"/>
    </row>
  </sheetData>
  <mergeCells count="1">
    <mergeCell ref="C5:D5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showGridLines="0" view="pageBreakPreview" zoomScale="85" zoomScaleNormal="100" zoomScaleSheetLayoutView="85" workbookViewId="0">
      <selection activeCell="D22" sqref="D22"/>
    </sheetView>
  </sheetViews>
  <sheetFormatPr defaultRowHeight="15"/>
  <cols>
    <col min="1" max="1" width="51.7109375" customWidth="1"/>
    <col min="2" max="2" width="10" style="127" customWidth="1"/>
    <col min="3" max="3" width="12" style="127" customWidth="1"/>
    <col min="4" max="4" width="13.5703125" style="127" customWidth="1"/>
    <col min="5" max="5" width="11.28515625" style="127" bestFit="1" customWidth="1"/>
    <col min="6" max="6" width="23.140625" customWidth="1"/>
  </cols>
  <sheetData>
    <row r="1" spans="1:8">
      <c r="A1" t="s">
        <v>35</v>
      </c>
    </row>
    <row r="2" spans="1:8">
      <c r="A2" s="3" t="s">
        <v>78</v>
      </c>
    </row>
    <row r="3" spans="1:8">
      <c r="A3" s="62" t="s">
        <v>133</v>
      </c>
      <c r="F3" s="57"/>
      <c r="G3" s="57"/>
      <c r="H3" s="57"/>
    </row>
    <row r="4" spans="1:8">
      <c r="F4" s="57"/>
      <c r="G4" s="57"/>
      <c r="H4" s="57"/>
    </row>
    <row r="5" spans="1:8" ht="35.25" thickBot="1">
      <c r="A5" s="55" t="s">
        <v>1</v>
      </c>
      <c r="B5" s="141" t="s">
        <v>18</v>
      </c>
      <c r="C5" s="141" t="s">
        <v>77</v>
      </c>
      <c r="D5" s="141" t="s">
        <v>74</v>
      </c>
      <c r="E5" s="141" t="s">
        <v>75</v>
      </c>
      <c r="F5" s="57"/>
      <c r="G5" s="57"/>
      <c r="H5" s="57"/>
    </row>
    <row r="6" spans="1:8">
      <c r="A6" s="69" t="s">
        <v>143</v>
      </c>
      <c r="B6" s="89">
        <v>5656808</v>
      </c>
      <c r="C6" s="89">
        <v>5073345</v>
      </c>
      <c r="D6" s="89">
        <v>2100232</v>
      </c>
      <c r="E6" s="89">
        <v>12830385</v>
      </c>
      <c r="F6" s="57"/>
      <c r="G6" s="57"/>
      <c r="H6" s="57"/>
    </row>
    <row r="7" spans="1:8">
      <c r="A7" s="42" t="s">
        <v>48</v>
      </c>
      <c r="B7" s="92" t="s">
        <v>108</v>
      </c>
      <c r="C7" s="92" t="s">
        <v>108</v>
      </c>
      <c r="D7" s="87">
        <v>-38077</v>
      </c>
      <c r="E7" s="87">
        <f>SUM(B7:D7)</f>
        <v>-38077</v>
      </c>
      <c r="F7" s="57"/>
      <c r="G7" s="57"/>
      <c r="H7" s="57"/>
    </row>
    <row r="8" spans="1:8" ht="15.75" thickBot="1">
      <c r="A8" s="140" t="s">
        <v>49</v>
      </c>
      <c r="B8" s="91" t="s">
        <v>108</v>
      </c>
      <c r="C8" s="91"/>
      <c r="D8" s="91" t="s">
        <v>108</v>
      </c>
      <c r="E8" s="91">
        <f>SUM(B8:D8)</f>
        <v>0</v>
      </c>
      <c r="F8" s="57"/>
      <c r="G8" s="57"/>
      <c r="H8" s="57"/>
    </row>
    <row r="9" spans="1:8" s="57" customFormat="1">
      <c r="A9" s="67" t="s">
        <v>121</v>
      </c>
      <c r="B9" s="87">
        <f>SUM(B7:B8)</f>
        <v>0</v>
      </c>
      <c r="C9" s="87">
        <f>SUM(C7:C8)</f>
        <v>0</v>
      </c>
      <c r="D9" s="87">
        <f>SUM(D7:D8)</f>
        <v>-38077</v>
      </c>
      <c r="E9" s="87">
        <f t="shared" ref="E9:E10" si="0">SUM(B9:D9)</f>
        <v>-38077</v>
      </c>
    </row>
    <row r="10" spans="1:8" s="57" customFormat="1">
      <c r="A10" s="67" t="s">
        <v>122</v>
      </c>
      <c r="B10" s="87" t="s">
        <v>108</v>
      </c>
      <c r="C10" s="87" t="s">
        <v>108</v>
      </c>
      <c r="D10" s="87" t="s">
        <v>145</v>
      </c>
      <c r="E10" s="87">
        <f t="shared" si="0"/>
        <v>0</v>
      </c>
    </row>
    <row r="11" spans="1:8" ht="15.75" thickBot="1">
      <c r="A11" s="42" t="s">
        <v>76</v>
      </c>
      <c r="B11" s="87" t="s">
        <v>108</v>
      </c>
      <c r="C11" s="87" t="s">
        <v>145</v>
      </c>
      <c r="D11" s="87" t="s">
        <v>145</v>
      </c>
      <c r="E11" s="87">
        <f>SUM(B11:D11)</f>
        <v>0</v>
      </c>
      <c r="F11" s="57"/>
      <c r="G11" s="57"/>
      <c r="H11" s="57"/>
    </row>
    <row r="12" spans="1:8" ht="24" thickBot="1">
      <c r="A12" s="70" t="s">
        <v>140</v>
      </c>
      <c r="B12" s="142">
        <f t="shared" ref="B12:D12" si="1">SUM(B6,B9:B11)</f>
        <v>5656808</v>
      </c>
      <c r="C12" s="142">
        <f t="shared" si="1"/>
        <v>5073345</v>
      </c>
      <c r="D12" s="142">
        <f t="shared" si="1"/>
        <v>2062155</v>
      </c>
      <c r="E12" s="142">
        <f>SUM(E6,E9:E11)</f>
        <v>12792308</v>
      </c>
      <c r="F12" s="57"/>
      <c r="G12" s="57"/>
      <c r="H12" s="57"/>
    </row>
    <row r="13" spans="1:8" ht="16.5" thickTop="1" thickBot="1">
      <c r="A13" s="78"/>
      <c r="B13" s="92"/>
      <c r="C13" s="92"/>
      <c r="D13" s="92"/>
      <c r="E13" s="92"/>
      <c r="F13" s="57"/>
      <c r="G13" s="57"/>
      <c r="H13" s="57"/>
    </row>
    <row r="14" spans="1:8" s="57" customFormat="1">
      <c r="A14" s="69" t="s">
        <v>109</v>
      </c>
      <c r="B14" s="89">
        <v>5656808</v>
      </c>
      <c r="C14" s="89">
        <v>5286462</v>
      </c>
      <c r="D14" s="89">
        <v>1812448</v>
      </c>
      <c r="E14" s="89">
        <v>12755718</v>
      </c>
    </row>
    <row r="15" spans="1:8" s="57" customFormat="1">
      <c r="A15" s="67" t="s">
        <v>48</v>
      </c>
      <c r="B15" s="92" t="s">
        <v>108</v>
      </c>
      <c r="C15" s="92" t="s">
        <v>108</v>
      </c>
      <c r="D15" s="87">
        <v>129536</v>
      </c>
      <c r="E15" s="87">
        <f>SUM(B15:D15)</f>
        <v>129536</v>
      </c>
    </row>
    <row r="16" spans="1:8" s="57" customFormat="1" ht="15.75" thickBot="1">
      <c r="A16" s="140" t="s">
        <v>49</v>
      </c>
      <c r="B16" s="91" t="s">
        <v>108</v>
      </c>
      <c r="C16" s="91" t="s">
        <v>145</v>
      </c>
      <c r="D16" s="91" t="s">
        <v>108</v>
      </c>
      <c r="E16" s="91">
        <f>SUM(B16:D16)</f>
        <v>0</v>
      </c>
    </row>
    <row r="17" spans="1:8" s="57" customFormat="1">
      <c r="A17" s="67" t="s">
        <v>121</v>
      </c>
      <c r="B17" s="87">
        <f>SUM(B15:B16)</f>
        <v>0</v>
      </c>
      <c r="C17" s="87">
        <f>SUM(C15:C16)</f>
        <v>0</v>
      </c>
      <c r="D17" s="87">
        <f>SUM(D15:D16)</f>
        <v>129536</v>
      </c>
      <c r="E17" s="87">
        <f t="shared" ref="E17" si="2">SUM(B17:D17)</f>
        <v>129536</v>
      </c>
    </row>
    <row r="18" spans="1:8" s="57" customFormat="1">
      <c r="A18" s="67" t="s">
        <v>122</v>
      </c>
      <c r="B18" s="87" t="s">
        <v>145</v>
      </c>
      <c r="C18" s="87" t="s">
        <v>145</v>
      </c>
      <c r="D18" s="87" t="s">
        <v>145</v>
      </c>
      <c r="E18" s="87" t="str">
        <f>D18</f>
        <v>-</v>
      </c>
    </row>
    <row r="19" spans="1:8" s="57" customFormat="1" ht="15.75" thickBot="1">
      <c r="A19" s="67" t="s">
        <v>76</v>
      </c>
      <c r="B19" s="87" t="s">
        <v>108</v>
      </c>
      <c r="C19" s="87" t="s">
        <v>145</v>
      </c>
      <c r="D19" s="87" t="s">
        <v>145</v>
      </c>
      <c r="E19" s="87">
        <f>SUM(B19:D19)</f>
        <v>0</v>
      </c>
    </row>
    <row r="20" spans="1:8" s="57" customFormat="1" ht="24" thickBot="1">
      <c r="A20" s="70" t="s">
        <v>144</v>
      </c>
      <c r="B20" s="142">
        <f t="shared" ref="B20:D20" si="3">SUM(B14,B17:B19)</f>
        <v>5656808</v>
      </c>
      <c r="C20" s="142">
        <f t="shared" si="3"/>
        <v>5286462</v>
      </c>
      <c r="D20" s="142">
        <f t="shared" si="3"/>
        <v>1941984</v>
      </c>
      <c r="E20" s="142">
        <f>SUM(E14,E17:E19)</f>
        <v>12885254</v>
      </c>
    </row>
    <row r="21" spans="1:8" ht="15.75" thickTop="1">
      <c r="F21" s="57"/>
      <c r="G21" s="57"/>
      <c r="H21" s="57"/>
    </row>
    <row r="22" spans="1:8">
      <c r="F22" s="57"/>
      <c r="G22" s="57"/>
      <c r="H22" s="57"/>
    </row>
    <row r="23" spans="1:8">
      <c r="F23" s="57"/>
      <c r="G23" s="57"/>
      <c r="H23" s="57"/>
    </row>
    <row r="24" spans="1:8">
      <c r="F24" s="57"/>
      <c r="G24" s="57"/>
      <c r="H24" s="57"/>
    </row>
    <row r="26" spans="1:8">
      <c r="A26" t="s">
        <v>31</v>
      </c>
      <c r="B26" s="123"/>
      <c r="C26" s="81"/>
      <c r="D26" s="94" t="s">
        <v>32</v>
      </c>
    </row>
    <row r="27" spans="1:8">
      <c r="B27" s="123"/>
      <c r="C27" s="81"/>
      <c r="D27" s="94"/>
    </row>
    <row r="28" spans="1:8">
      <c r="B28" s="123"/>
      <c r="C28" s="81"/>
      <c r="D28" s="94"/>
    </row>
    <row r="29" spans="1:8">
      <c r="A29" t="s">
        <v>33</v>
      </c>
      <c r="B29" s="123"/>
      <c r="C29" s="81"/>
      <c r="D29" s="94" t="s">
        <v>34</v>
      </c>
    </row>
    <row r="30" spans="1:8">
      <c r="B30" s="123"/>
      <c r="C30" s="96"/>
      <c r="D30" s="81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BS</vt:lpstr>
      <vt:lpstr>PL</vt:lpstr>
      <vt:lpstr>CI</vt:lpstr>
      <vt:lpstr>CF</vt:lpstr>
      <vt:lpstr>EC</vt:lpstr>
      <vt:lpstr>BS!Область_печати</vt:lpstr>
      <vt:lpstr>CF!Область_печати</vt:lpstr>
      <vt:lpstr>CI!Область_печати</vt:lpstr>
      <vt:lpstr>EC!Область_печати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a.yeszhan</cp:lastModifiedBy>
  <cp:lastPrinted>2014-05-19T12:19:04Z</cp:lastPrinted>
  <dcterms:created xsi:type="dcterms:W3CDTF">2013-11-25T03:07:59Z</dcterms:created>
  <dcterms:modified xsi:type="dcterms:W3CDTF">2015-06-10T05:43:51Z</dcterms:modified>
</cp:coreProperties>
</file>