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BS" sheetId="1" r:id="rId1"/>
    <sheet name="PL" sheetId="2" r:id="rId2"/>
    <sheet name="CI" sheetId="3" r:id="rId3"/>
    <sheet name="CF" sheetId="4" r:id="rId4"/>
    <sheet name="EC" sheetId="5" r:id="rId5"/>
  </sheets>
  <definedNames>
    <definedName name="_xlnm._FilterDatabase" localSheetId="0" hidden="1">BS!$A$6:$H$28</definedName>
    <definedName name="_xlnm.Print_Area" localSheetId="0">BS!$A$1:$D$59</definedName>
    <definedName name="_xlnm.Print_Area" localSheetId="3">CF!$A$1:$D$65</definedName>
    <definedName name="_xlnm.Print_Area" localSheetId="2">CI!$A$1:$C$23</definedName>
    <definedName name="_xlnm.Print_Area" localSheetId="4">EC!$A$1:$E$28</definedName>
    <definedName name="_xlnm.Print_Area" localSheetId="1">PL!$A$1:$D$39</definedName>
  </definedNames>
  <calcPr calcId="125725"/>
</workbook>
</file>

<file path=xl/calcChain.xml><?xml version="1.0" encoding="utf-8"?>
<calcChain xmlns="http://schemas.openxmlformats.org/spreadsheetml/2006/main">
  <c r="D19" i="5"/>
  <c r="C19"/>
  <c r="E18"/>
  <c r="D17"/>
  <c r="C17"/>
  <c r="B17"/>
  <c r="B19" s="1"/>
  <c r="E16"/>
  <c r="E15"/>
  <c r="E14"/>
  <c r="D12"/>
  <c r="E11"/>
  <c r="E10"/>
  <c r="D9"/>
  <c r="C9"/>
  <c r="C12" s="1"/>
  <c r="B9"/>
  <c r="B12" s="1"/>
  <c r="E8"/>
  <c r="E7"/>
  <c r="E6"/>
  <c r="D50" i="4"/>
  <c r="C50"/>
  <c r="D40"/>
  <c r="C40"/>
  <c r="D12" i="2"/>
  <c r="D20" s="1"/>
  <c r="D29" s="1"/>
  <c r="C12"/>
  <c r="C20" s="1"/>
  <c r="C29" s="1"/>
  <c r="D50" i="1"/>
  <c r="D51" s="1"/>
  <c r="D53" s="1"/>
  <c r="C50"/>
  <c r="C51" s="1"/>
  <c r="C53" s="1"/>
  <c r="C64" s="1"/>
  <c r="D40"/>
  <c r="C40"/>
  <c r="D35"/>
  <c r="C35"/>
  <c r="C27"/>
  <c r="C28" s="1"/>
  <c r="D25"/>
  <c r="D27" s="1"/>
  <c r="D28" s="1"/>
  <c r="C25"/>
  <c r="D16"/>
  <c r="C16"/>
  <c r="D33" i="2" l="1"/>
  <c r="C9" i="3" s="1"/>
  <c r="C15" s="1"/>
  <c r="D9" i="4"/>
  <c r="D18" s="1"/>
  <c r="D28" s="1"/>
  <c r="D31" s="1"/>
  <c r="D52" s="1"/>
  <c r="D57" s="1"/>
  <c r="C33" i="2"/>
  <c r="B9" i="3" s="1"/>
  <c r="B15" s="1"/>
  <c r="C9" i="4"/>
  <c r="C18" s="1"/>
  <c r="C28" s="1"/>
  <c r="C31" s="1"/>
  <c r="C52" s="1"/>
  <c r="C57" s="1"/>
  <c r="D64" i="1"/>
  <c r="E17" i="5"/>
  <c r="E19" s="1"/>
  <c r="E9"/>
  <c r="E12" s="1"/>
</calcChain>
</file>

<file path=xl/sharedStrings.xml><?xml version="1.0" encoding="utf-8"?>
<sst xmlns="http://schemas.openxmlformats.org/spreadsheetml/2006/main" count="217" uniqueCount="144">
  <si>
    <t>ТОО "Каспий Лимитед"</t>
  </si>
  <si>
    <t xml:space="preserve"> </t>
  </si>
  <si>
    <t>Промежуточный отчёт о финансовом положении</t>
  </si>
  <si>
    <t>В тысячах тенге</t>
  </si>
  <si>
    <t>Прим.</t>
  </si>
  <si>
    <t>На 30 июня 2014 года</t>
  </si>
  <si>
    <t>30 июня</t>
  </si>
  <si>
    <t>31 декабря </t>
  </si>
  <si>
    <t>2014 года</t>
  </si>
  <si>
    <t>2013 года</t>
  </si>
  <si>
    <t>(неаудировано)</t>
  </si>
  <si>
    <t>(аудировано)</t>
  </si>
  <si>
    <t>АКТИВЫ</t>
  </si>
  <si>
    <t>Долгосрочные активы</t>
  </si>
  <si>
    <t>Основные средства</t>
  </si>
  <si>
    <t>Инвестиционная недвижимость</t>
  </si>
  <si>
    <t xml:space="preserve">Нематериальные активы </t>
  </si>
  <si>
    <t>Капитальное незавершенное строительство</t>
  </si>
  <si>
    <t>Долгосрочные авансы</t>
  </si>
  <si>
    <t>Задолженность связанных сторон</t>
  </si>
  <si>
    <t>Денежные средства, ограниченные в использовании</t>
  </si>
  <si>
    <t>Краткосрочные активы</t>
  </si>
  <si>
    <t>Товарно-материальные запасы</t>
  </si>
  <si>
    <t>Дебиторская задолженность</t>
  </si>
  <si>
    <t>Предоплата по налогам</t>
  </si>
  <si>
    <t xml:space="preserve">Предоплата по корпоративному подоходному налогу </t>
  </si>
  <si>
    <t xml:space="preserve">Задолженность связанных сторон </t>
  </si>
  <si>
    <t>Прочая предоплата</t>
  </si>
  <si>
    <t>Денежные средства и их эквиваленты</t>
  </si>
  <si>
    <t xml:space="preserve">Долгосрочные активы, предназначенные для продажи </t>
  </si>
  <si>
    <t>ИТОГО АКТИВЫ</t>
  </si>
  <si>
    <t>КАПИТАЛ И ОБЯЗАТЕЛЬСТВА</t>
  </si>
  <si>
    <t>Капитал</t>
  </si>
  <si>
    <t>Уставный капитал</t>
  </si>
  <si>
    <t xml:space="preserve">Нераспределённая прибыль </t>
  </si>
  <si>
    <t>Резерв по переоценке, за вычетом отсроченного налога</t>
  </si>
  <si>
    <t>Долгосрочные обязательства</t>
  </si>
  <si>
    <t>Долгосрочные займы</t>
  </si>
  <si>
    <t>Облигации к оплате</t>
  </si>
  <si>
    <t>Обязательства по отсроченному налогу</t>
  </si>
  <si>
    <t xml:space="preserve">   </t>
  </si>
  <si>
    <t>Краткосрочные обязательства</t>
  </si>
  <si>
    <t>Текущая часть долгосрочных займов</t>
  </si>
  <si>
    <t>Краткосрочные займы</t>
  </si>
  <si>
    <t>Проценты к уплате</t>
  </si>
  <si>
    <t>Торговая кредиторская задолженность</t>
  </si>
  <si>
    <t>Авансы, полученные от клиентов</t>
  </si>
  <si>
    <t>Налоги к уплате</t>
  </si>
  <si>
    <t>Задолженность перед связанными сторонами</t>
  </si>
  <si>
    <t>Прочая кредиторская задолженность и начисления</t>
  </si>
  <si>
    <t xml:space="preserve">        </t>
  </si>
  <si>
    <t>ИТОГО ОБЯЗАТЕЛЬСТВА</t>
  </si>
  <si>
    <t>ИТОГО КАПИТАЛ И ОБЯЗАТЕЛЬСТВА</t>
  </si>
  <si>
    <t xml:space="preserve">Генеральный директор </t>
  </si>
  <si>
    <t>Франциско Паррилла</t>
  </si>
  <si>
    <t>Главный бухгалтер</t>
  </si>
  <si>
    <t xml:space="preserve"> Сауле Туктабаева </t>
  </si>
  <si>
    <t xml:space="preserve">Промежуточный отчёт о прибылях и убытках </t>
  </si>
  <si>
    <t>За шесть месяцев, закончившихся 30 июня 2014 года</t>
  </si>
  <si>
    <t>За шесть месяцев, закончившихся 30 июня</t>
  </si>
  <si>
    <t>2014</t>
  </si>
  <si>
    <t>2013</t>
  </si>
  <si>
    <t>Доход от номеров и аренды</t>
  </si>
  <si>
    <t>Доходы от продажи продуктов питания и напитков</t>
  </si>
  <si>
    <t>Прочие операционные доходы</t>
  </si>
  <si>
    <t>Итого выручки</t>
  </si>
  <si>
    <t xml:space="preserve">Коммунальные услуги, уборка и техническое обслуживание </t>
  </si>
  <si>
    <t>Расходы на продукты питания и напитки</t>
  </si>
  <si>
    <t>Заработная плата и другие выплаты сотрудникам</t>
  </si>
  <si>
    <t>Общие и административные расходы</t>
  </si>
  <si>
    <t>Износ и амортизация</t>
  </si>
  <si>
    <t>Операционная прибыль</t>
  </si>
  <si>
    <t>Положительная / (отрицательная) курсовая разница, нетто</t>
  </si>
  <si>
    <t>Убыток от выбытия основных средств</t>
  </si>
  <si>
    <t>Доходы от финансирования</t>
  </si>
  <si>
    <t>Затраты по финансированию</t>
  </si>
  <si>
    <t>Прочий доход</t>
  </si>
  <si>
    <t>Прочие расходы</t>
  </si>
  <si>
    <t>Прибыль до расходов по подоходному налогу</t>
  </si>
  <si>
    <t xml:space="preserve">Расходы по подоходному налогу </t>
  </si>
  <si>
    <t>Чистая прибыль за период</t>
  </si>
  <si>
    <t xml:space="preserve">Промежуточный отчет о совокупном доходе </t>
  </si>
  <si>
    <t>Прочий совокупный доход</t>
  </si>
  <si>
    <t>Прочий совокупный доход, не подлежащий переклассификации в состав прибыли или убытка в последующих периодах:</t>
  </si>
  <si>
    <t>Итого совокупный доход за период, за вычетом налогов</t>
  </si>
  <si>
    <t>Промежуточный отчет о движении денежных средств</t>
  </si>
  <si>
    <t>Денежные потоки от операционной деятельности</t>
  </si>
  <si>
    <t xml:space="preserve">Прибыль до расходов по подоходному налогу </t>
  </si>
  <si>
    <t>Износ</t>
  </si>
  <si>
    <t>6,7</t>
  </si>
  <si>
    <t>Корректировки на :</t>
  </si>
  <si>
    <t>Амортизацию</t>
  </si>
  <si>
    <t>Нереализованную (положительную) / отрицательную курсовую разницу</t>
  </si>
  <si>
    <t>Изменение в резерве по сомнительной задолженности</t>
  </si>
  <si>
    <t>Денежные средства от операционной деятельности до изменений в оборотном капитале</t>
  </si>
  <si>
    <t>Уменьшение /(увеличение) в операционных активах:</t>
  </si>
  <si>
    <t>Задолженность связанных сторон, помимо займов</t>
  </si>
  <si>
    <t>Прочие активы</t>
  </si>
  <si>
    <t>(Уменьшение) / увеличение в операционных обязательствах:</t>
  </si>
  <si>
    <t>Кредиторская задолженность</t>
  </si>
  <si>
    <t>Задолженность связанным сторонам, помимо займа</t>
  </si>
  <si>
    <t>Прочая кредиторская задолженность</t>
  </si>
  <si>
    <t>Поступление денежных средств от операционной деятельности</t>
  </si>
  <si>
    <t>Проценты уплаченные</t>
  </si>
  <si>
    <t>Подоходный налог уплаченный</t>
  </si>
  <si>
    <t xml:space="preserve"> -   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</si>
  <si>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</si>
  <si>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</si>
  <si>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Займы, выданные связанным сторонам </t>
  </si>
  <si>
    <t xml:space="preserve">Займы, погашенные связанными сторонами </t>
  </si>
  <si>
    <t>Приобретение основных средств</t>
  </si>
  <si>
    <t>Поступления от выбытия основных средств</t>
  </si>
  <si>
    <t>Приобретение инвестиционной недвижимости</t>
  </si>
  <si>
    <t xml:space="preserve">-   </t>
  </si>
  <si>
    <t>Приобретение нематериальных активов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</si>
  <si>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</si>
  <si>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</si>
  <si>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Займы, полученные от связанных сторон</t>
  </si>
  <si>
    <t xml:space="preserve">                      -   </t>
  </si>
  <si>
    <t>Погашение займов от связанных сторон</t>
  </si>
  <si>
    <t>Погашение долгосрочных займов</t>
  </si>
  <si>
    <t>Погашение краткосрочных займов</t>
  </si>
  <si>
    <t xml:space="preserve">                      -</t>
  </si>
  <si>
    <t>Получение краткосрочных займов</t>
  </si>
  <si>
    <t>Выплата дивидендов</t>
  </si>
  <si>
    <t>Затраты по сделке</t>
  </si>
  <si>
    <t>Чистое расходование денежных средств в финансовой деятельности</t>
  </si>
  <si>
    <t>Чистое увеличение / (уменьшение) денежных средств и их эквивалентов</t>
  </si>
  <si>
    <t>Влияние изменений в обменных курсах на денежные средства и их эквиваленты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</si>
  <si>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</si>
  <si>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</si>
  <si>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 xml:space="preserve">Промежуточный отчет об изменениях в капитале </t>
  </si>
  <si>
    <t>Фонд переоценки</t>
  </si>
  <si>
    <t>Нераспределен-ный доход</t>
  </si>
  <si>
    <t>Итого</t>
  </si>
  <si>
    <t>На 1 января 2014 года  (аудированные данные)</t>
  </si>
  <si>
    <t>Прибыль за период</t>
  </si>
  <si>
    <t>−</t>
  </si>
  <si>
    <t>Итого совокупный доход</t>
  </si>
  <si>
    <t>Выплата дивиденов</t>
  </si>
  <si>
    <t>Прочие изменения</t>
  </si>
  <si>
    <t>По состоянию на 30 июня  2014 года (неаудированные данные)</t>
  </si>
  <si>
    <t>На 1 января 2013 года  (аудированные данные)</t>
  </si>
  <si>
    <t>По состоянию на 30 июня  2013 года (неаудированные данные)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</si>
</sst>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??_);_(@_)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rgb="FF0000CC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4"/>
      <color theme="1"/>
      <name val="Arial"/>
      <family val="2"/>
      <charset val="204"/>
    </font>
    <font>
      <sz val="4"/>
      <color rgb="FFFF0000"/>
      <name val="Arial"/>
      <family val="2"/>
      <charset val="204"/>
    </font>
    <font>
      <sz val="4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5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3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164" fontId="2" fillId="0" borderId="0" xfId="1" applyNumberFormat="1" applyFont="1" applyAlignment="1"/>
    <xf numFmtId="164" fontId="1" fillId="0" borderId="0" xfId="1" applyNumberFormat="1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164" fontId="5" fillId="0" borderId="0" xfId="1" applyNumberFormat="1" applyFont="1" applyAlignment="1">
      <alignment wrapText="1"/>
    </xf>
    <xf numFmtId="164" fontId="6" fillId="0" borderId="0" xfId="1" applyNumberFormat="1" applyFont="1" applyAlignment="1">
      <alignment wrapText="1"/>
    </xf>
    <xf numFmtId="164" fontId="5" fillId="0" borderId="0" xfId="1" applyNumberFormat="1" applyFont="1" applyAlignment="1">
      <alignment horizontal="right" wrapText="1" indent="1"/>
    </xf>
    <xf numFmtId="164" fontId="6" fillId="0" borderId="0" xfId="1" applyNumberFormat="1" applyFont="1" applyAlignment="1">
      <alignment horizontal="right" wrapText="1" indent="1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right" wrapText="1" indent="1"/>
    </xf>
    <xf numFmtId="164" fontId="6" fillId="0" borderId="1" xfId="1" applyNumberFormat="1" applyFont="1" applyBorder="1" applyAlignment="1">
      <alignment horizontal="right" wrapText="1" indent="1"/>
    </xf>
    <xf numFmtId="0" fontId="6" fillId="0" borderId="2" xfId="0" applyFont="1" applyBorder="1"/>
    <xf numFmtId="0" fontId="7" fillId="0" borderId="0" xfId="0" applyFont="1" applyAlignment="1">
      <alignment horizontal="center"/>
    </xf>
    <xf numFmtId="164" fontId="8" fillId="0" borderId="0" xfId="1" applyNumberFormat="1" applyFont="1" applyAlignment="1">
      <alignment wrapText="1"/>
    </xf>
    <xf numFmtId="164" fontId="7" fillId="0" borderId="0" xfId="1" applyNumberFormat="1" applyFont="1" applyAlignment="1">
      <alignment wrapText="1"/>
    </xf>
    <xf numFmtId="0" fontId="6" fillId="0" borderId="0" xfId="0" applyFont="1"/>
    <xf numFmtId="0" fontId="7" fillId="0" borderId="0" xfId="0" applyFont="1"/>
    <xf numFmtId="3" fontId="0" fillId="0" borderId="0" xfId="0" applyNumberFormat="1"/>
    <xf numFmtId="0" fontId="7" fillId="0" borderId="1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center" vertical="top"/>
    </xf>
    <xf numFmtId="164" fontId="5" fillId="0" borderId="3" xfId="1" applyNumberFormat="1" applyFont="1" applyBorder="1" applyAlignment="1">
      <alignment wrapText="1"/>
    </xf>
    <xf numFmtId="164" fontId="6" fillId="0" borderId="3" xfId="1" applyNumberFormat="1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0" fontId="7" fillId="0" borderId="2" xfId="0" applyFont="1" applyBorder="1" applyAlignment="1"/>
    <xf numFmtId="164" fontId="8" fillId="0" borderId="2" xfId="1" applyNumberFormat="1" applyFont="1" applyBorder="1" applyAlignment="1">
      <alignment wrapText="1"/>
    </xf>
    <xf numFmtId="164" fontId="7" fillId="0" borderId="2" xfId="1" applyNumberFormat="1" applyFont="1" applyBorder="1" applyAlignment="1">
      <alignment wrapText="1"/>
    </xf>
    <xf numFmtId="0" fontId="7" fillId="0" borderId="0" xfId="0" applyFont="1" applyAlignme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164" fontId="8" fillId="0" borderId="4" xfId="1" applyNumberFormat="1" applyFont="1" applyBorder="1" applyAlignment="1">
      <alignment wrapText="1"/>
    </xf>
    <xf numFmtId="164" fontId="7" fillId="0" borderId="4" xfId="1" applyNumberFormat="1" applyFont="1" applyBorder="1" applyAlignment="1">
      <alignment wrapText="1"/>
    </xf>
    <xf numFmtId="0" fontId="6" fillId="0" borderId="1" xfId="0" applyFont="1" applyBorder="1"/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164" fontId="8" fillId="0" borderId="0" xfId="1" applyNumberFormat="1" applyFont="1" applyAlignment="1"/>
    <xf numFmtId="164" fontId="10" fillId="0" borderId="0" xfId="1" applyNumberFormat="1" applyFont="1" applyAlignment="1"/>
    <xf numFmtId="164" fontId="1" fillId="0" borderId="0" xfId="1" applyNumberFormat="1" applyFont="1" applyAlignment="1">
      <alignment horizontal="right"/>
    </xf>
    <xf numFmtId="0" fontId="11" fillId="0" borderId="0" xfId="0" applyFont="1" applyAlignment="1">
      <alignment horizontal="center"/>
    </xf>
    <xf numFmtId="164" fontId="11" fillId="0" borderId="0" xfId="1" applyNumberFormat="1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164" fontId="5" fillId="0" borderId="0" xfId="1" applyNumberFormat="1" applyFont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164" fontId="5" fillId="0" borderId="0" xfId="1" quotePrefix="1" applyNumberFormat="1" applyFont="1" applyAlignment="1">
      <alignment horizontal="right" wrapText="1"/>
    </xf>
    <xf numFmtId="0" fontId="12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65" fontId="8" fillId="0" borderId="0" xfId="1" applyNumberFormat="1" applyFont="1" applyAlignment="1">
      <alignment wrapText="1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165" fontId="8" fillId="0" borderId="2" xfId="1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wrapText="1"/>
    </xf>
    <xf numFmtId="165" fontId="8" fillId="0" borderId="0" xfId="1" applyNumberFormat="1" applyFont="1" applyBorder="1" applyAlignment="1">
      <alignment wrapText="1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165" fontId="8" fillId="0" borderId="4" xfId="1" applyNumberFormat="1" applyFont="1" applyBorder="1" applyAlignment="1">
      <alignment wrapText="1"/>
    </xf>
    <xf numFmtId="165" fontId="8" fillId="0" borderId="0" xfId="1" applyNumberFormat="1" applyFont="1" applyAlignment="1"/>
    <xf numFmtId="0" fontId="7" fillId="0" borderId="1" xfId="0" applyFont="1" applyBorder="1" applyAlignment="1">
      <alignment wrapText="1"/>
    </xf>
    <xf numFmtId="165" fontId="8" fillId="0" borderId="1" xfId="1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5" xfId="0" applyFont="1" applyBorder="1"/>
    <xf numFmtId="0" fontId="5" fillId="0" borderId="5" xfId="0" applyFont="1" applyBorder="1" applyAlignment="1">
      <alignment horizontal="center"/>
    </xf>
    <xf numFmtId="165" fontId="5" fillId="0" borderId="5" xfId="1" applyNumberFormat="1" applyFont="1" applyBorder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0" applyFont="1"/>
    <xf numFmtId="0" fontId="13" fillId="0" borderId="0" xfId="0" applyFont="1" applyAlignment="1"/>
    <xf numFmtId="0" fontId="5" fillId="0" borderId="0" xfId="0" applyFont="1" applyAlignment="1">
      <alignment horizontal="right" wrapText="1"/>
    </xf>
    <xf numFmtId="0" fontId="14" fillId="0" borderId="0" xfId="0" applyFont="1"/>
    <xf numFmtId="0" fontId="5" fillId="0" borderId="4" xfId="0" applyFont="1" applyBorder="1" applyAlignment="1">
      <alignment horizontal="right" wrapText="1"/>
    </xf>
    <xf numFmtId="0" fontId="13" fillId="0" borderId="1" xfId="0" applyFont="1" applyBorder="1" applyAlignment="1"/>
    <xf numFmtId="164" fontId="5" fillId="0" borderId="1" xfId="1" applyNumberFormat="1" applyFont="1" applyBorder="1" applyAlignment="1">
      <alignment horizontal="right"/>
    </xf>
    <xf numFmtId="0" fontId="15" fillId="0" borderId="0" xfId="0" applyFont="1"/>
    <xf numFmtId="0" fontId="8" fillId="0" borderId="0" xfId="0" applyFont="1" applyAlignment="1">
      <alignment wrapText="1"/>
    </xf>
    <xf numFmtId="0" fontId="16" fillId="0" borderId="0" xfId="0" applyFont="1"/>
    <xf numFmtId="165" fontId="5" fillId="0" borderId="0" xfId="0" applyNumberFormat="1" applyFont="1" applyAlignment="1">
      <alignment horizontal="right" wrapText="1"/>
    </xf>
    <xf numFmtId="0" fontId="5" fillId="0" borderId="0" xfId="0" applyFont="1"/>
    <xf numFmtId="165" fontId="8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5" fontId="17" fillId="0" borderId="0" xfId="0" applyNumberFormat="1" applyFont="1" applyAlignment="1">
      <alignment wrapText="1"/>
    </xf>
    <xf numFmtId="0" fontId="18" fillId="0" borderId="0" xfId="0" applyFont="1"/>
    <xf numFmtId="0" fontId="19" fillId="0" borderId="0" xfId="0" applyFont="1"/>
    <xf numFmtId="165" fontId="8" fillId="0" borderId="0" xfId="0" applyNumberFormat="1" applyFont="1" applyAlignment="1">
      <alignment horizontal="right" wrapText="1"/>
    </xf>
    <xf numFmtId="0" fontId="10" fillId="0" borderId="0" xfId="0" applyFont="1"/>
    <xf numFmtId="0" fontId="16" fillId="0" borderId="3" xfId="0" applyFont="1" applyBorder="1"/>
    <xf numFmtId="165" fontId="5" fillId="0" borderId="3" xfId="0" applyNumberFormat="1" applyFont="1" applyBorder="1" applyAlignment="1">
      <alignment horizontal="right" wrapText="1"/>
    </xf>
    <xf numFmtId="0" fontId="15" fillId="0" borderId="5" xfId="0" applyFont="1" applyBorder="1"/>
    <xf numFmtId="165" fontId="5" fillId="0" borderId="5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0" fillId="0" borderId="0" xfId="0" applyNumberFormat="1"/>
    <xf numFmtId="0" fontId="20" fillId="0" borderId="0" xfId="0" applyFont="1"/>
    <xf numFmtId="0" fontId="21" fillId="0" borderId="0" xfId="0" applyFont="1" applyAlignment="1">
      <alignment horizontal="center"/>
    </xf>
    <xf numFmtId="165" fontId="22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/>
    </xf>
    <xf numFmtId="165" fontId="22" fillId="0" borderId="2" xfId="0" quotePrefix="1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65" fontId="25" fillId="0" borderId="2" xfId="0" applyNumberFormat="1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165" fontId="22" fillId="0" borderId="1" xfId="0" applyNumberFormat="1" applyFont="1" applyBorder="1" applyAlignment="1">
      <alignment horizontal="right" wrapText="1" indent="1"/>
    </xf>
    <xf numFmtId="165" fontId="25" fillId="0" borderId="2" xfId="0" applyNumberFormat="1" applyFont="1" applyBorder="1" applyAlignment="1">
      <alignment horizontal="right" wrapText="1" indent="1"/>
    </xf>
    <xf numFmtId="0" fontId="24" fillId="0" borderId="0" xfId="0" applyFont="1" applyAlignment="1">
      <alignment horizontal="left" wrapText="1"/>
    </xf>
    <xf numFmtId="165" fontId="25" fillId="0" borderId="0" xfId="0" applyNumberFormat="1" applyFont="1" applyAlignment="1">
      <alignment horizontal="right" wrapText="1" indent="1"/>
    </xf>
    <xf numFmtId="0" fontId="24" fillId="0" borderId="0" xfId="0" applyFont="1" applyAlignment="1">
      <alignment horizontal="left" wrapText="1" indent="3"/>
    </xf>
    <xf numFmtId="165" fontId="25" fillId="0" borderId="1" xfId="0" applyNumberFormat="1" applyFont="1" applyBorder="1" applyAlignment="1">
      <alignment horizontal="right" wrapText="1" inden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165" fontId="22" fillId="0" borderId="2" xfId="0" applyNumberFormat="1" applyFont="1" applyBorder="1" applyAlignment="1">
      <alignment horizontal="right" wrapText="1" inden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165" fontId="28" fillId="0" borderId="0" xfId="0" applyNumberFormat="1" applyFont="1" applyAlignment="1">
      <alignment horizontal="right" wrapText="1" indent="1"/>
    </xf>
    <xf numFmtId="0" fontId="24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165" fontId="25" fillId="0" borderId="0" xfId="0" applyNumberFormat="1" applyFont="1" applyBorder="1" applyAlignment="1">
      <alignment horizontal="right" wrapText="1" indent="1"/>
    </xf>
    <xf numFmtId="0" fontId="24" fillId="0" borderId="4" xfId="0" applyFont="1" applyBorder="1" applyAlignment="1">
      <alignment horizontal="left" wrapText="1"/>
    </xf>
    <xf numFmtId="0" fontId="29" fillId="0" borderId="4" xfId="0" applyFont="1" applyBorder="1" applyAlignment="1">
      <alignment horizontal="center" wrapText="1"/>
    </xf>
    <xf numFmtId="165" fontId="25" fillId="0" borderId="4" xfId="0" applyNumberFormat="1" applyFont="1" applyBorder="1" applyAlignment="1">
      <alignment horizontal="right" wrapText="1" indent="1"/>
    </xf>
    <xf numFmtId="165" fontId="22" fillId="0" borderId="0" xfId="0" applyNumberFormat="1" applyFont="1" applyBorder="1" applyAlignment="1">
      <alignment horizontal="right" wrapText="1" indent="1"/>
    </xf>
    <xf numFmtId="0" fontId="27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165" fontId="22" fillId="0" borderId="0" xfId="0" applyNumberFormat="1" applyFont="1" applyAlignment="1">
      <alignment horizontal="right" wrapText="1" indent="1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5" fontId="22" fillId="0" borderId="3" xfId="0" applyNumberFormat="1" applyFont="1" applyBorder="1" applyAlignment="1">
      <alignment horizontal="right" wrapText="1" indent="1"/>
    </xf>
    <xf numFmtId="0" fontId="22" fillId="0" borderId="1" xfId="0" applyFont="1" applyBorder="1" applyAlignment="1">
      <alignment horizontal="right" wrapText="1" indent="1"/>
    </xf>
    <xf numFmtId="0" fontId="24" fillId="0" borderId="4" xfId="0" applyFont="1" applyBorder="1" applyAlignment="1">
      <alignment wrapText="1"/>
    </xf>
    <xf numFmtId="0" fontId="21" fillId="0" borderId="6" xfId="0" applyFont="1" applyBorder="1" applyAlignment="1">
      <alignment wrapText="1"/>
    </xf>
    <xf numFmtId="165" fontId="22" fillId="0" borderId="6" xfId="0" applyNumberFormat="1" applyFont="1" applyBorder="1" applyAlignment="1">
      <alignment horizontal="right" wrapText="1" indent="1"/>
    </xf>
    <xf numFmtId="0" fontId="32" fillId="0" borderId="7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view="pageBreakPreview" zoomScale="85" zoomScaleNormal="100" zoomScaleSheetLayoutView="85" workbookViewId="0"/>
  </sheetViews>
  <sheetFormatPr defaultRowHeight="15"/>
  <cols>
    <col min="1" max="1" width="48.42578125" style="1" bestFit="1" customWidth="1"/>
    <col min="2" max="2" width="9.140625" style="2" customWidth="1"/>
    <col min="3" max="3" width="20.5703125" style="3" customWidth="1"/>
    <col min="4" max="4" width="16.42578125" style="4" customWidth="1"/>
  </cols>
  <sheetData>
    <row r="1" spans="1:13">
      <c r="A1" s="1" t="s">
        <v>0</v>
      </c>
      <c r="B1" s="2" t="s">
        <v>1</v>
      </c>
    </row>
    <row r="2" spans="1:13">
      <c r="A2" s="5" t="s">
        <v>2</v>
      </c>
    </row>
    <row r="3" spans="1:13">
      <c r="A3" s="6" t="s">
        <v>5</v>
      </c>
      <c r="B3" s="7"/>
      <c r="C3" s="8"/>
      <c r="D3" s="9"/>
    </row>
    <row r="4" spans="1:13">
      <c r="B4" s="7"/>
      <c r="C4" s="10" t="s">
        <v>6</v>
      </c>
      <c r="D4" s="11" t="s">
        <v>7</v>
      </c>
    </row>
    <row r="5" spans="1:13">
      <c r="A5" s="6"/>
      <c r="B5" s="7"/>
      <c r="C5" s="10" t="s">
        <v>8</v>
      </c>
      <c r="D5" s="11" t="s">
        <v>9</v>
      </c>
    </row>
    <row r="6" spans="1:13" ht="15.75" thickBot="1">
      <c r="A6" s="12" t="s">
        <v>3</v>
      </c>
      <c r="B6" s="13" t="s">
        <v>4</v>
      </c>
      <c r="C6" s="14" t="s">
        <v>10</v>
      </c>
      <c r="D6" s="15" t="s">
        <v>11</v>
      </c>
    </row>
    <row r="7" spans="1:13">
      <c r="A7" s="16" t="s">
        <v>12</v>
      </c>
      <c r="B7" s="17"/>
      <c r="C7" s="18"/>
      <c r="D7" s="19"/>
    </row>
    <row r="8" spans="1:13">
      <c r="A8" s="20" t="s">
        <v>13</v>
      </c>
      <c r="B8" s="17"/>
      <c r="C8" s="18"/>
      <c r="D8" s="19"/>
    </row>
    <row r="9" spans="1:13">
      <c r="A9" s="21" t="s">
        <v>14</v>
      </c>
      <c r="B9" s="17">
        <v>6</v>
      </c>
      <c r="C9" s="18">
        <v>12210789</v>
      </c>
      <c r="D9" s="19">
        <v>12419364</v>
      </c>
    </row>
    <row r="10" spans="1:13">
      <c r="A10" s="21" t="s">
        <v>15</v>
      </c>
      <c r="B10" s="17">
        <v>7</v>
      </c>
      <c r="C10" s="18">
        <v>1799367</v>
      </c>
      <c r="D10" s="19">
        <v>1834154</v>
      </c>
      <c r="L10" s="22"/>
      <c r="M10" s="22"/>
    </row>
    <row r="11" spans="1:13">
      <c r="A11" s="21" t="s">
        <v>16</v>
      </c>
      <c r="B11" s="17"/>
      <c r="C11" s="18">
        <v>5075</v>
      </c>
      <c r="D11" s="19">
        <v>5711</v>
      </c>
      <c r="L11" s="22"/>
      <c r="M11" s="22"/>
    </row>
    <row r="12" spans="1:13">
      <c r="A12" s="21" t="s">
        <v>17</v>
      </c>
      <c r="B12" s="17">
        <v>6</v>
      </c>
      <c r="C12" s="18">
        <v>116933</v>
      </c>
      <c r="D12" s="19">
        <v>116353</v>
      </c>
      <c r="L12" s="22"/>
      <c r="M12" s="22"/>
    </row>
    <row r="13" spans="1:13">
      <c r="A13" s="21" t="s">
        <v>18</v>
      </c>
      <c r="B13" s="17">
        <v>6</v>
      </c>
      <c r="C13" s="18">
        <v>10494</v>
      </c>
      <c r="D13" s="19">
        <v>11437</v>
      </c>
      <c r="L13" s="22"/>
      <c r="M13" s="22"/>
    </row>
    <row r="14" spans="1:13">
      <c r="A14" s="21" t="s">
        <v>19</v>
      </c>
      <c r="B14" s="17">
        <v>24</v>
      </c>
      <c r="C14" s="18">
        <v>104250</v>
      </c>
      <c r="D14" s="19">
        <v>49800</v>
      </c>
      <c r="L14" s="22"/>
      <c r="M14" s="22"/>
    </row>
    <row r="15" spans="1:13" ht="15.75" thickBot="1">
      <c r="A15" s="23" t="s">
        <v>20</v>
      </c>
      <c r="B15" s="17"/>
      <c r="C15" s="18">
        <v>220</v>
      </c>
      <c r="D15" s="19">
        <v>2165</v>
      </c>
      <c r="L15" s="22"/>
      <c r="M15" s="22"/>
    </row>
    <row r="16" spans="1:13" ht="15.75" thickBot="1">
      <c r="A16" s="24"/>
      <c r="B16" s="25" t="s">
        <v>1</v>
      </c>
      <c r="C16" s="26">
        <f>SUM(C9:C15)</f>
        <v>14247128</v>
      </c>
      <c r="D16" s="27">
        <f>SUM(D9:D15)</f>
        <v>14438984</v>
      </c>
      <c r="M16" s="22"/>
    </row>
    <row r="17" spans="1:13">
      <c r="A17" s="16" t="s">
        <v>21</v>
      </c>
      <c r="B17" s="17"/>
      <c r="C17" s="18"/>
      <c r="D17" s="19"/>
      <c r="L17" s="22"/>
      <c r="M17" s="22"/>
    </row>
    <row r="18" spans="1:13">
      <c r="A18" s="21" t="s">
        <v>22</v>
      </c>
      <c r="B18" s="17">
        <v>8</v>
      </c>
      <c r="C18" s="18">
        <v>313751</v>
      </c>
      <c r="D18" s="19">
        <v>309112</v>
      </c>
    </row>
    <row r="19" spans="1:13">
      <c r="A19" s="21" t="s">
        <v>23</v>
      </c>
      <c r="B19" s="17">
        <v>9</v>
      </c>
      <c r="C19" s="18">
        <v>388181</v>
      </c>
      <c r="D19" s="19">
        <v>319330</v>
      </c>
      <c r="L19" s="22"/>
      <c r="M19" s="22"/>
    </row>
    <row r="20" spans="1:13">
      <c r="A20" s="21" t="s">
        <v>24</v>
      </c>
      <c r="B20" s="17">
        <v>10</v>
      </c>
      <c r="C20" s="18">
        <v>11293</v>
      </c>
      <c r="D20" s="19">
        <v>11224</v>
      </c>
      <c r="L20" s="22"/>
      <c r="M20" s="22"/>
    </row>
    <row r="21" spans="1:13">
      <c r="A21" s="21" t="s">
        <v>25</v>
      </c>
      <c r="B21" s="17"/>
      <c r="C21" s="18">
        <v>157035</v>
      </c>
      <c r="D21" s="19">
        <v>189043</v>
      </c>
      <c r="L21" s="22"/>
      <c r="M21" s="22"/>
    </row>
    <row r="22" spans="1:13">
      <c r="A22" s="21" t="s">
        <v>26</v>
      </c>
      <c r="B22" s="17">
        <v>24</v>
      </c>
      <c r="C22" s="18">
        <v>1839203</v>
      </c>
      <c r="D22" s="19">
        <v>1560637</v>
      </c>
      <c r="L22" s="22"/>
      <c r="M22" s="22"/>
    </row>
    <row r="23" spans="1:13">
      <c r="A23" s="21" t="s">
        <v>27</v>
      </c>
      <c r="B23" s="17">
        <v>11</v>
      </c>
      <c r="C23" s="18">
        <v>25813</v>
      </c>
      <c r="D23" s="19">
        <v>24832</v>
      </c>
      <c r="L23" s="22"/>
      <c r="M23" s="22"/>
    </row>
    <row r="24" spans="1:13" ht="15.75" thickBot="1">
      <c r="A24" s="23" t="s">
        <v>28</v>
      </c>
      <c r="B24" s="17">
        <v>12</v>
      </c>
      <c r="C24" s="18">
        <v>498772</v>
      </c>
      <c r="D24" s="19">
        <v>56673</v>
      </c>
      <c r="L24" s="22"/>
      <c r="M24" s="22"/>
    </row>
    <row r="25" spans="1:13" ht="15.75" thickBot="1">
      <c r="A25" s="24"/>
      <c r="B25" s="28"/>
      <c r="C25" s="26">
        <f>SUM(C18:C24)</f>
        <v>3234048</v>
      </c>
      <c r="D25" s="27">
        <f>SUM(D18:D24)</f>
        <v>2470851</v>
      </c>
      <c r="L25" s="22"/>
      <c r="M25" s="22"/>
    </row>
    <row r="26" spans="1:13" ht="15.75" thickBot="1">
      <c r="A26" s="24" t="s">
        <v>29</v>
      </c>
      <c r="B26" s="29">
        <v>6</v>
      </c>
      <c r="C26" s="30">
        <v>0</v>
      </c>
      <c r="D26" s="31">
        <v>400763</v>
      </c>
      <c r="L26" s="22"/>
      <c r="M26" s="22"/>
    </row>
    <row r="27" spans="1:13" ht="15.75" thickBot="1">
      <c r="A27" s="24"/>
      <c r="B27" s="29"/>
      <c r="C27" s="30">
        <f>+C26+C25</f>
        <v>3234048</v>
      </c>
      <c r="D27" s="31">
        <f>+D26+D25</f>
        <v>2871614</v>
      </c>
      <c r="M27" s="22"/>
    </row>
    <row r="28" spans="1:13" ht="15.75" thickBot="1">
      <c r="A28" s="24" t="s">
        <v>30</v>
      </c>
      <c r="B28" s="29"/>
      <c r="C28" s="30">
        <f>+C27+C16</f>
        <v>17481176</v>
      </c>
      <c r="D28" s="31">
        <f>+D27+D16</f>
        <v>17310598</v>
      </c>
      <c r="L28" s="22"/>
      <c r="M28" s="22"/>
    </row>
    <row r="29" spans="1:13">
      <c r="A29" s="16"/>
      <c r="B29" s="32"/>
      <c r="C29" s="33"/>
      <c r="D29" s="34"/>
      <c r="L29" s="22"/>
      <c r="M29" s="22"/>
    </row>
    <row r="30" spans="1:13">
      <c r="A30" s="20" t="s">
        <v>31</v>
      </c>
      <c r="B30" s="35"/>
      <c r="C30" s="18"/>
      <c r="D30" s="19"/>
    </row>
    <row r="31" spans="1:13">
      <c r="A31" s="20" t="s">
        <v>32</v>
      </c>
      <c r="B31" s="17"/>
      <c r="C31" s="18"/>
      <c r="D31" s="19"/>
    </row>
    <row r="32" spans="1:13">
      <c r="A32" s="21" t="s">
        <v>33</v>
      </c>
      <c r="B32" s="17">
        <v>13</v>
      </c>
      <c r="C32" s="18">
        <v>5656808</v>
      </c>
      <c r="D32" s="19">
        <v>5656808</v>
      </c>
      <c r="L32" s="22"/>
      <c r="M32" s="22"/>
    </row>
    <row r="33" spans="1:13">
      <c r="A33" s="21" t="s">
        <v>34</v>
      </c>
      <c r="B33" s="17"/>
      <c r="C33" s="18">
        <v>1796290</v>
      </c>
      <c r="D33" s="19">
        <v>1812448</v>
      </c>
      <c r="L33" s="22"/>
      <c r="M33" s="22"/>
    </row>
    <row r="34" spans="1:13" ht="15.75" thickBot="1">
      <c r="A34" s="23" t="s">
        <v>35</v>
      </c>
      <c r="B34" s="17"/>
      <c r="C34" s="18">
        <v>5217118</v>
      </c>
      <c r="D34" s="19">
        <v>5286462</v>
      </c>
      <c r="L34" s="22"/>
      <c r="M34" s="22"/>
    </row>
    <row r="35" spans="1:13" ht="15.75" thickBot="1">
      <c r="A35" s="24"/>
      <c r="B35" s="28"/>
      <c r="C35" s="26">
        <f>SUM(C32:C34)</f>
        <v>12670216</v>
      </c>
      <c r="D35" s="27">
        <f>SUM(D32:D34)</f>
        <v>12755718</v>
      </c>
      <c r="L35" s="22"/>
      <c r="M35" s="22"/>
    </row>
    <row r="36" spans="1:13">
      <c r="A36" s="16" t="s">
        <v>36</v>
      </c>
      <c r="B36" s="17"/>
      <c r="C36" s="18"/>
      <c r="D36" s="19"/>
    </row>
    <row r="37" spans="1:13">
      <c r="A37" s="21" t="s">
        <v>37</v>
      </c>
      <c r="B37" s="17">
        <v>14</v>
      </c>
      <c r="C37" s="18">
        <v>438394</v>
      </c>
      <c r="D37" s="19">
        <v>620106</v>
      </c>
      <c r="L37" s="22"/>
      <c r="M37" s="22"/>
    </row>
    <row r="38" spans="1:13">
      <c r="A38" s="21" t="s">
        <v>38</v>
      </c>
      <c r="B38" s="17">
        <v>15</v>
      </c>
      <c r="C38" s="18">
        <v>2146289</v>
      </c>
      <c r="D38" s="19">
        <v>2127944</v>
      </c>
      <c r="L38" s="22"/>
      <c r="M38" s="22"/>
    </row>
    <row r="39" spans="1:13" ht="15.75" thickBot="1">
      <c r="A39" s="36" t="s">
        <v>39</v>
      </c>
      <c r="B39" s="37"/>
      <c r="C39" s="38">
        <v>1156371</v>
      </c>
      <c r="D39" s="39">
        <v>1126213</v>
      </c>
      <c r="L39" s="22"/>
      <c r="M39" s="22"/>
    </row>
    <row r="40" spans="1:13" ht="15.75" thickBot="1">
      <c r="A40" s="40"/>
      <c r="B40" s="41" t="s">
        <v>40</v>
      </c>
      <c r="C40" s="30">
        <f>SUM(C37:C39)</f>
        <v>3741054</v>
      </c>
      <c r="D40" s="31">
        <f>SUM(D37:D39)</f>
        <v>3874263</v>
      </c>
      <c r="L40" s="22"/>
      <c r="M40" s="22"/>
    </row>
    <row r="41" spans="1:13">
      <c r="A41" s="16" t="s">
        <v>41</v>
      </c>
      <c r="B41" s="17"/>
      <c r="C41" s="18" t="s">
        <v>40</v>
      </c>
      <c r="D41" s="19"/>
    </row>
    <row r="42" spans="1:13">
      <c r="A42" s="21" t="s">
        <v>42</v>
      </c>
      <c r="B42" s="17">
        <v>14</v>
      </c>
      <c r="C42" s="18">
        <v>363425</v>
      </c>
      <c r="D42" s="19">
        <v>351825</v>
      </c>
      <c r="L42" s="22"/>
      <c r="M42" s="22"/>
    </row>
    <row r="43" spans="1:13">
      <c r="A43" s="21" t="s">
        <v>43</v>
      </c>
      <c r="B43" s="17">
        <v>16</v>
      </c>
      <c r="C43" s="18">
        <v>251000</v>
      </c>
      <c r="D43" s="19">
        <v>0</v>
      </c>
      <c r="L43" s="22"/>
    </row>
    <row r="44" spans="1:13">
      <c r="A44" s="21" t="s">
        <v>44</v>
      </c>
      <c r="B44" s="17"/>
      <c r="C44" s="18">
        <v>26170</v>
      </c>
      <c r="D44" s="19">
        <v>27903</v>
      </c>
      <c r="L44" s="22"/>
      <c r="M44" s="22"/>
    </row>
    <row r="45" spans="1:13">
      <c r="A45" s="21" t="s">
        <v>45</v>
      </c>
      <c r="B45" s="17">
        <v>17</v>
      </c>
      <c r="C45" s="18">
        <v>203059</v>
      </c>
      <c r="D45" s="19">
        <v>146120</v>
      </c>
      <c r="L45" s="22"/>
      <c r="M45" s="22"/>
    </row>
    <row r="46" spans="1:13">
      <c r="A46" s="21" t="s">
        <v>46</v>
      </c>
      <c r="B46" s="17"/>
      <c r="C46" s="18">
        <v>88233</v>
      </c>
      <c r="D46" s="19">
        <v>85592</v>
      </c>
      <c r="L46" s="22"/>
      <c r="M46" s="22"/>
    </row>
    <row r="47" spans="1:13">
      <c r="A47" s="21" t="s">
        <v>47</v>
      </c>
      <c r="B47" s="17">
        <v>18</v>
      </c>
      <c r="C47" s="18">
        <v>64026</v>
      </c>
      <c r="D47" s="19">
        <v>63174</v>
      </c>
      <c r="L47" s="22"/>
      <c r="M47" s="22"/>
    </row>
    <row r="48" spans="1:13">
      <c r="A48" s="21" t="s">
        <v>48</v>
      </c>
      <c r="B48" s="17">
        <v>24</v>
      </c>
      <c r="C48" s="18">
        <v>63322</v>
      </c>
      <c r="D48" s="19">
        <v>3137</v>
      </c>
      <c r="L48" s="22"/>
      <c r="M48" s="22"/>
    </row>
    <row r="49" spans="1:13" ht="15.75" thickBot="1">
      <c r="A49" s="23" t="s">
        <v>49</v>
      </c>
      <c r="B49" s="17">
        <v>19</v>
      </c>
      <c r="C49" s="18">
        <v>10671</v>
      </c>
      <c r="D49" s="19">
        <v>2866</v>
      </c>
      <c r="L49" s="22"/>
      <c r="M49" s="22"/>
    </row>
    <row r="50" spans="1:13" ht="15.75" thickBot="1">
      <c r="A50" s="24"/>
      <c r="B50" s="25" t="s">
        <v>50</v>
      </c>
      <c r="C50" s="26">
        <f>SUM(C42:C49)</f>
        <v>1069906</v>
      </c>
      <c r="D50" s="27">
        <f>SUM(D42:D49)</f>
        <v>680617</v>
      </c>
      <c r="L50" s="22"/>
      <c r="M50" s="22"/>
    </row>
    <row r="51" spans="1:13" ht="15.75" thickBot="1">
      <c r="A51" s="24" t="s">
        <v>51</v>
      </c>
      <c r="B51" s="29"/>
      <c r="C51" s="30">
        <f>SUM(C50,C40,)</f>
        <v>4810960</v>
      </c>
      <c r="D51" s="31">
        <f>SUM(D50,D40,)</f>
        <v>4554880</v>
      </c>
      <c r="L51" s="22"/>
      <c r="M51" s="22"/>
    </row>
    <row r="52" spans="1:13" ht="15.75" thickBot="1">
      <c r="A52" s="20"/>
      <c r="B52" s="17"/>
      <c r="C52" s="18"/>
      <c r="D52" s="9"/>
      <c r="L52" s="22"/>
      <c r="M52" s="22"/>
    </row>
    <row r="53" spans="1:13" ht="15.75" thickBot="1">
      <c r="A53" s="24" t="s">
        <v>52</v>
      </c>
      <c r="B53" s="28"/>
      <c r="C53" s="26">
        <f>SUM(C51,C35)</f>
        <v>17481176</v>
      </c>
      <c r="D53" s="27">
        <f>SUM(D51,D35)</f>
        <v>17310598</v>
      </c>
    </row>
    <row r="54" spans="1:13">
      <c r="A54" s="21"/>
      <c r="B54" s="42"/>
      <c r="C54" s="43"/>
      <c r="D54" s="44"/>
    </row>
    <row r="56" spans="1:13">
      <c r="A56" s="1" t="s">
        <v>53</v>
      </c>
      <c r="D56" s="45" t="s">
        <v>54</v>
      </c>
    </row>
    <row r="57" spans="1:13">
      <c r="D57" s="45"/>
    </row>
    <row r="58" spans="1:13">
      <c r="D58" s="45"/>
    </row>
    <row r="59" spans="1:13">
      <c r="A59" s="1" t="s">
        <v>55</v>
      </c>
      <c r="D59" s="45" t="s">
        <v>56</v>
      </c>
    </row>
    <row r="64" spans="1:13">
      <c r="B64" s="46"/>
      <c r="C64" s="47" t="b">
        <f>C53=C28</f>
        <v>1</v>
      </c>
      <c r="D64" s="47" t="b">
        <f>D53=D28</f>
        <v>1</v>
      </c>
    </row>
    <row r="67" spans="1:4" s="48" customFormat="1">
      <c r="A67" s="1"/>
      <c r="B67" s="2"/>
      <c r="C67" s="3"/>
      <c r="D67" s="4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="85" zoomScaleNormal="70" zoomScaleSheetLayoutView="85" workbookViewId="0"/>
  </sheetViews>
  <sheetFormatPr defaultRowHeight="15"/>
  <cols>
    <col min="1" max="1" width="50.7109375" style="1" bestFit="1" customWidth="1"/>
    <col min="2" max="2" width="9.140625" style="74" customWidth="1"/>
    <col min="3" max="4" width="21.28515625" style="75" customWidth="1"/>
  </cols>
  <sheetData>
    <row r="1" spans="1:11">
      <c r="A1" s="1" t="s">
        <v>0</v>
      </c>
      <c r="B1" s="49"/>
      <c r="C1" s="50"/>
      <c r="D1" s="50"/>
    </row>
    <row r="2" spans="1:11">
      <c r="A2" s="5" t="s">
        <v>57</v>
      </c>
      <c r="B2" s="49"/>
      <c r="C2" s="50"/>
      <c r="D2" s="50"/>
    </row>
    <row r="3" spans="1:11">
      <c r="A3" s="6" t="s">
        <v>58</v>
      </c>
      <c r="B3" s="49"/>
      <c r="C3" s="50"/>
      <c r="D3" s="50"/>
    </row>
    <row r="4" spans="1:11" ht="15" customHeight="1" thickBot="1">
      <c r="A4" s="6"/>
      <c r="B4" s="49"/>
      <c r="C4" s="51" t="s">
        <v>59</v>
      </c>
      <c r="D4" s="51"/>
    </row>
    <row r="5" spans="1:11">
      <c r="A5" s="6"/>
      <c r="B5" s="49"/>
      <c r="C5" s="52" t="s">
        <v>60</v>
      </c>
      <c r="D5" s="52" t="s">
        <v>61</v>
      </c>
    </row>
    <row r="6" spans="1:11" ht="15.75" thickBot="1">
      <c r="A6" s="12" t="s">
        <v>3</v>
      </c>
      <c r="B6" s="53" t="s">
        <v>4</v>
      </c>
      <c r="C6" s="54" t="s">
        <v>10</v>
      </c>
      <c r="D6" s="54" t="s">
        <v>10</v>
      </c>
    </row>
    <row r="7" spans="1:11">
      <c r="A7" s="20"/>
      <c r="B7" s="55"/>
      <c r="C7" s="18"/>
      <c r="D7" s="18"/>
    </row>
    <row r="8" spans="1:11">
      <c r="A8" s="21" t="s">
        <v>62</v>
      </c>
      <c r="B8" s="55">
        <v>5</v>
      </c>
      <c r="C8" s="56">
        <v>1440112</v>
      </c>
      <c r="D8" s="56">
        <v>1402101</v>
      </c>
      <c r="J8" s="22"/>
      <c r="K8" s="22"/>
    </row>
    <row r="9" spans="1:11">
      <c r="A9" s="21" t="s">
        <v>63</v>
      </c>
      <c r="B9" s="55">
        <v>5</v>
      </c>
      <c r="C9" s="56">
        <v>83502</v>
      </c>
      <c r="D9" s="56">
        <v>329680</v>
      </c>
      <c r="J9" s="22"/>
      <c r="K9" s="22"/>
    </row>
    <row r="10" spans="1:11" ht="15.75" thickBot="1">
      <c r="A10" s="21" t="s">
        <v>64</v>
      </c>
      <c r="B10" s="55">
        <v>5</v>
      </c>
      <c r="C10" s="56">
        <v>152444</v>
      </c>
      <c r="D10" s="56">
        <v>222800</v>
      </c>
      <c r="J10" s="22"/>
      <c r="K10" s="22"/>
    </row>
    <row r="11" spans="1:11">
      <c r="A11" s="57"/>
      <c r="B11" s="58"/>
      <c r="C11" s="59"/>
      <c r="D11" s="59"/>
      <c r="J11" s="22"/>
      <c r="K11" s="22"/>
    </row>
    <row r="12" spans="1:11">
      <c r="A12" s="20" t="s">
        <v>65</v>
      </c>
      <c r="B12" s="60"/>
      <c r="C12" s="61">
        <f>SUM(C8:C10)</f>
        <v>1676058</v>
      </c>
      <c r="D12" s="61">
        <f>SUM(D8:D10)</f>
        <v>1954581</v>
      </c>
    </row>
    <row r="13" spans="1:11">
      <c r="A13" s="21"/>
      <c r="B13" s="55"/>
      <c r="C13" s="56"/>
      <c r="D13" s="56"/>
      <c r="J13" s="22"/>
      <c r="K13" s="22"/>
    </row>
    <row r="14" spans="1:11">
      <c r="A14" s="21" t="s">
        <v>66</v>
      </c>
      <c r="B14" s="55"/>
      <c r="C14" s="56">
        <v>-501526</v>
      </c>
      <c r="D14" s="56">
        <v>-625280</v>
      </c>
      <c r="K14" s="22"/>
    </row>
    <row r="15" spans="1:11">
      <c r="A15" s="21" t="s">
        <v>67</v>
      </c>
      <c r="B15" s="55"/>
      <c r="C15" s="56">
        <v>-307</v>
      </c>
      <c r="D15" s="56">
        <v>-81189</v>
      </c>
      <c r="J15" s="22"/>
      <c r="K15" s="22"/>
    </row>
    <row r="16" spans="1:11">
      <c r="A16" s="21" t="s">
        <v>68</v>
      </c>
      <c r="B16" s="55">
        <v>20</v>
      </c>
      <c r="C16" s="56">
        <v>-96605</v>
      </c>
      <c r="D16" s="56">
        <v>-99101</v>
      </c>
      <c r="J16" s="22"/>
      <c r="K16" s="22"/>
    </row>
    <row r="17" spans="1:11">
      <c r="A17" s="21" t="s">
        <v>69</v>
      </c>
      <c r="B17" s="55"/>
      <c r="C17" s="56">
        <v>-263227</v>
      </c>
      <c r="D17" s="56">
        <v>-423879</v>
      </c>
      <c r="J17" s="22"/>
      <c r="K17" s="22"/>
    </row>
    <row r="18" spans="1:11" ht="15.75" thickBot="1">
      <c r="A18" s="21" t="s">
        <v>70</v>
      </c>
      <c r="B18" s="55">
        <v>5</v>
      </c>
      <c r="C18" s="56">
        <v>-339738</v>
      </c>
      <c r="D18" s="56">
        <v>-343843</v>
      </c>
      <c r="J18" s="22"/>
      <c r="K18" s="22"/>
    </row>
    <row r="19" spans="1:11">
      <c r="A19" s="57"/>
      <c r="B19" s="58"/>
      <c r="C19" s="59"/>
      <c r="D19" s="59"/>
    </row>
    <row r="20" spans="1:11">
      <c r="A20" s="20" t="s">
        <v>71</v>
      </c>
      <c r="B20" s="60"/>
      <c r="C20" s="61">
        <f>SUM(C12:C18)</f>
        <v>474655</v>
      </c>
      <c r="D20" s="61">
        <f>SUM(D12:D18)</f>
        <v>381289</v>
      </c>
      <c r="J20" s="22"/>
    </row>
    <row r="21" spans="1:11">
      <c r="A21" s="21"/>
      <c r="B21" s="55"/>
      <c r="C21" s="56"/>
      <c r="D21" s="56"/>
      <c r="J21" s="22"/>
      <c r="K21" s="22"/>
    </row>
    <row r="22" spans="1:11">
      <c r="A22" s="21" t="s">
        <v>72</v>
      </c>
      <c r="B22" s="55"/>
      <c r="C22" s="62">
        <v>49771</v>
      </c>
      <c r="D22" s="62">
        <v>-719</v>
      </c>
      <c r="K22" s="22"/>
    </row>
    <row r="23" spans="1:11">
      <c r="A23" s="21" t="s">
        <v>73</v>
      </c>
      <c r="B23" s="55"/>
      <c r="C23" s="62">
        <v>-154335</v>
      </c>
      <c r="D23" s="62">
        <v>-73617</v>
      </c>
      <c r="J23" s="22"/>
      <c r="K23" s="22"/>
    </row>
    <row r="24" spans="1:11">
      <c r="A24" s="21" t="s">
        <v>74</v>
      </c>
      <c r="B24" s="55">
        <v>21</v>
      </c>
      <c r="C24" s="62">
        <v>485</v>
      </c>
      <c r="D24" s="62">
        <v>13532</v>
      </c>
    </row>
    <row r="25" spans="1:11">
      <c r="A25" s="21" t="s">
        <v>75</v>
      </c>
      <c r="B25" s="55">
        <v>21</v>
      </c>
      <c r="C25" s="62">
        <v>-177437</v>
      </c>
      <c r="D25" s="62">
        <v>-208575</v>
      </c>
      <c r="J25" s="22"/>
    </row>
    <row r="26" spans="1:11">
      <c r="A26" s="35" t="s">
        <v>76</v>
      </c>
      <c r="B26" s="55"/>
      <c r="C26" s="62">
        <v>147</v>
      </c>
      <c r="D26" s="62">
        <v>0</v>
      </c>
      <c r="J26" s="22"/>
      <c r="K26" s="22"/>
    </row>
    <row r="27" spans="1:11" ht="15.75" thickBot="1">
      <c r="A27" s="63" t="s">
        <v>77</v>
      </c>
      <c r="B27" s="64">
        <v>22</v>
      </c>
      <c r="C27" s="65">
        <v>-70933</v>
      </c>
      <c r="D27" s="65">
        <v>0</v>
      </c>
    </row>
    <row r="28" spans="1:11">
      <c r="A28" s="21"/>
      <c r="B28" s="55"/>
      <c r="C28" s="66"/>
      <c r="D28" s="66"/>
      <c r="J28" s="22"/>
      <c r="K28" s="22"/>
    </row>
    <row r="29" spans="1:11">
      <c r="A29" s="20" t="s">
        <v>78</v>
      </c>
      <c r="B29" s="60"/>
      <c r="C29" s="61">
        <f>SUM(C20:C27)</f>
        <v>122353</v>
      </c>
      <c r="D29" s="61">
        <f>SUM(D20:D27)</f>
        <v>111910</v>
      </c>
      <c r="J29" s="22"/>
      <c r="K29" s="22"/>
    </row>
    <row r="30" spans="1:11">
      <c r="A30" s="21"/>
      <c r="B30" s="55"/>
      <c r="C30" s="56"/>
      <c r="D30" s="56"/>
    </row>
    <row r="31" spans="1:11" ht="15.75" thickBot="1">
      <c r="A31" s="67" t="s">
        <v>79</v>
      </c>
      <c r="B31" s="64">
        <v>23</v>
      </c>
      <c r="C31" s="68">
        <v>-62247</v>
      </c>
      <c r="D31" s="68">
        <v>-49276</v>
      </c>
    </row>
    <row r="32" spans="1:11">
      <c r="A32" s="69"/>
      <c r="B32" s="55"/>
      <c r="C32" s="56"/>
      <c r="D32" s="56"/>
    </row>
    <row r="33" spans="1:4" ht="15.75" thickBot="1">
      <c r="A33" s="70" t="s">
        <v>80</v>
      </c>
      <c r="B33" s="71"/>
      <c r="C33" s="72">
        <f>SUM(C29:C31)</f>
        <v>60106</v>
      </c>
      <c r="D33" s="72">
        <f>SUM(D29:D31)</f>
        <v>62634</v>
      </c>
    </row>
    <row r="34" spans="1:4" ht="15.75" thickTop="1">
      <c r="A34" s="21"/>
      <c r="B34" s="55"/>
      <c r="C34" s="73"/>
      <c r="D34" s="73"/>
    </row>
    <row r="36" spans="1:4">
      <c r="A36" s="1" t="s">
        <v>53</v>
      </c>
      <c r="D36" s="76" t="s">
        <v>54</v>
      </c>
    </row>
    <row r="37" spans="1:4">
      <c r="D37" s="76"/>
    </row>
    <row r="38" spans="1:4">
      <c r="D38" s="76"/>
    </row>
    <row r="39" spans="1:4">
      <c r="A39" s="1" t="s">
        <v>55</v>
      </c>
      <c r="D39" s="76" t="s">
        <v>56</v>
      </c>
    </row>
    <row r="40" spans="1:4">
      <c r="C40" s="3"/>
    </row>
  </sheetData>
  <mergeCells count="1">
    <mergeCell ref="C4:D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85" zoomScaleSheetLayoutView="115" workbookViewId="0"/>
  </sheetViews>
  <sheetFormatPr defaultRowHeight="15"/>
  <cols>
    <col min="1" max="1" width="51.7109375" customWidth="1"/>
    <col min="2" max="3" width="20.140625" style="77" customWidth="1"/>
  </cols>
  <sheetData>
    <row r="1" spans="1:9">
      <c r="A1" t="s">
        <v>0</v>
      </c>
    </row>
    <row r="2" spans="1:9">
      <c r="A2" s="5" t="s">
        <v>81</v>
      </c>
    </row>
    <row r="3" spans="1:9">
      <c r="A3" s="6" t="s">
        <v>58</v>
      </c>
    </row>
    <row r="4" spans="1:9">
      <c r="A4" s="78"/>
      <c r="B4" s="79"/>
      <c r="C4" s="79"/>
    </row>
    <row r="5" spans="1:9" ht="15.75" thickBot="1">
      <c r="A5" s="80"/>
      <c r="B5" s="81" t="s">
        <v>59</v>
      </c>
      <c r="C5" s="81"/>
    </row>
    <row r="6" spans="1:9">
      <c r="B6" s="52" t="s">
        <v>60</v>
      </c>
      <c r="C6" s="52" t="s">
        <v>61</v>
      </c>
    </row>
    <row r="7" spans="1:9" ht="15.75" thickBot="1">
      <c r="A7" s="82" t="s">
        <v>3</v>
      </c>
      <c r="B7" s="83" t="s">
        <v>10</v>
      </c>
      <c r="C7" s="83" t="s">
        <v>10</v>
      </c>
    </row>
    <row r="8" spans="1:9">
      <c r="A8" s="84"/>
      <c r="B8" s="85"/>
      <c r="C8" s="85"/>
    </row>
    <row r="9" spans="1:9">
      <c r="A9" s="86" t="s">
        <v>80</v>
      </c>
      <c r="B9" s="87">
        <f>PL!C33</f>
        <v>60106</v>
      </c>
      <c r="C9" s="87">
        <f>PL!D33</f>
        <v>62634</v>
      </c>
    </row>
    <row r="10" spans="1:9">
      <c r="A10" s="88"/>
      <c r="B10" s="89"/>
      <c r="C10" s="89"/>
    </row>
    <row r="11" spans="1:9">
      <c r="A11" s="88" t="s">
        <v>82</v>
      </c>
      <c r="B11" s="89"/>
      <c r="C11" s="89"/>
    </row>
    <row r="12" spans="1:9" s="92" customFormat="1" ht="36.75">
      <c r="A12" s="90" t="s">
        <v>83</v>
      </c>
      <c r="B12" s="91"/>
      <c r="C12" s="91"/>
      <c r="D12"/>
      <c r="E12"/>
      <c r="F12"/>
    </row>
    <row r="13" spans="1:9">
      <c r="A13" s="93" t="s">
        <v>82</v>
      </c>
      <c r="B13" s="94">
        <v>0</v>
      </c>
      <c r="C13" s="94">
        <v>270</v>
      </c>
      <c r="H13" s="22"/>
      <c r="I13" s="22"/>
    </row>
    <row r="14" spans="1:9" ht="15.75" thickBot="1">
      <c r="A14" s="95"/>
      <c r="B14" s="94"/>
      <c r="C14" s="94"/>
    </row>
    <row r="15" spans="1:9" ht="15.75" thickBot="1">
      <c r="A15" s="96" t="s">
        <v>84</v>
      </c>
      <c r="B15" s="97">
        <f>SUM(B9:B13)</f>
        <v>60106</v>
      </c>
      <c r="C15" s="97">
        <f>SUM(C9:C13)</f>
        <v>62904</v>
      </c>
    </row>
    <row r="16" spans="1:9" ht="15.75" thickBot="1">
      <c r="A16" s="98"/>
      <c r="B16" s="99"/>
      <c r="C16" s="99"/>
    </row>
    <row r="17" spans="1:9" ht="15.75" thickTop="1"/>
    <row r="19" spans="1:9">
      <c r="H19" s="22"/>
      <c r="I19" s="22"/>
    </row>
    <row r="20" spans="1:9">
      <c r="A20" t="s">
        <v>53</v>
      </c>
      <c r="C20" s="76" t="s">
        <v>54</v>
      </c>
    </row>
    <row r="21" spans="1:9">
      <c r="C21" s="76"/>
    </row>
    <row r="22" spans="1:9">
      <c r="C22" s="76"/>
    </row>
    <row r="23" spans="1:9">
      <c r="A23" t="s">
        <v>55</v>
      </c>
      <c r="C23" s="76" t="s">
        <v>56</v>
      </c>
    </row>
    <row r="24" spans="1:9">
      <c r="B24" s="76"/>
    </row>
  </sheetData>
  <mergeCells count="1">
    <mergeCell ref="B5:C5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showGridLines="0" view="pageBreakPreview" zoomScaleNormal="85" zoomScaleSheetLayoutView="100" workbookViewId="0"/>
  </sheetViews>
  <sheetFormatPr defaultRowHeight="15"/>
  <cols>
    <col min="1" max="1" width="57.28515625" style="1" customWidth="1"/>
    <col min="3" max="4" width="19.5703125" style="100" customWidth="1"/>
    <col min="5" max="5" width="15.140625" style="101" customWidth="1"/>
  </cols>
  <sheetData>
    <row r="1" spans="1:9">
      <c r="A1" s="1" t="s">
        <v>0</v>
      </c>
    </row>
    <row r="2" spans="1:9">
      <c r="A2" s="5" t="s">
        <v>85</v>
      </c>
    </row>
    <row r="3" spans="1:9">
      <c r="A3" s="6" t="s">
        <v>58</v>
      </c>
    </row>
    <row r="5" spans="1:9" ht="15.75" thickBot="1">
      <c r="A5" s="102"/>
      <c r="B5" s="103"/>
      <c r="C5" s="104" t="s">
        <v>59</v>
      </c>
      <c r="D5" s="104"/>
    </row>
    <row r="6" spans="1:9">
      <c r="A6" s="105"/>
      <c r="B6" s="106"/>
      <c r="C6" s="107" t="s">
        <v>60</v>
      </c>
      <c r="D6" s="107" t="s">
        <v>61</v>
      </c>
    </row>
    <row r="7" spans="1:9" ht="15.75" thickBot="1">
      <c r="A7" s="108" t="s">
        <v>3</v>
      </c>
      <c r="B7" s="109" t="s">
        <v>4</v>
      </c>
      <c r="C7" s="110" t="s">
        <v>10</v>
      </c>
      <c r="D7" s="110" t="s">
        <v>10</v>
      </c>
      <c r="H7" s="22"/>
      <c r="I7" s="22"/>
    </row>
    <row r="8" spans="1:9">
      <c r="A8" s="111" t="s">
        <v>86</v>
      </c>
      <c r="B8" s="112"/>
      <c r="C8" s="113"/>
      <c r="D8" s="113"/>
    </row>
    <row r="9" spans="1:9" ht="15.75" thickBot="1">
      <c r="A9" s="114" t="s">
        <v>87</v>
      </c>
      <c r="B9" s="115"/>
      <c r="C9" s="116">
        <f>PL!C29</f>
        <v>122353</v>
      </c>
      <c r="D9" s="116">
        <f>PL!D29</f>
        <v>111910</v>
      </c>
      <c r="H9" s="22"/>
      <c r="I9" s="22"/>
    </row>
    <row r="10" spans="1:9">
      <c r="A10" s="111" t="s">
        <v>90</v>
      </c>
      <c r="B10" s="112"/>
      <c r="C10" s="117"/>
      <c r="D10" s="117"/>
      <c r="H10" s="22"/>
      <c r="I10" s="22"/>
    </row>
    <row r="11" spans="1:9">
      <c r="A11" s="118" t="s">
        <v>88</v>
      </c>
      <c r="B11" s="112" t="s">
        <v>89</v>
      </c>
      <c r="C11" s="119">
        <v>338342</v>
      </c>
      <c r="D11" s="119">
        <v>341783</v>
      </c>
      <c r="H11" s="22"/>
    </row>
    <row r="12" spans="1:9">
      <c r="A12" s="118" t="s">
        <v>91</v>
      </c>
      <c r="B12" s="112"/>
      <c r="C12" s="119">
        <v>1396</v>
      </c>
      <c r="D12" s="119">
        <v>2060</v>
      </c>
      <c r="H12" s="22"/>
    </row>
    <row r="13" spans="1:9">
      <c r="A13" s="118" t="s">
        <v>92</v>
      </c>
      <c r="B13" s="112"/>
      <c r="C13" s="119">
        <v>-31194</v>
      </c>
      <c r="D13" s="119">
        <v>191</v>
      </c>
      <c r="I13" s="22"/>
    </row>
    <row r="14" spans="1:9">
      <c r="A14" s="118" t="s">
        <v>93</v>
      </c>
      <c r="B14" s="112"/>
      <c r="C14" s="119">
        <v>1927</v>
      </c>
      <c r="D14" s="119">
        <v>613</v>
      </c>
      <c r="H14" s="22"/>
      <c r="I14" s="22"/>
    </row>
    <row r="15" spans="1:9">
      <c r="A15" s="118" t="s">
        <v>74</v>
      </c>
      <c r="B15" s="112">
        <v>21</v>
      </c>
      <c r="C15" s="119">
        <v>-485</v>
      </c>
      <c r="D15" s="119">
        <v>-13532</v>
      </c>
      <c r="H15" s="22"/>
      <c r="I15" s="22"/>
    </row>
    <row r="16" spans="1:9">
      <c r="A16" s="118" t="s">
        <v>75</v>
      </c>
      <c r="B16" s="112">
        <v>21</v>
      </c>
      <c r="C16" s="119">
        <v>177437</v>
      </c>
      <c r="D16" s="119">
        <v>208575</v>
      </c>
    </row>
    <row r="17" spans="1:9" ht="15.75" thickBot="1">
      <c r="A17" s="118" t="s">
        <v>73</v>
      </c>
      <c r="B17" s="120"/>
      <c r="C17" s="121">
        <v>154335</v>
      </c>
      <c r="D17" s="121">
        <v>73617</v>
      </c>
      <c r="F17" s="22"/>
      <c r="G17" s="22"/>
    </row>
    <row r="18" spans="1:9" ht="23.25">
      <c r="A18" s="122" t="s">
        <v>94</v>
      </c>
      <c r="B18" s="123"/>
      <c r="C18" s="124">
        <f>SUM(C9:C17)</f>
        <v>764111</v>
      </c>
      <c r="D18" s="124">
        <f>SUM(D9:D17)</f>
        <v>725217</v>
      </c>
    </row>
    <row r="19" spans="1:9">
      <c r="A19" s="125" t="s">
        <v>95</v>
      </c>
      <c r="B19" s="112"/>
      <c r="C19" s="119"/>
      <c r="D19" s="119"/>
      <c r="H19" s="22"/>
      <c r="I19" s="22"/>
    </row>
    <row r="20" spans="1:9">
      <c r="A20" s="118" t="s">
        <v>22</v>
      </c>
      <c r="B20" s="112"/>
      <c r="C20" s="119">
        <v>-4639</v>
      </c>
      <c r="D20" s="119">
        <v>104859</v>
      </c>
      <c r="H20" s="22"/>
      <c r="I20" s="22"/>
    </row>
    <row r="21" spans="1:9">
      <c r="A21" s="118" t="s">
        <v>23</v>
      </c>
      <c r="B21" s="112"/>
      <c r="C21" s="119">
        <v>-67916</v>
      </c>
      <c r="D21" s="119">
        <v>-54930</v>
      </c>
      <c r="H21" s="22"/>
      <c r="I21" s="22"/>
    </row>
    <row r="22" spans="1:9">
      <c r="A22" s="118" t="s">
        <v>96</v>
      </c>
      <c r="B22" s="112"/>
      <c r="C22" s="119">
        <v>-177416</v>
      </c>
      <c r="D22" s="119">
        <v>-39398</v>
      </c>
      <c r="H22" s="22"/>
      <c r="I22" s="22"/>
    </row>
    <row r="23" spans="1:9">
      <c r="A23" s="118" t="s">
        <v>97</v>
      </c>
      <c r="B23" s="112"/>
      <c r="C23" s="119">
        <v>1299</v>
      </c>
      <c r="D23" s="119">
        <v>60592</v>
      </c>
    </row>
    <row r="24" spans="1:9">
      <c r="A24" s="125" t="s">
        <v>98</v>
      </c>
      <c r="B24" s="112"/>
      <c r="C24" s="119">
        <v>0</v>
      </c>
      <c r="D24" s="119">
        <v>0</v>
      </c>
      <c r="H24" s="22"/>
      <c r="I24" s="22"/>
    </row>
    <row r="25" spans="1:9">
      <c r="A25" s="118" t="s">
        <v>99</v>
      </c>
      <c r="B25" s="112"/>
      <c r="C25" s="119">
        <v>55409</v>
      </c>
      <c r="D25" s="119">
        <v>-44716</v>
      </c>
      <c r="H25" s="22"/>
      <c r="I25" s="22"/>
    </row>
    <row r="26" spans="1:9">
      <c r="A26" s="118" t="s">
        <v>100</v>
      </c>
      <c r="B26" s="112"/>
      <c r="C26" s="119">
        <v>60185</v>
      </c>
      <c r="D26" s="119">
        <v>16032</v>
      </c>
      <c r="H26" s="22"/>
      <c r="I26" s="22"/>
    </row>
    <row r="27" spans="1:9" ht="15.75" thickBot="1">
      <c r="A27" s="114" t="s">
        <v>101</v>
      </c>
      <c r="B27" s="115"/>
      <c r="C27" s="121">
        <v>11297</v>
      </c>
      <c r="D27" s="121">
        <v>8108</v>
      </c>
      <c r="H27" s="22"/>
      <c r="I27" s="22"/>
    </row>
    <row r="28" spans="1:9">
      <c r="A28" s="111" t="s">
        <v>102</v>
      </c>
      <c r="B28" s="126"/>
      <c r="C28" s="124">
        <f>SUM(C18:C27)</f>
        <v>642330</v>
      </c>
      <c r="D28" s="124">
        <f>SUM(D18:D27)</f>
        <v>775764</v>
      </c>
      <c r="H28" s="22"/>
      <c r="I28" s="22"/>
    </row>
    <row r="29" spans="1:9">
      <c r="A29" s="118" t="s">
        <v>103</v>
      </c>
      <c r="B29" s="112"/>
      <c r="C29" s="119">
        <v>-159295</v>
      </c>
      <c r="D29" s="119">
        <v>-195480</v>
      </c>
      <c r="I29" s="22"/>
    </row>
    <row r="30" spans="1:9" ht="15.75" thickBot="1">
      <c r="A30" s="114" t="s">
        <v>104</v>
      </c>
      <c r="B30" s="115"/>
      <c r="C30" s="121" t="s">
        <v>105</v>
      </c>
      <c r="D30" s="121">
        <v>-25145</v>
      </c>
    </row>
    <row r="31" spans="1:9" ht="23.25">
      <c r="A31" s="111" t="s">
        <v>106</v>
      </c>
      <c r="B31" s="112"/>
      <c r="C31" s="124">
        <f>SUM(C28:C30)</f>
        <v>483035</v>
      </c>
      <c r="D31" s="124">
        <f>SUM(D28:D30)</f>
        <v>555139</v>
      </c>
      <c r="F31" s="22"/>
    </row>
    <row r="32" spans="1:9">
      <c r="A32" s="127"/>
      <c r="B32" s="128"/>
      <c r="C32" s="129"/>
      <c r="D32" s="129"/>
      <c r="F32" s="22"/>
    </row>
    <row r="33" spans="1:9">
      <c r="A33" s="111" t="s">
        <v>107</v>
      </c>
      <c r="B33" s="112"/>
      <c r="C33" s="119"/>
      <c r="D33" s="119"/>
    </row>
    <row r="34" spans="1:9">
      <c r="A34" s="118" t="s">
        <v>108</v>
      </c>
      <c r="B34" s="112">
        <v>24</v>
      </c>
      <c r="C34" s="119">
        <v>-155600</v>
      </c>
      <c r="D34" s="119">
        <v>-374350</v>
      </c>
    </row>
    <row r="35" spans="1:9">
      <c r="A35" s="118" t="s">
        <v>109</v>
      </c>
      <c r="B35" s="112">
        <v>24</v>
      </c>
      <c r="C35" s="119" t="s">
        <v>105</v>
      </c>
      <c r="D35" s="119">
        <v>121897</v>
      </c>
      <c r="H35" s="22"/>
      <c r="I35" s="22"/>
    </row>
    <row r="36" spans="1:9">
      <c r="A36" s="118" t="s">
        <v>110</v>
      </c>
      <c r="B36" s="112"/>
      <c r="C36" s="119">
        <v>-89703</v>
      </c>
      <c r="D36" s="119">
        <v>-59554</v>
      </c>
      <c r="I36" s="22"/>
    </row>
    <row r="37" spans="1:9">
      <c r="A37" s="118" t="s">
        <v>111</v>
      </c>
      <c r="B37" s="112">
        <v>24</v>
      </c>
      <c r="C37" s="119">
        <v>247158</v>
      </c>
      <c r="D37" s="119">
        <v>53031</v>
      </c>
      <c r="H37" s="22"/>
      <c r="I37" s="22"/>
    </row>
    <row r="38" spans="1:9">
      <c r="A38" s="130" t="s">
        <v>112</v>
      </c>
      <c r="B38" s="131"/>
      <c r="C38" s="132">
        <v>-8505</v>
      </c>
      <c r="D38" s="132" t="s">
        <v>113</v>
      </c>
      <c r="H38" s="22"/>
      <c r="I38" s="22"/>
    </row>
    <row r="39" spans="1:9" ht="15.75" thickBot="1">
      <c r="A39" s="133" t="s">
        <v>114</v>
      </c>
      <c r="B39" s="134"/>
      <c r="C39" s="135">
        <v>-760</v>
      </c>
      <c r="D39" s="135" t="s">
        <v>113</v>
      </c>
      <c r="H39" s="22"/>
    </row>
    <row r="40" spans="1:9" ht="23.25">
      <c r="A40" s="111" t="s">
        <v>115</v>
      </c>
      <c r="B40" s="126"/>
      <c r="C40" s="136">
        <f>SUM(C34:C39)</f>
        <v>-7410</v>
      </c>
      <c r="D40" s="136">
        <f>SUM(D34:D39)</f>
        <v>-258976</v>
      </c>
    </row>
    <row r="41" spans="1:9">
      <c r="A41" s="127"/>
      <c r="B41" s="137"/>
      <c r="C41" s="119"/>
      <c r="D41" s="119"/>
    </row>
    <row r="42" spans="1:9">
      <c r="A42" s="111" t="s">
        <v>116</v>
      </c>
      <c r="B42" s="112"/>
      <c r="C42" s="119"/>
      <c r="D42" s="119"/>
      <c r="F42" s="22"/>
    </row>
    <row r="43" spans="1:9">
      <c r="A43" s="118" t="s">
        <v>117</v>
      </c>
      <c r="B43" s="112">
        <v>24</v>
      </c>
      <c r="C43" s="119" t="s">
        <v>118</v>
      </c>
      <c r="D43" s="119">
        <v>2315</v>
      </c>
      <c r="F43" s="22"/>
    </row>
    <row r="44" spans="1:9">
      <c r="A44" s="118" t="s">
        <v>119</v>
      </c>
      <c r="B44" s="112">
        <v>24</v>
      </c>
      <c r="C44" s="119" t="s">
        <v>118</v>
      </c>
      <c r="D44" s="119">
        <v>-51273</v>
      </c>
    </row>
    <row r="45" spans="1:9">
      <c r="A45" s="118" t="s">
        <v>120</v>
      </c>
      <c r="B45" s="112">
        <v>14</v>
      </c>
      <c r="C45" s="119">
        <v>-170112</v>
      </c>
      <c r="D45" s="119">
        <v>-170112</v>
      </c>
    </row>
    <row r="46" spans="1:9">
      <c r="A46" s="118" t="s">
        <v>121</v>
      </c>
      <c r="B46" s="112"/>
      <c r="C46" s="119" t="s">
        <v>122</v>
      </c>
      <c r="D46" s="119">
        <v>-1473317</v>
      </c>
      <c r="I46" s="22"/>
    </row>
    <row r="47" spans="1:9">
      <c r="A47" s="118" t="s">
        <v>123</v>
      </c>
      <c r="B47" s="112"/>
      <c r="C47" s="119">
        <v>251000</v>
      </c>
      <c r="D47" s="119">
        <v>1406302</v>
      </c>
      <c r="I47" s="22"/>
    </row>
    <row r="48" spans="1:9">
      <c r="A48" s="118" t="s">
        <v>124</v>
      </c>
      <c r="B48" s="112"/>
      <c r="C48" s="119">
        <v>-145928</v>
      </c>
      <c r="D48" s="119" t="s">
        <v>122</v>
      </c>
      <c r="H48" s="22"/>
      <c r="I48" s="22"/>
    </row>
    <row r="49" spans="1:9" ht="15.75" thickBot="1">
      <c r="A49" s="118" t="s">
        <v>125</v>
      </c>
      <c r="B49" s="112"/>
      <c r="C49" s="119" t="s">
        <v>122</v>
      </c>
      <c r="D49" s="119">
        <v>-1527</v>
      </c>
      <c r="I49" s="22"/>
    </row>
    <row r="50" spans="1:9" ht="23.25">
      <c r="A50" s="122" t="s">
        <v>126</v>
      </c>
      <c r="B50" s="123"/>
      <c r="C50" s="124">
        <f>SUM(C43:C49)</f>
        <v>-65040</v>
      </c>
      <c r="D50" s="124">
        <f>SUM(D43:D49)</f>
        <v>-287612</v>
      </c>
      <c r="H50" s="22"/>
      <c r="I50" s="22"/>
    </row>
    <row r="51" spans="1:9">
      <c r="A51" s="127"/>
      <c r="B51" s="137"/>
      <c r="C51" s="119"/>
      <c r="D51" s="119"/>
      <c r="H51" s="22"/>
    </row>
    <row r="52" spans="1:9" ht="23.25">
      <c r="A52" s="138" t="s">
        <v>127</v>
      </c>
      <c r="B52" s="112"/>
      <c r="C52" s="139">
        <f>SUM(C50,C40,C31)</f>
        <v>410585</v>
      </c>
      <c r="D52" s="139">
        <f>SUM(D50,D40,D31)</f>
        <v>8551</v>
      </c>
      <c r="I52" s="22"/>
    </row>
    <row r="53" spans="1:9">
      <c r="A53" s="125"/>
      <c r="B53" s="112"/>
      <c r="C53" s="119"/>
      <c r="D53" s="119"/>
      <c r="H53" s="22"/>
      <c r="I53" s="22"/>
    </row>
    <row r="54" spans="1:9" ht="23.25">
      <c r="A54" s="118" t="s">
        <v>128</v>
      </c>
      <c r="B54" s="112"/>
      <c r="C54" s="119">
        <v>31514</v>
      </c>
      <c r="D54" s="119">
        <v>37</v>
      </c>
    </row>
    <row r="55" spans="1:9">
      <c r="A55" s="140"/>
      <c r="B55" s="141"/>
      <c r="C55" s="119"/>
      <c r="D55" s="119"/>
      <c r="H55" s="22"/>
      <c r="I55" s="22"/>
    </row>
    <row r="56" spans="1:9" ht="15.75" thickBot="1">
      <c r="A56" s="142" t="s">
        <v>129</v>
      </c>
      <c r="B56" s="115">
        <v>12</v>
      </c>
      <c r="C56" s="121">
        <v>56673</v>
      </c>
      <c r="D56" s="121">
        <v>16197</v>
      </c>
      <c r="H56" s="22"/>
    </row>
    <row r="57" spans="1:9" ht="15.75" thickBot="1">
      <c r="A57" s="142" t="s">
        <v>130</v>
      </c>
      <c r="B57" s="143">
        <v>8</v>
      </c>
      <c r="C57" s="144">
        <f>SUM(C52:C56)</f>
        <v>498772</v>
      </c>
      <c r="D57" s="144">
        <f>SUM(D52:D56)</f>
        <v>24785</v>
      </c>
      <c r="H57" s="22"/>
      <c r="I57" s="22"/>
    </row>
    <row r="58" spans="1:9">
      <c r="A58" s="105"/>
      <c r="H58" s="22"/>
      <c r="I58" s="22"/>
    </row>
    <row r="61" spans="1:9">
      <c r="B61" s="2"/>
      <c r="C61" s="77"/>
    </row>
    <row r="62" spans="1:9">
      <c r="A62" s="1" t="s">
        <v>53</v>
      </c>
      <c r="B62" s="2"/>
      <c r="D62" s="76" t="s">
        <v>54</v>
      </c>
    </row>
    <row r="63" spans="1:9">
      <c r="B63" s="2"/>
      <c r="D63" s="76"/>
    </row>
    <row r="64" spans="1:9">
      <c r="B64" s="2"/>
      <c r="D64" s="76"/>
    </row>
    <row r="65" spans="1:4">
      <c r="A65" s="1" t="s">
        <v>55</v>
      </c>
      <c r="B65" s="2"/>
      <c r="D65" s="76" t="s">
        <v>56</v>
      </c>
    </row>
    <row r="66" spans="1:4">
      <c r="B66" s="2"/>
      <c r="C66" s="3"/>
    </row>
  </sheetData>
  <mergeCells count="1">
    <mergeCell ref="C5:D5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view="pageBreakPreview" zoomScale="85" zoomScaleNormal="100" zoomScaleSheetLayoutView="85" workbookViewId="0"/>
  </sheetViews>
  <sheetFormatPr defaultRowHeight="15"/>
  <cols>
    <col min="1" max="1" width="51.7109375" customWidth="1"/>
    <col min="2" max="2" width="10" style="77" customWidth="1"/>
    <col min="3" max="3" width="12" style="77" customWidth="1"/>
    <col min="4" max="4" width="13.5703125" style="77" customWidth="1"/>
    <col min="5" max="5" width="11.28515625" style="77" bestFit="1" customWidth="1"/>
    <col min="6" max="6" width="23.140625" customWidth="1"/>
  </cols>
  <sheetData>
    <row r="1" spans="1:5">
      <c r="A1" t="s">
        <v>0</v>
      </c>
    </row>
    <row r="2" spans="1:5">
      <c r="A2" s="5" t="s">
        <v>131</v>
      </c>
    </row>
    <row r="3" spans="1:5">
      <c r="A3" s="6" t="s">
        <v>58</v>
      </c>
    </row>
    <row r="5" spans="1:5" ht="35.25" thickBot="1">
      <c r="A5" s="108" t="s">
        <v>3</v>
      </c>
      <c r="B5" s="145" t="s">
        <v>33</v>
      </c>
      <c r="C5" s="145" t="s">
        <v>132</v>
      </c>
      <c r="D5" s="145" t="s">
        <v>133</v>
      </c>
      <c r="E5" s="145" t="s">
        <v>134</v>
      </c>
    </row>
    <row r="6" spans="1:5">
      <c r="A6" s="111" t="s">
        <v>135</v>
      </c>
      <c r="B6" s="124">
        <v>5656808</v>
      </c>
      <c r="C6" s="124">
        <v>5286462</v>
      </c>
      <c r="D6" s="124">
        <v>1812448</v>
      </c>
      <c r="E6" s="124">
        <f>SUM(B6:D6)</f>
        <v>12755718</v>
      </c>
    </row>
    <row r="7" spans="1:5">
      <c r="A7" s="125" t="s">
        <v>136</v>
      </c>
      <c r="B7" s="139" t="s">
        <v>137</v>
      </c>
      <c r="C7" s="139" t="s">
        <v>137</v>
      </c>
      <c r="D7" s="119">
        <v>60106</v>
      </c>
      <c r="E7" s="119">
        <f>SUM(B7:D7)</f>
        <v>60106</v>
      </c>
    </row>
    <row r="8" spans="1:5" ht="15.75" thickBot="1">
      <c r="A8" s="146" t="s">
        <v>82</v>
      </c>
      <c r="B8" s="135" t="s">
        <v>137</v>
      </c>
      <c r="C8" s="135" t="s">
        <v>137</v>
      </c>
      <c r="D8" s="135" t="s">
        <v>137</v>
      </c>
      <c r="E8" s="135">
        <f>SUM(B8:D8)</f>
        <v>0</v>
      </c>
    </row>
    <row r="9" spans="1:5">
      <c r="A9" s="125" t="s">
        <v>138</v>
      </c>
      <c r="B9" s="119">
        <f>SUM(B7:B8)</f>
        <v>0</v>
      </c>
      <c r="C9" s="119">
        <f>SUM(C7:C8)</f>
        <v>0</v>
      </c>
      <c r="D9" s="119">
        <f>SUM(D7:D8)</f>
        <v>60106</v>
      </c>
      <c r="E9" s="119">
        <f t="shared" ref="E9:E10" si="0">SUM(B9:D9)</f>
        <v>60106</v>
      </c>
    </row>
    <row r="10" spans="1:5">
      <c r="A10" s="125" t="s">
        <v>139</v>
      </c>
      <c r="B10" s="119" t="s">
        <v>137</v>
      </c>
      <c r="C10" s="119" t="s">
        <v>137</v>
      </c>
      <c r="D10" s="119">
        <v>-145608</v>
      </c>
      <c r="E10" s="119">
        <f t="shared" si="0"/>
        <v>-145608</v>
      </c>
    </row>
    <row r="11" spans="1:5" ht="15.75" thickBot="1">
      <c r="A11" s="125" t="s">
        <v>140</v>
      </c>
      <c r="B11" s="119" t="s">
        <v>137</v>
      </c>
      <c r="C11" s="119">
        <v>-69344</v>
      </c>
      <c r="D11" s="119">
        <v>69344</v>
      </c>
      <c r="E11" s="119">
        <f>SUM(B11:D11)</f>
        <v>0</v>
      </c>
    </row>
    <row r="12" spans="1:5" ht="24" thickBot="1">
      <c r="A12" s="147" t="s">
        <v>141</v>
      </c>
      <c r="B12" s="148">
        <f t="shared" ref="B12:D12" si="1">SUM(B6,B9:B11)</f>
        <v>5656808</v>
      </c>
      <c r="C12" s="148">
        <f t="shared" si="1"/>
        <v>5217118</v>
      </c>
      <c r="D12" s="148">
        <f t="shared" si="1"/>
        <v>1796290</v>
      </c>
      <c r="E12" s="148">
        <f>SUM(E6,E9:E11)</f>
        <v>12670216</v>
      </c>
    </row>
    <row r="13" spans="1:5" ht="16.5" thickTop="1" thickBot="1">
      <c r="A13" s="149"/>
      <c r="B13" s="139"/>
      <c r="C13" s="139"/>
      <c r="D13" s="139"/>
      <c r="E13" s="139"/>
    </row>
    <row r="14" spans="1:5">
      <c r="A14" s="111" t="s">
        <v>142</v>
      </c>
      <c r="B14" s="124">
        <v>5656808</v>
      </c>
      <c r="C14" s="124">
        <v>5302939</v>
      </c>
      <c r="D14" s="124">
        <v>1652049</v>
      </c>
      <c r="E14" s="124">
        <f>SUM(B14:D14)</f>
        <v>12611796</v>
      </c>
    </row>
    <row r="15" spans="1:5">
      <c r="A15" s="125" t="s">
        <v>136</v>
      </c>
      <c r="B15" s="139" t="s">
        <v>137</v>
      </c>
      <c r="C15" s="139" t="s">
        <v>137</v>
      </c>
      <c r="D15" s="119">
        <v>62634</v>
      </c>
      <c r="E15" s="119">
        <f>SUM(B15:D15)</f>
        <v>62634</v>
      </c>
    </row>
    <row r="16" spans="1:5" ht="15.75" thickBot="1">
      <c r="A16" s="146" t="s">
        <v>82</v>
      </c>
      <c r="B16" s="135" t="s">
        <v>137</v>
      </c>
      <c r="C16" s="135">
        <v>270</v>
      </c>
      <c r="D16" s="135" t="s">
        <v>137</v>
      </c>
      <c r="E16" s="135">
        <f>SUM(B16:D16)</f>
        <v>270</v>
      </c>
    </row>
    <row r="17" spans="1:5">
      <c r="A17" s="125" t="s">
        <v>138</v>
      </c>
      <c r="B17" s="119">
        <f>SUM(B15:B16)</f>
        <v>0</v>
      </c>
      <c r="C17" s="119">
        <f>SUM(C15:C16)</f>
        <v>270</v>
      </c>
      <c r="D17" s="119">
        <f>SUM(D15:D16)</f>
        <v>62634</v>
      </c>
      <c r="E17" s="119">
        <f t="shared" ref="E17" si="2">SUM(B17:D17)</f>
        <v>62904</v>
      </c>
    </row>
    <row r="18" spans="1:5" ht="15.75" thickBot="1">
      <c r="A18" s="125" t="s">
        <v>140</v>
      </c>
      <c r="B18" s="119" t="s">
        <v>137</v>
      </c>
      <c r="C18" s="119">
        <v>-34650</v>
      </c>
      <c r="D18" s="119">
        <v>34650</v>
      </c>
      <c r="E18" s="119">
        <f>SUM(B18:D18)</f>
        <v>0</v>
      </c>
    </row>
    <row r="19" spans="1:5" ht="18" customHeight="1" thickBot="1">
      <c r="A19" s="147" t="s">
        <v>143</v>
      </c>
      <c r="B19" s="148">
        <f t="shared" ref="B19:D19" si="3">SUM(B14,B17:B18)</f>
        <v>5656808</v>
      </c>
      <c r="C19" s="148">
        <f t="shared" si="3"/>
        <v>5268559</v>
      </c>
      <c r="D19" s="148">
        <f t="shared" si="3"/>
        <v>1749333</v>
      </c>
      <c r="E19" s="148">
        <f>SUM(E14,E17:E18)</f>
        <v>12674700</v>
      </c>
    </row>
    <row r="20" spans="1:5" ht="15.75" thickTop="1"/>
    <row r="25" spans="1:5">
      <c r="A25" t="s">
        <v>53</v>
      </c>
      <c r="B25" s="74"/>
      <c r="C25" s="100"/>
      <c r="D25" s="76" t="s">
        <v>54</v>
      </c>
    </row>
    <row r="26" spans="1:5">
      <c r="B26" s="74"/>
      <c r="C26" s="100"/>
      <c r="D26" s="76"/>
    </row>
    <row r="27" spans="1:5">
      <c r="B27" s="74"/>
      <c r="C27" s="100"/>
      <c r="D27" s="76"/>
    </row>
    <row r="28" spans="1:5">
      <c r="A28" t="s">
        <v>55</v>
      </c>
      <c r="B28" s="74"/>
      <c r="C28" s="100"/>
      <c r="D28" s="76" t="s">
        <v>56</v>
      </c>
    </row>
    <row r="29" spans="1:5">
      <c r="B29" s="74"/>
      <c r="C29" s="3"/>
      <c r="D29" s="100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BS</vt:lpstr>
      <vt:lpstr>PL</vt:lpstr>
      <vt:lpstr>CI</vt:lpstr>
      <vt:lpstr>CF</vt:lpstr>
      <vt:lpstr>EC</vt:lpstr>
      <vt:lpstr>BS!Область_печати</vt:lpstr>
      <vt:lpstr>CF!Область_печати</vt:lpstr>
      <vt:lpstr>CI!Область_печати</vt:lpstr>
      <vt:lpstr>EC!Область_печати</vt:lpstr>
      <vt:lpstr>PL!Область_печати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l.dolgih</dc:creator>
  <cp:lastModifiedBy>l.dolgih</cp:lastModifiedBy>
  <dcterms:created xsi:type="dcterms:W3CDTF">2014-08-15T06:00:21Z</dcterms:created>
  <dcterms:modified xsi:type="dcterms:W3CDTF">2014-08-15T06:01:50Z</dcterms:modified>
</cp:coreProperties>
</file>