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6275" windowHeight="7485"/>
  </bookViews>
  <sheets>
    <sheet name="BS" sheetId="2" r:id="rId1"/>
    <sheet name="PL" sheetId="3" r:id="rId2"/>
    <sheet name="CI" sheetId="4" r:id="rId3"/>
    <sheet name="CF" sheetId="5" r:id="rId4"/>
    <sheet name="EC" sheetId="6" r:id="rId5"/>
  </sheets>
  <definedNames>
    <definedName name="_xlnm._FilterDatabase" localSheetId="0" hidden="1">BS!$A$6:$H$28</definedName>
    <definedName name="_xlnm.Print_Area" localSheetId="0">BS!$A$1:$D$59</definedName>
    <definedName name="_xlnm.Print_Area" localSheetId="3">CF!$A$1:$D$65</definedName>
    <definedName name="_xlnm.Print_Area" localSheetId="2">CI!$A$1:$C$26</definedName>
    <definedName name="_xlnm.Print_Area" localSheetId="4">EC!$A$1:$E$28</definedName>
    <definedName name="_xlnm.Print_Area" localSheetId="1">PL!$A$1:$D$39</definedName>
  </definedNames>
  <calcPr calcId="125725"/>
</workbook>
</file>

<file path=xl/calcChain.xml><?xml version="1.0" encoding="utf-8"?>
<calcChain xmlns="http://schemas.openxmlformats.org/spreadsheetml/2006/main">
  <c r="C18" i="4"/>
  <c r="B18"/>
  <c r="C40" i="2" l="1"/>
  <c r="D17" i="6"/>
  <c r="D19" s="1"/>
  <c r="E16"/>
  <c r="C17"/>
  <c r="C19" s="1"/>
  <c r="B17"/>
  <c r="B19" s="1"/>
  <c r="D9"/>
  <c r="D12" s="1"/>
  <c r="C9"/>
  <c r="C12" s="1"/>
  <c r="B9"/>
  <c r="B12" s="1"/>
  <c r="E10"/>
  <c r="C50" i="2"/>
  <c r="D35"/>
  <c r="E18" i="6"/>
  <c r="E14"/>
  <c r="E11"/>
  <c r="E8"/>
  <c r="E7"/>
  <c r="E6"/>
  <c r="C12" i="3"/>
  <c r="D50" i="2"/>
  <c r="D51" s="1"/>
  <c r="D53" s="1"/>
  <c r="D40"/>
  <c r="D25"/>
  <c r="D27" s="1"/>
  <c r="D16"/>
  <c r="D28" l="1"/>
  <c r="D64" s="1"/>
  <c r="E15" i="6"/>
  <c r="E17"/>
  <c r="E19" s="1"/>
  <c r="E9"/>
  <c r="E12" s="1"/>
  <c r="D50" i="5"/>
  <c r="D40"/>
  <c r="C50"/>
  <c r="C40"/>
  <c r="D12" i="3"/>
  <c r="C20"/>
  <c r="C51" i="2"/>
  <c r="C35"/>
  <c r="C25"/>
  <c r="C27" s="1"/>
  <c r="C16"/>
  <c r="C53" l="1"/>
  <c r="D20" i="3"/>
  <c r="D29" s="1"/>
  <c r="D9" i="5" s="1"/>
  <c r="D18" s="1"/>
  <c r="D28" s="1"/>
  <c r="D31" s="1"/>
  <c r="D52" s="1"/>
  <c r="D57" s="1"/>
  <c r="C29" i="3"/>
  <c r="C28" i="2"/>
  <c r="C64" l="1"/>
  <c r="D33" i="3"/>
  <c r="C9" i="5"/>
  <c r="C33" i="3"/>
  <c r="C18" i="5" l="1"/>
  <c r="C28" l="1"/>
  <c r="C31" l="1"/>
  <c r="C52" l="1"/>
  <c r="C57" l="1"/>
</calcChain>
</file>

<file path=xl/sharedStrings.xml><?xml version="1.0" encoding="utf-8"?>
<sst xmlns="http://schemas.openxmlformats.org/spreadsheetml/2006/main" count="217" uniqueCount="149">
  <si>
    <t>Прим.</t>
  </si>
  <si>
    <t>В тысячах тенге</t>
  </si>
  <si>
    <t>2013 года</t>
  </si>
  <si>
    <t>(неаудировано)</t>
  </si>
  <si>
    <t>(аудировано)</t>
  </si>
  <si>
    <t>АКТИВЫ</t>
  </si>
  <si>
    <t>Долгосрочные активы</t>
  </si>
  <si>
    <t>Основные средства</t>
  </si>
  <si>
    <t xml:space="preserve">Нематериальные активы </t>
  </si>
  <si>
    <t>Долгосрочные авансы</t>
  </si>
  <si>
    <t>Денежные средства, ограниченные в использовании</t>
  </si>
  <si>
    <t xml:space="preserve"> </t>
  </si>
  <si>
    <t>Краткосрочные активы</t>
  </si>
  <si>
    <t>Товарно-материальные запасы</t>
  </si>
  <si>
    <t>Предоплата по налогам</t>
  </si>
  <si>
    <t xml:space="preserve">Задолженность связанных сторон </t>
  </si>
  <si>
    <t>Прочая предоплата</t>
  </si>
  <si>
    <t>Денежные средства и их эквиваленты</t>
  </si>
  <si>
    <t>Капитал</t>
  </si>
  <si>
    <t>Уставный капитал</t>
  </si>
  <si>
    <t>Резерв по переоценке, за вычетом отсроченного налога</t>
  </si>
  <si>
    <t>Долгосрочные обязательства</t>
  </si>
  <si>
    <t>Облигации к оплате</t>
  </si>
  <si>
    <t>Обязательства по отсроченному налогу</t>
  </si>
  <si>
    <t xml:space="preserve">   </t>
  </si>
  <si>
    <t>Краткосрочные обязательства</t>
  </si>
  <si>
    <t>Проценты к уплате</t>
  </si>
  <si>
    <t>Торговая кредиторская задолженность</t>
  </si>
  <si>
    <t>Авансы, полученные от клиентов</t>
  </si>
  <si>
    <t>Налоги к уплате</t>
  </si>
  <si>
    <t>Прочая кредиторская задолженность и начисления</t>
  </si>
  <si>
    <t xml:space="preserve">        </t>
  </si>
  <si>
    <t>31 декабря </t>
  </si>
  <si>
    <t xml:space="preserve">Генеральный директор </t>
  </si>
  <si>
    <t>Франциско Паррилла</t>
  </si>
  <si>
    <t>Главный бухгалтер</t>
  </si>
  <si>
    <t xml:space="preserve"> Сауле Туктабаева </t>
  </si>
  <si>
    <t>ТОО "Каспий Лимитед"</t>
  </si>
  <si>
    <t>Промежуточный отчёт о финансовом положении</t>
  </si>
  <si>
    <t>Доход от номеров и аренды</t>
  </si>
  <si>
    <t>Прочие операционные доходы</t>
  </si>
  <si>
    <t>Расходы на продукты питания и напитки</t>
  </si>
  <si>
    <t>Заработная плата и другие выплаты сотрудникам</t>
  </si>
  <si>
    <t>Общие и административные расходы</t>
  </si>
  <si>
    <t>Износ и амортизация</t>
  </si>
  <si>
    <t>Доходы от финансирования</t>
  </si>
  <si>
    <t>Прочие расходы</t>
  </si>
  <si>
    <t>Прибыль до расходов по подоходному налогу</t>
  </si>
  <si>
    <t>Чистая прибыль за период</t>
  </si>
  <si>
    <t>2013</t>
  </si>
  <si>
    <t xml:space="preserve">Промежуточный отчёт о прибылях и убытках </t>
  </si>
  <si>
    <t>Прибыль за период</t>
  </si>
  <si>
    <t>Прочий совокупный доход</t>
  </si>
  <si>
    <t>Итого совокупный доход за период, за вычетом налогов</t>
  </si>
  <si>
    <t xml:space="preserve">Промежуточный отчет о совокупном доходе </t>
  </si>
  <si>
    <t>Денежные потоки от операционной деятельности</t>
  </si>
  <si>
    <t xml:space="preserve">Прибыль до расходов по подоходному налогу </t>
  </si>
  <si>
    <t>Корректировки на :</t>
  </si>
  <si>
    <t>Износ</t>
  </si>
  <si>
    <t>Изменение в резерве по сомнительной задолженности</t>
  </si>
  <si>
    <t>Денежные средства от операционной деятельности до изменений в оборотном капитале</t>
  </si>
  <si>
    <t>Задолженность связанных сторон, помимо займов</t>
  </si>
  <si>
    <t>Прочие активы</t>
  </si>
  <si>
    <t>Кредиторская задолженность</t>
  </si>
  <si>
    <t>Прочая кредиторская задолженность</t>
  </si>
  <si>
    <t>Поступление денежных средств от операционной деятельности</t>
  </si>
  <si>
    <t>Проценты уплаченные</t>
  </si>
  <si>
    <t>Подоходный налог уплаченный</t>
  </si>
  <si>
    <t>Чистое поступление денежных средств от операционной деятельности</t>
  </si>
  <si>
    <t>Денежные потоки от инвестиционной деятельности</t>
  </si>
  <si>
    <t>Приобретение основных средств</t>
  </si>
  <si>
    <t>Поступления от выбытия основных средств</t>
  </si>
  <si>
    <t>Чистое расходование денежных средств в инвестиционной деятельности</t>
  </si>
  <si>
    <t>Денежные потоки от финансовой деятельности</t>
  </si>
  <si>
    <t>Погашение займов от связанных сторон</t>
  </si>
  <si>
    <t>Погашение долгосрочных займов</t>
  </si>
  <si>
    <t>Погашение краткосрочных займов</t>
  </si>
  <si>
    <t>Получение краткосрочных займов</t>
  </si>
  <si>
    <t>Чистое расходование денежных средств в финансовой деятельности</t>
  </si>
  <si>
    <t xml:space="preserve">Денежные средства и их эквиваленты на начало периода </t>
  </si>
  <si>
    <t>Денежные средства и их эквиваленты на конец периода</t>
  </si>
  <si>
    <t>Нераспределен-ный доход</t>
  </si>
  <si>
    <t>Итого</t>
  </si>
  <si>
    <t>Прочие изменения</t>
  </si>
  <si>
    <t>Фонд переоценки</t>
  </si>
  <si>
    <t xml:space="preserve">Промежуточный отчет об изменениях в капитале </t>
  </si>
  <si>
    <t>2014 года</t>
  </si>
  <si>
    <t>Инвестиционная недвижимость</t>
  </si>
  <si>
    <t>Капитальное незавершенное строительство</t>
  </si>
  <si>
    <t>Задолженность связанных сторон</t>
  </si>
  <si>
    <t>Дебиторская задолженность</t>
  </si>
  <si>
    <t xml:space="preserve">Предоплата по корпоративному подоходному налогу </t>
  </si>
  <si>
    <t xml:space="preserve">Долгосрочные активы, предназначенные для продажи </t>
  </si>
  <si>
    <t xml:space="preserve">Нераспределённая прибыль </t>
  </si>
  <si>
    <t>Долгосрочные займы</t>
  </si>
  <si>
    <t>Текущая часть долгосрочных займов</t>
  </si>
  <si>
    <t>Задолженность перед связанными сторонами</t>
  </si>
  <si>
    <t>Доходы от продажи продуктов питания и напитков</t>
  </si>
  <si>
    <t xml:space="preserve">Коммунальные услуги, уборка и техническое обслуживание </t>
  </si>
  <si>
    <t>Положительная / (отрицательная) курсовая разница, нетто</t>
  </si>
  <si>
    <t>Убыток от выбытия основных средств</t>
  </si>
  <si>
    <t>Затраты по финансированию</t>
  </si>
  <si>
    <t>Прочий доход</t>
  </si>
  <si>
    <t>2014</t>
  </si>
  <si>
    <t>Прочий совокупный доход, не подлежащий переклассификации в состав прибыли или убытка в последующих периодах:</t>
  </si>
  <si>
    <t>6,7</t>
  </si>
  <si>
    <t>Амортизацию</t>
  </si>
  <si>
    <t>Нереализованную (положительную) / отрицательную курсовую разницу</t>
  </si>
  <si>
    <t>Уменьшение /(увеличение) в операционных активах:</t>
  </si>
  <si>
    <t>(Уменьшение) / увеличение в операционных обязательствах:</t>
  </si>
  <si>
    <t>Задолженность связанным сторонам, помимо займа</t>
  </si>
  <si>
    <t xml:space="preserve">Займы, выданные связанным сторонам </t>
  </si>
  <si>
    <t xml:space="preserve">Займы, погашенные связанными сторонами </t>
  </si>
  <si>
    <t>Приобретение инвестиционной недвижимости</t>
  </si>
  <si>
    <t>Займы, полученные от связанных сторон</t>
  </si>
  <si>
    <t>Влияние изменений в обменных курсах на денежные средства и их эквиваленты</t>
  </si>
  <si>
    <t>−</t>
  </si>
  <si>
    <t>На 1 января 2014 года  (аудированные данные)</t>
  </si>
  <si>
    <t>На 1 января 2013 года  (аудированные данные)</t>
  </si>
  <si>
    <t>Промежуточный отчет о движении денежных средств</t>
  </si>
  <si>
    <t>За шесть месяцев, закончившихся 30 июня 2014 года</t>
  </si>
  <si>
    <t>За шесть месяцев, закончившихся 30 июня</t>
  </si>
  <si>
    <t>Краткосрочные займы</t>
  </si>
  <si>
    <t>Итого выручки</t>
  </si>
  <si>
    <t>Операционная прибыль</t>
  </si>
  <si>
    <t xml:space="preserve">Расходы по подоходному налогу </t>
  </si>
  <si>
    <t xml:space="preserve"> -   </t>
  </si>
  <si>
    <t xml:space="preserve">-   </t>
  </si>
  <si>
    <t>Приобретение нематериальных активов</t>
  </si>
  <si>
    <t xml:space="preserve">                      -   </t>
  </si>
  <si>
    <t xml:space="preserve">                      -</t>
  </si>
  <si>
    <t>Выплата дивидендов</t>
  </si>
  <si>
    <t>Затраты по сделке</t>
  </si>
  <si>
    <t>Чистое увеличение / (уменьшение) денежных средств и их эквивалентов</t>
  </si>
  <si>
    <t>Итого совокупный доход</t>
  </si>
  <si>
    <t>Выплата дивиденов</t>
  </si>
  <si>
    <t>ИТОГО ОБЯЗАТЕЛЬСТВА</t>
  </si>
  <si>
    <t>ИТОГО КАПИТАЛ И ОБЯЗАТЕЛЬСТВА</t>
  </si>
  <si>
    <t>ИТОГО АКТИВЫ</t>
  </si>
  <si>
    <t>КАПИТАЛ И ОБЯЗАТЕЛЬСТВА</t>
  </si>
  <si>
    <t>На 30 сентября 2014 года</t>
  </si>
  <si>
    <t>За девять месяцев, закончившихся 30 сентября 2014 года</t>
  </si>
  <si>
    <t>За девять месяцев, закончившихся 30 сентября</t>
  </si>
  <si>
    <t>30 сентября</t>
  </si>
  <si>
    <t>Переоценка земли и зданий</t>
  </si>
  <si>
    <t>Эффект подоходного налога</t>
  </si>
  <si>
    <t>Переоценка земли и зданий, за вычетом налога</t>
  </si>
  <si>
    <t>По состоянию на 30 сентября  2014 года (неаудированные данные)</t>
  </si>
  <si>
    <t>По состоянию на 30 сентября  2013 года (неаудированные данные)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</si>
</sst>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(* #,##0_);_(* \(#,##0\);_(* &quot;-&quot;??_);_(@_)"/>
  </numFmts>
  <fonts count="3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1"/>
      <color rgb="FF0000CC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4"/>
      <color rgb="FFFF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4"/>
      <name val="Arial"/>
      <family val="2"/>
      <charset val="204"/>
    </font>
    <font>
      <b/>
      <i/>
      <sz val="9"/>
      <name val="Arial"/>
      <family val="2"/>
      <charset val="204"/>
    </font>
    <font>
      <sz val="4"/>
      <color theme="1"/>
      <name val="Arial"/>
      <family val="2"/>
      <charset val="204"/>
    </font>
    <font>
      <b/>
      <sz val="5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3" xfId="0" applyFont="1" applyBorder="1"/>
    <xf numFmtId="0" fontId="10" fillId="0" borderId="0" xfId="0" applyFont="1"/>
    <xf numFmtId="0" fontId="8" fillId="0" borderId="4" xfId="0" applyFont="1" applyBorder="1"/>
    <xf numFmtId="0" fontId="9" fillId="0" borderId="3" xfId="0" applyFont="1" applyBorder="1"/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7" fillId="0" borderId="3" xfId="0" applyFont="1" applyBorder="1" applyAlignment="1"/>
    <xf numFmtId="0" fontId="8" fillId="0" borderId="3" xfId="0" applyFont="1" applyBorder="1" applyAlignment="1">
      <alignment horizontal="center" wrapText="1"/>
    </xf>
    <xf numFmtId="164" fontId="8" fillId="0" borderId="3" xfId="1" applyNumberFormat="1" applyFont="1" applyBorder="1" applyAlignment="1">
      <alignment horizontal="right" wrapText="1" indent="1"/>
    </xf>
    <xf numFmtId="0" fontId="9" fillId="0" borderId="4" xfId="0" applyFont="1" applyBorder="1" applyAlignment="1"/>
    <xf numFmtId="164" fontId="9" fillId="0" borderId="4" xfId="1" applyNumberFormat="1" applyFont="1" applyBorder="1" applyAlignment="1">
      <alignment wrapText="1"/>
    </xf>
    <xf numFmtId="0" fontId="9" fillId="0" borderId="0" xfId="0" applyFont="1" applyAlignment="1"/>
    <xf numFmtId="164" fontId="9" fillId="0" borderId="0" xfId="1" applyNumberFormat="1" applyFont="1" applyAlignment="1">
      <alignment wrapText="1"/>
    </xf>
    <xf numFmtId="164" fontId="8" fillId="0" borderId="0" xfId="1" applyNumberFormat="1" applyFont="1" applyAlignment="1">
      <alignment wrapText="1"/>
    </xf>
    <xf numFmtId="164" fontId="8" fillId="0" borderId="3" xfId="1" applyNumberFormat="1" applyFont="1" applyBorder="1" applyAlignment="1">
      <alignment wrapText="1"/>
    </xf>
    <xf numFmtId="164" fontId="8" fillId="0" borderId="2" xfId="1" applyNumberFormat="1" applyFont="1" applyBorder="1" applyAlignment="1">
      <alignment wrapText="1"/>
    </xf>
    <xf numFmtId="164" fontId="10" fillId="0" borderId="0" xfId="1" applyNumberFormat="1" applyFont="1" applyAlignment="1"/>
    <xf numFmtId="164" fontId="5" fillId="0" borderId="0" xfId="1" applyNumberFormat="1" applyFont="1" applyAlignment="1"/>
    <xf numFmtId="0" fontId="13" fillId="0" borderId="0" xfId="0" applyFont="1"/>
    <xf numFmtId="0" fontId="13" fillId="0" borderId="0" xfId="0" applyFont="1" applyAlignment="1">
      <alignment horizontal="center"/>
    </xf>
    <xf numFmtId="164" fontId="13" fillId="0" borderId="0" xfId="1" applyNumberFormat="1" applyFont="1" applyAlignment="1"/>
    <xf numFmtId="0" fontId="14" fillId="0" borderId="0" xfId="0" applyFont="1"/>
    <xf numFmtId="0" fontId="15" fillId="0" borderId="0" xfId="0" applyFont="1"/>
    <xf numFmtId="0" fontId="16" fillId="0" borderId="0" xfId="0" applyFont="1" applyAlignment="1"/>
    <xf numFmtId="0" fontId="16" fillId="0" borderId="3" xfId="0" applyFont="1" applyBorder="1" applyAlignment="1"/>
    <xf numFmtId="0" fontId="17" fillId="0" borderId="0" xfId="0" applyFont="1"/>
    <xf numFmtId="0" fontId="12" fillId="0" borderId="0" xfId="0" applyFont="1"/>
    <xf numFmtId="0" fontId="14" fillId="0" borderId="2" xfId="0" applyFont="1" applyBorder="1"/>
    <xf numFmtId="0" fontId="12" fillId="0" borderId="5" xfId="0" applyFont="1" applyBorder="1"/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1" fillId="0" borderId="3" xfId="0" applyFont="1" applyBorder="1" applyAlignment="1">
      <alignment horizontal="center" wrapText="1"/>
    </xf>
    <xf numFmtId="0" fontId="21" fillId="0" borderId="0" xfId="0" applyFont="1" applyAlignment="1">
      <alignment horizontal="left" wrapText="1" indent="3"/>
    </xf>
    <xf numFmtId="0" fontId="19" fillId="0" borderId="4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165" fontId="0" fillId="0" borderId="0" xfId="0" applyNumberFormat="1"/>
    <xf numFmtId="0" fontId="20" fillId="0" borderId="3" xfId="0" applyFont="1" applyBorder="1" applyAlignment="1">
      <alignment horizontal="center"/>
    </xf>
    <xf numFmtId="164" fontId="5" fillId="0" borderId="0" xfId="1" applyNumberFormat="1" applyFont="1" applyAlignment="1">
      <alignment horizontal="right"/>
    </xf>
    <xf numFmtId="0" fontId="18" fillId="0" borderId="3" xfId="0" applyFont="1" applyBorder="1" applyAlignment="1">
      <alignment wrapText="1"/>
    </xf>
    <xf numFmtId="164" fontId="8" fillId="0" borderId="0" xfId="1" applyNumberFormat="1" applyFont="1" applyAlignment="1">
      <alignment horizontal="right" wrapText="1" indent="1"/>
    </xf>
    <xf numFmtId="0" fontId="0" fillId="0" borderId="0" xfId="0"/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2" xfId="0" applyFont="1" applyBorder="1"/>
    <xf numFmtId="0" fontId="9" fillId="0" borderId="3" xfId="0" applyFont="1" applyBorder="1" applyAlignment="1">
      <alignment horizontal="center"/>
    </xf>
    <xf numFmtId="0" fontId="7" fillId="0" borderId="0" xfId="0" applyFont="1" applyAlignment="1"/>
    <xf numFmtId="164" fontId="9" fillId="0" borderId="0" xfId="1" applyNumberFormat="1" applyFont="1" applyAlignment="1">
      <alignment wrapText="1"/>
    </xf>
    <xf numFmtId="164" fontId="8" fillId="0" borderId="3" xfId="1" applyNumberFormat="1" applyFont="1" applyBorder="1" applyAlignment="1">
      <alignment wrapText="1"/>
    </xf>
    <xf numFmtId="164" fontId="8" fillId="0" borderId="2" xfId="1" applyNumberFormat="1" applyFont="1" applyBorder="1" applyAlignment="1">
      <alignment wrapText="1"/>
    </xf>
    <xf numFmtId="164" fontId="9" fillId="0" borderId="1" xfId="1" applyNumberFormat="1" applyFont="1" applyBorder="1" applyAlignment="1">
      <alignment wrapText="1"/>
    </xf>
    <xf numFmtId="0" fontId="21" fillId="0" borderId="0" xfId="0" applyFont="1" applyAlignment="1">
      <alignment wrapText="1"/>
    </xf>
    <xf numFmtId="0" fontId="19" fillId="0" borderId="4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6" xfId="0" applyFont="1" applyBorder="1" applyAlignment="1">
      <alignment wrapText="1"/>
    </xf>
    <xf numFmtId="0" fontId="18" fillId="0" borderId="3" xfId="0" applyFont="1" applyBorder="1" applyAlignment="1">
      <alignment wrapText="1"/>
    </xf>
    <xf numFmtId="164" fontId="8" fillId="0" borderId="0" xfId="1" applyNumberFormat="1" applyFont="1" applyAlignment="1">
      <alignment horizontal="right" wrapText="1" inden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26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25" fillId="0" borderId="7" xfId="0" applyFont="1" applyBorder="1" applyAlignment="1">
      <alignment wrapText="1"/>
    </xf>
    <xf numFmtId="0" fontId="21" fillId="0" borderId="3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165" fontId="27" fillId="0" borderId="0" xfId="0" applyNumberFormat="1" applyFont="1"/>
    <xf numFmtId="165" fontId="28" fillId="0" borderId="4" xfId="0" quotePrefix="1" applyNumberFormat="1" applyFont="1" applyBorder="1" applyAlignment="1">
      <alignment horizontal="right" wrapText="1"/>
    </xf>
    <xf numFmtId="165" fontId="28" fillId="0" borderId="3" xfId="0" applyNumberFormat="1" applyFont="1" applyBorder="1" applyAlignment="1">
      <alignment horizontal="right" wrapText="1"/>
    </xf>
    <xf numFmtId="165" fontId="29" fillId="0" borderId="4" xfId="0" applyNumberFormat="1" applyFont="1" applyBorder="1" applyAlignment="1">
      <alignment wrapText="1"/>
    </xf>
    <xf numFmtId="165" fontId="28" fillId="0" borderId="3" xfId="0" applyNumberFormat="1" applyFont="1" applyBorder="1" applyAlignment="1">
      <alignment horizontal="right" wrapText="1" indent="1"/>
    </xf>
    <xf numFmtId="165" fontId="29" fillId="0" borderId="4" xfId="0" applyNumberFormat="1" applyFont="1" applyBorder="1" applyAlignment="1">
      <alignment horizontal="right" wrapText="1" indent="1"/>
    </xf>
    <xf numFmtId="165" fontId="29" fillId="0" borderId="0" xfId="0" applyNumberFormat="1" applyFont="1" applyAlignment="1">
      <alignment horizontal="right" wrapText="1" indent="1"/>
    </xf>
    <xf numFmtId="165" fontId="29" fillId="0" borderId="3" xfId="0" applyNumberFormat="1" applyFont="1" applyBorder="1" applyAlignment="1">
      <alignment horizontal="right" wrapText="1" indent="1"/>
    </xf>
    <xf numFmtId="165" fontId="28" fillId="0" borderId="4" xfId="0" applyNumberFormat="1" applyFont="1" applyBorder="1" applyAlignment="1">
      <alignment horizontal="right" wrapText="1" indent="1"/>
    </xf>
    <xf numFmtId="165" fontId="30" fillId="0" borderId="0" xfId="0" applyNumberFormat="1" applyFont="1" applyAlignment="1">
      <alignment horizontal="right" wrapText="1" indent="1"/>
    </xf>
    <xf numFmtId="165" fontId="29" fillId="0" borderId="1" xfId="0" applyNumberFormat="1" applyFont="1" applyBorder="1" applyAlignment="1">
      <alignment horizontal="right" wrapText="1" indent="1"/>
    </xf>
    <xf numFmtId="165" fontId="28" fillId="0" borderId="0" xfId="0" applyNumberFormat="1" applyFont="1" applyAlignment="1">
      <alignment horizontal="right" wrapText="1" indent="1"/>
    </xf>
    <xf numFmtId="165" fontId="28" fillId="0" borderId="2" xfId="0" applyNumberFormat="1" applyFont="1" applyBorder="1" applyAlignment="1">
      <alignment horizontal="right" wrapText="1" indent="1"/>
    </xf>
    <xf numFmtId="164" fontId="27" fillId="0" borderId="0" xfId="1" applyNumberFormat="1" applyFont="1" applyAlignment="1">
      <alignment horizontal="right"/>
    </xf>
    <xf numFmtId="3" fontId="0" fillId="0" borderId="0" xfId="0" applyNumberFormat="1"/>
    <xf numFmtId="164" fontId="27" fillId="0" borderId="0" xfId="1" applyNumberFormat="1" applyFont="1" applyAlignment="1"/>
    <xf numFmtId="164" fontId="3" fillId="0" borderId="0" xfId="1" applyNumberFormat="1" applyFont="1" applyAlignment="1">
      <alignment wrapText="1"/>
    </xf>
    <xf numFmtId="164" fontId="3" fillId="0" borderId="0" xfId="1" applyNumberFormat="1" applyFont="1" applyAlignment="1">
      <alignment horizontal="right" wrapText="1" indent="1"/>
    </xf>
    <xf numFmtId="164" fontId="3" fillId="0" borderId="3" xfId="1" applyNumberFormat="1" applyFont="1" applyBorder="1" applyAlignment="1">
      <alignment horizontal="right" wrapText="1" indent="1"/>
    </xf>
    <xf numFmtId="164" fontId="2" fillId="0" borderId="0" xfId="1" applyNumberFormat="1" applyFont="1" applyAlignment="1">
      <alignment wrapText="1"/>
    </xf>
    <xf numFmtId="164" fontId="3" fillId="0" borderId="2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2" fillId="0" borderId="4" xfId="1" applyNumberFormat="1" applyFont="1" applyBorder="1" applyAlignment="1">
      <alignment wrapText="1"/>
    </xf>
    <xf numFmtId="164" fontId="2" fillId="0" borderId="1" xfId="1" applyNumberFormat="1" applyFont="1" applyBorder="1" applyAlignment="1">
      <alignment wrapText="1"/>
    </xf>
    <xf numFmtId="164" fontId="2" fillId="0" borderId="0" xfId="1" applyNumberFormat="1" applyFont="1" applyAlignment="1"/>
    <xf numFmtId="0" fontId="31" fillId="0" borderId="0" xfId="0" applyFont="1" applyAlignment="1">
      <alignment horizontal="center"/>
    </xf>
    <xf numFmtId="164" fontId="3" fillId="0" borderId="0" xfId="1" applyNumberFormat="1" applyFont="1" applyAlignment="1">
      <alignment horizontal="right" wrapText="1"/>
    </xf>
    <xf numFmtId="164" fontId="3" fillId="0" borderId="0" xfId="1" quotePrefix="1" applyNumberFormat="1" applyFont="1" applyAlignment="1">
      <alignment horizontal="right" wrapText="1"/>
    </xf>
    <xf numFmtId="0" fontId="31" fillId="0" borderId="3" xfId="0" applyFont="1" applyBorder="1" applyAlignment="1">
      <alignment horizontal="center"/>
    </xf>
    <xf numFmtId="164" fontId="3" fillId="0" borderId="3" xfId="1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165" fontId="2" fillId="0" borderId="0" xfId="1" applyNumberFormat="1" applyFont="1" applyAlignment="1">
      <alignment wrapText="1"/>
    </xf>
    <xf numFmtId="0" fontId="2" fillId="0" borderId="4" xfId="0" applyFont="1" applyBorder="1" applyAlignment="1">
      <alignment horizontal="center"/>
    </xf>
    <xf numFmtId="165" fontId="2" fillId="0" borderId="4" xfId="1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165" fontId="3" fillId="0" borderId="0" xfId="1" applyNumberFormat="1" applyFont="1" applyAlignment="1">
      <alignment wrapText="1"/>
    </xf>
    <xf numFmtId="0" fontId="2" fillId="0" borderId="3" xfId="0" applyFont="1" applyBorder="1" applyAlignment="1">
      <alignment horizontal="center"/>
    </xf>
    <xf numFmtId="165" fontId="2" fillId="0" borderId="3" xfId="1" applyNumberFormat="1" applyFont="1" applyBorder="1" applyAlignment="1">
      <alignment wrapText="1"/>
    </xf>
    <xf numFmtId="165" fontId="2" fillId="0" borderId="0" xfId="1" applyNumberFormat="1" applyFont="1" applyAlignment="1"/>
    <xf numFmtId="0" fontId="3" fillId="0" borderId="5" xfId="0" applyFont="1" applyBorder="1" applyAlignment="1">
      <alignment horizontal="center"/>
    </xf>
    <xf numFmtId="165" fontId="3" fillId="0" borderId="5" xfId="1" applyNumberFormat="1" applyFont="1" applyBorder="1" applyAlignment="1">
      <alignment wrapText="1"/>
    </xf>
    <xf numFmtId="164" fontId="2" fillId="0" borderId="0" xfId="1" applyNumberFormat="1" applyFont="1" applyAlignment="1">
      <alignment horizontal="right" wrapText="1"/>
    </xf>
    <xf numFmtId="0" fontId="27" fillId="0" borderId="0" xfId="0" applyFont="1" applyAlignment="1">
      <alignment horizontal="center"/>
    </xf>
    <xf numFmtId="164" fontId="27" fillId="0" borderId="0" xfId="1" applyNumberFormat="1" applyFont="1"/>
    <xf numFmtId="165" fontId="2" fillId="0" borderId="0" xfId="1" applyNumberFormat="1" applyFont="1" applyBorder="1" applyAlignment="1">
      <alignment wrapText="1"/>
    </xf>
    <xf numFmtId="165" fontId="2" fillId="0" borderId="1" xfId="1" applyNumberFormat="1" applyFont="1" applyBorder="1" applyAlignment="1">
      <alignment wrapText="1"/>
    </xf>
    <xf numFmtId="0" fontId="27" fillId="0" borderId="0" xfId="0" applyFont="1"/>
    <xf numFmtId="0" fontId="3" fillId="0" borderId="0" xfId="0" applyFont="1" applyAlignment="1">
      <alignment horizontal="right" wrapText="1"/>
    </xf>
    <xf numFmtId="164" fontId="3" fillId="0" borderId="3" xfId="1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165" fontId="3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 wrapText="1"/>
    </xf>
    <xf numFmtId="165" fontId="4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right" wrapText="1"/>
    </xf>
    <xf numFmtId="165" fontId="3" fillId="0" borderId="2" xfId="0" applyNumberFormat="1" applyFont="1" applyBorder="1" applyAlignment="1">
      <alignment horizontal="right" wrapText="1"/>
    </xf>
    <xf numFmtId="165" fontId="3" fillId="0" borderId="5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center" wrapText="1"/>
    </xf>
    <xf numFmtId="165" fontId="29" fillId="0" borderId="0" xfId="0" applyNumberFormat="1" applyFont="1" applyBorder="1" applyAlignment="1">
      <alignment horizontal="right" wrapText="1" indent="1"/>
    </xf>
    <xf numFmtId="165" fontId="28" fillId="0" borderId="0" xfId="0" applyNumberFormat="1" applyFont="1" applyBorder="1" applyAlignment="1">
      <alignment horizontal="right" wrapText="1" indent="1"/>
    </xf>
    <xf numFmtId="0" fontId="21" fillId="0" borderId="1" xfId="0" applyFont="1" applyBorder="1" applyAlignment="1">
      <alignment wrapText="1"/>
    </xf>
    <xf numFmtId="0" fontId="28" fillId="0" borderId="3" xfId="0" applyFont="1" applyBorder="1" applyAlignment="1">
      <alignment horizontal="right" wrapText="1" indent="1"/>
    </xf>
    <xf numFmtId="165" fontId="28" fillId="0" borderId="6" xfId="0" applyNumberFormat="1" applyFont="1" applyBorder="1" applyAlignment="1">
      <alignment horizontal="right" wrapText="1" indent="1"/>
    </xf>
    <xf numFmtId="0" fontId="0" fillId="0" borderId="0" xfId="0" applyFont="1"/>
    <xf numFmtId="0" fontId="9" fillId="0" borderId="4" xfId="0" applyFont="1" applyBorder="1"/>
    <xf numFmtId="0" fontId="9" fillId="0" borderId="3" xfId="0" applyFont="1" applyBorder="1" applyAlignment="1"/>
    <xf numFmtId="0" fontId="9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5" xfId="0" applyFont="1" applyBorder="1"/>
    <xf numFmtId="0" fontId="0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21" fillId="0" borderId="0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33" fillId="0" borderId="0" xfId="0" applyFont="1" applyAlignment="1">
      <alignment wrapText="1"/>
    </xf>
    <xf numFmtId="0" fontId="19" fillId="0" borderId="3" xfId="0" applyFont="1" applyBorder="1" applyAlignment="1">
      <alignment wrapText="1"/>
    </xf>
    <xf numFmtId="164" fontId="3" fillId="0" borderId="3" xfId="1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165" fontId="28" fillId="0" borderId="3" xfId="0" applyNumberFormat="1" applyFont="1" applyBorder="1" applyAlignment="1">
      <alignment horizontal="right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showGridLines="0" tabSelected="1" view="pageBreakPreview" zoomScale="85" zoomScaleNormal="100" zoomScaleSheetLayoutView="85" workbookViewId="0">
      <selection activeCell="C56" sqref="C56"/>
    </sheetView>
  </sheetViews>
  <sheetFormatPr defaultRowHeight="15"/>
  <cols>
    <col min="1" max="1" width="48.42578125" style="144" bestFit="1" customWidth="1"/>
    <col min="2" max="2" width="9.140625" style="1" customWidth="1"/>
    <col min="3" max="3" width="20.5703125" style="97" customWidth="1"/>
    <col min="4" max="4" width="16.42578125" style="26" customWidth="1"/>
  </cols>
  <sheetData>
    <row r="1" spans="1:13">
      <c r="A1" s="144" t="s">
        <v>37</v>
      </c>
      <c r="B1" s="1" t="s">
        <v>11</v>
      </c>
    </row>
    <row r="2" spans="1:13">
      <c r="A2" s="3" t="s">
        <v>38</v>
      </c>
    </row>
    <row r="3" spans="1:13">
      <c r="A3" s="63" t="s">
        <v>140</v>
      </c>
      <c r="B3" s="2"/>
      <c r="C3" s="98"/>
      <c r="D3" s="22"/>
    </row>
    <row r="4" spans="1:13">
      <c r="B4" s="2"/>
      <c r="C4" s="99" t="s">
        <v>143</v>
      </c>
      <c r="D4" s="57" t="s">
        <v>32</v>
      </c>
    </row>
    <row r="5" spans="1:13">
      <c r="A5" s="63"/>
      <c r="B5" s="2"/>
      <c r="C5" s="99" t="s">
        <v>86</v>
      </c>
      <c r="D5" s="73" t="s">
        <v>2</v>
      </c>
    </row>
    <row r="6" spans="1:13" ht="15.75" thickBot="1">
      <c r="A6" s="15" t="s">
        <v>1</v>
      </c>
      <c r="B6" s="16" t="s">
        <v>0</v>
      </c>
      <c r="C6" s="100" t="s">
        <v>3</v>
      </c>
      <c r="D6" s="17" t="s">
        <v>4</v>
      </c>
    </row>
    <row r="7" spans="1:13">
      <c r="A7" s="8" t="s">
        <v>5</v>
      </c>
      <c r="B7" s="5"/>
      <c r="C7" s="101"/>
      <c r="D7" s="21"/>
    </row>
    <row r="8" spans="1:13">
      <c r="A8" s="4" t="s">
        <v>6</v>
      </c>
      <c r="B8" s="5"/>
      <c r="C8" s="101"/>
      <c r="D8" s="21"/>
    </row>
    <row r="9" spans="1:13">
      <c r="A9" s="60" t="s">
        <v>7</v>
      </c>
      <c r="B9" s="5">
        <v>6</v>
      </c>
      <c r="C9" s="101">
        <v>13097287</v>
      </c>
      <c r="D9" s="21">
        <v>12419364</v>
      </c>
      <c r="E9" s="58"/>
      <c r="G9" s="58"/>
      <c r="H9" s="58"/>
    </row>
    <row r="10" spans="1:13" s="58" customFormat="1">
      <c r="A10" s="60" t="s">
        <v>87</v>
      </c>
      <c r="B10" s="59">
        <v>7</v>
      </c>
      <c r="C10" s="101">
        <v>1777749</v>
      </c>
      <c r="D10" s="64">
        <v>1834154</v>
      </c>
      <c r="L10" s="96"/>
      <c r="M10" s="96"/>
    </row>
    <row r="11" spans="1:13">
      <c r="A11" s="60" t="s">
        <v>8</v>
      </c>
      <c r="B11" s="5"/>
      <c r="C11" s="101">
        <v>4359</v>
      </c>
      <c r="D11" s="21">
        <v>5711</v>
      </c>
      <c r="E11" s="58"/>
      <c r="F11" s="58"/>
      <c r="G11" s="58"/>
      <c r="H11" s="58"/>
      <c r="L11" s="96"/>
      <c r="M11" s="96"/>
    </row>
    <row r="12" spans="1:13">
      <c r="A12" s="60" t="s">
        <v>88</v>
      </c>
      <c r="B12" s="5">
        <v>6</v>
      </c>
      <c r="C12" s="101">
        <v>129189</v>
      </c>
      <c r="D12" s="21">
        <v>116353</v>
      </c>
      <c r="E12" s="58"/>
      <c r="F12" s="58"/>
      <c r="G12" s="58"/>
      <c r="H12" s="58"/>
      <c r="L12" s="96"/>
      <c r="M12" s="96"/>
    </row>
    <row r="13" spans="1:13">
      <c r="A13" s="60" t="s">
        <v>9</v>
      </c>
      <c r="B13" s="5">
        <v>6</v>
      </c>
      <c r="C13" s="101">
        <v>1608</v>
      </c>
      <c r="D13" s="21">
        <v>11437</v>
      </c>
      <c r="E13" s="58"/>
      <c r="F13" s="58"/>
      <c r="G13" s="58"/>
      <c r="H13" s="58"/>
      <c r="L13" s="96"/>
      <c r="M13" s="96"/>
    </row>
    <row r="14" spans="1:13" s="58" customFormat="1">
      <c r="A14" s="60" t="s">
        <v>89</v>
      </c>
      <c r="B14" s="59">
        <v>24</v>
      </c>
      <c r="C14" s="101">
        <v>71977</v>
      </c>
      <c r="D14" s="64">
        <v>49800</v>
      </c>
      <c r="L14" s="96"/>
      <c r="M14" s="96"/>
    </row>
    <row r="15" spans="1:13" ht="15.75" thickBot="1">
      <c r="A15" s="9" t="s">
        <v>10</v>
      </c>
      <c r="B15" s="5"/>
      <c r="C15" s="101">
        <v>218</v>
      </c>
      <c r="D15" s="21">
        <v>2165</v>
      </c>
      <c r="E15" s="58"/>
      <c r="F15" s="58"/>
      <c r="G15" s="58"/>
      <c r="H15" s="58"/>
      <c r="L15" s="96"/>
      <c r="M15" s="96"/>
    </row>
    <row r="16" spans="1:13" ht="15.75" thickBot="1">
      <c r="A16" s="61"/>
      <c r="B16" s="10" t="s">
        <v>11</v>
      </c>
      <c r="C16" s="102">
        <f>SUM(C9:C15)</f>
        <v>15082387</v>
      </c>
      <c r="D16" s="24">
        <f>SUM(D9:D15)</f>
        <v>14438984</v>
      </c>
      <c r="E16" s="58"/>
      <c r="F16" s="58"/>
      <c r="G16" s="58"/>
      <c r="H16" s="58"/>
      <c r="M16" s="96"/>
    </row>
    <row r="17" spans="1:13">
      <c r="A17" s="8" t="s">
        <v>12</v>
      </c>
      <c r="B17" s="5"/>
      <c r="C17" s="101"/>
      <c r="D17" s="21"/>
      <c r="E17" s="58"/>
      <c r="F17" s="58"/>
      <c r="G17" s="58"/>
      <c r="H17" s="58"/>
      <c r="L17" s="96"/>
      <c r="M17" s="96"/>
    </row>
    <row r="18" spans="1:13">
      <c r="A18" s="60" t="s">
        <v>13</v>
      </c>
      <c r="B18" s="5">
        <v>8</v>
      </c>
      <c r="C18" s="101">
        <v>326620</v>
      </c>
      <c r="D18" s="21">
        <v>309112</v>
      </c>
      <c r="E18" s="58"/>
      <c r="F18" s="58"/>
      <c r="G18" s="58"/>
      <c r="H18" s="58"/>
    </row>
    <row r="19" spans="1:13">
      <c r="A19" s="60" t="s">
        <v>90</v>
      </c>
      <c r="B19" s="5">
        <v>9</v>
      </c>
      <c r="C19" s="101">
        <v>455891</v>
      </c>
      <c r="D19" s="21">
        <v>319330</v>
      </c>
      <c r="E19" s="58"/>
      <c r="F19" s="58"/>
      <c r="G19" s="58"/>
      <c r="H19" s="58"/>
      <c r="L19" s="96"/>
      <c r="M19" s="96"/>
    </row>
    <row r="20" spans="1:13">
      <c r="A20" s="60" t="s">
        <v>14</v>
      </c>
      <c r="B20" s="5">
        <v>10</v>
      </c>
      <c r="C20" s="101">
        <v>34801</v>
      </c>
      <c r="D20" s="21">
        <v>11224</v>
      </c>
      <c r="E20" s="58"/>
      <c r="F20" s="58"/>
      <c r="G20" s="58"/>
      <c r="H20" s="58"/>
      <c r="L20" s="96"/>
      <c r="M20" s="96"/>
    </row>
    <row r="21" spans="1:13">
      <c r="A21" s="60" t="s">
        <v>91</v>
      </c>
      <c r="B21" s="5"/>
      <c r="C21" s="101">
        <v>146413</v>
      </c>
      <c r="D21" s="21">
        <v>189043</v>
      </c>
      <c r="E21" s="58"/>
      <c r="F21" s="58"/>
      <c r="G21" s="58"/>
      <c r="H21" s="58"/>
      <c r="L21" s="96"/>
      <c r="M21" s="96"/>
    </row>
    <row r="22" spans="1:13">
      <c r="A22" s="60" t="s">
        <v>15</v>
      </c>
      <c r="B22" s="5">
        <v>24</v>
      </c>
      <c r="C22" s="101">
        <v>1354880</v>
      </c>
      <c r="D22" s="21">
        <v>1560637</v>
      </c>
      <c r="E22" s="58"/>
      <c r="F22" s="58"/>
      <c r="G22" s="58"/>
      <c r="H22" s="58"/>
      <c r="L22" s="96"/>
      <c r="M22" s="96"/>
    </row>
    <row r="23" spans="1:13">
      <c r="A23" s="60" t="s">
        <v>16</v>
      </c>
      <c r="B23" s="5">
        <v>11</v>
      </c>
      <c r="C23" s="101">
        <v>24298</v>
      </c>
      <c r="D23" s="21">
        <v>24832</v>
      </c>
      <c r="E23" s="58"/>
      <c r="F23" s="58"/>
      <c r="G23" s="58"/>
      <c r="H23" s="58"/>
      <c r="L23" s="96"/>
      <c r="M23" s="96"/>
    </row>
    <row r="24" spans="1:13" ht="15.75" thickBot="1">
      <c r="A24" s="9" t="s">
        <v>17</v>
      </c>
      <c r="B24" s="5">
        <v>12</v>
      </c>
      <c r="C24" s="101">
        <v>162688</v>
      </c>
      <c r="D24" s="21">
        <v>56673</v>
      </c>
      <c r="E24" s="58"/>
      <c r="F24" s="58"/>
      <c r="G24" s="58"/>
      <c r="H24" s="58"/>
      <c r="L24" s="96"/>
      <c r="M24" s="96"/>
    </row>
    <row r="25" spans="1:13" ht="15.75" thickBot="1">
      <c r="A25" s="61"/>
      <c r="B25" s="11"/>
      <c r="C25" s="102">
        <f>SUM(C18:C24)</f>
        <v>2505591</v>
      </c>
      <c r="D25" s="24">
        <f>SUM(D18:D24)</f>
        <v>2470851</v>
      </c>
      <c r="E25" s="58"/>
      <c r="F25" s="58"/>
      <c r="G25" s="58"/>
      <c r="H25" s="58"/>
      <c r="L25" s="96"/>
      <c r="M25" s="96"/>
    </row>
    <row r="26" spans="1:13" s="58" customFormat="1" ht="15.75" thickBot="1">
      <c r="A26" s="61" t="s">
        <v>92</v>
      </c>
      <c r="B26" s="62">
        <v>6</v>
      </c>
      <c r="C26" s="103">
        <v>0</v>
      </c>
      <c r="D26" s="65">
        <v>400763</v>
      </c>
      <c r="L26" s="96"/>
      <c r="M26" s="96"/>
    </row>
    <row r="27" spans="1:13" s="58" customFormat="1" ht="15.75" thickBot="1">
      <c r="A27" s="61"/>
      <c r="B27" s="62"/>
      <c r="C27" s="103">
        <f>+C26+C25</f>
        <v>2505591</v>
      </c>
      <c r="D27" s="65">
        <f>+D26+D25</f>
        <v>2871614</v>
      </c>
      <c r="M27" s="96"/>
    </row>
    <row r="28" spans="1:13" ht="15.75" thickBot="1">
      <c r="A28" s="61" t="s">
        <v>138</v>
      </c>
      <c r="B28" s="12"/>
      <c r="C28" s="103">
        <f>+C27+C16</f>
        <v>17587978</v>
      </c>
      <c r="D28" s="65">
        <f>+D27+D16</f>
        <v>17310598</v>
      </c>
      <c r="E28" s="58"/>
      <c r="F28" s="58"/>
      <c r="G28" s="58"/>
      <c r="H28" s="58"/>
      <c r="L28" s="96"/>
      <c r="M28" s="96"/>
    </row>
    <row r="29" spans="1:13">
      <c r="A29" s="8"/>
      <c r="B29" s="18"/>
      <c r="C29" s="104"/>
      <c r="D29" s="19"/>
      <c r="E29" s="58"/>
      <c r="F29" s="58"/>
      <c r="G29" s="58"/>
      <c r="H29" s="58"/>
      <c r="L29" s="96"/>
      <c r="M29" s="96"/>
    </row>
    <row r="30" spans="1:13">
      <c r="A30" s="4" t="s">
        <v>139</v>
      </c>
      <c r="B30" s="20"/>
      <c r="C30" s="101"/>
      <c r="D30" s="21"/>
      <c r="E30" s="58"/>
      <c r="F30" s="58"/>
      <c r="G30" s="58"/>
      <c r="H30" s="58"/>
      <c r="J30" s="58"/>
    </row>
    <row r="31" spans="1:13">
      <c r="A31" s="4" t="s">
        <v>18</v>
      </c>
      <c r="B31" s="5"/>
      <c r="C31" s="101"/>
      <c r="D31" s="21"/>
      <c r="E31" s="58"/>
      <c r="F31" s="58"/>
      <c r="G31" s="58"/>
      <c r="H31" s="58"/>
      <c r="J31" s="58"/>
    </row>
    <row r="32" spans="1:13">
      <c r="A32" s="60" t="s">
        <v>19</v>
      </c>
      <c r="B32" s="5">
        <v>13</v>
      </c>
      <c r="C32" s="101">
        <v>5656808</v>
      </c>
      <c r="D32" s="21">
        <v>5656808</v>
      </c>
      <c r="E32" s="58"/>
      <c r="F32" s="58"/>
      <c r="G32" s="58"/>
      <c r="H32" s="58"/>
      <c r="L32" s="96"/>
      <c r="M32" s="96"/>
    </row>
    <row r="33" spans="1:13">
      <c r="A33" s="60" t="s">
        <v>93</v>
      </c>
      <c r="B33" s="5"/>
      <c r="C33" s="101">
        <v>1884861</v>
      </c>
      <c r="D33" s="21">
        <v>1812448</v>
      </c>
      <c r="E33" s="58"/>
      <c r="F33" s="58"/>
      <c r="G33" s="58"/>
      <c r="H33" s="58"/>
      <c r="L33" s="96"/>
      <c r="M33" s="96"/>
    </row>
    <row r="34" spans="1:13" ht="15.75" thickBot="1">
      <c r="A34" s="9" t="s">
        <v>20</v>
      </c>
      <c r="B34" s="5"/>
      <c r="C34" s="101">
        <v>5206074</v>
      </c>
      <c r="D34" s="21">
        <v>5286462</v>
      </c>
      <c r="E34" s="58"/>
      <c r="F34" s="58"/>
      <c r="G34" s="58"/>
      <c r="H34" s="58"/>
      <c r="L34" s="96"/>
      <c r="M34" s="96"/>
    </row>
    <row r="35" spans="1:13" ht="15.75" thickBot="1">
      <c r="A35" s="61"/>
      <c r="B35" s="11"/>
      <c r="C35" s="102">
        <f>SUM(C32:C34)</f>
        <v>12747743</v>
      </c>
      <c r="D35" s="66">
        <f>SUM(D32:D34)</f>
        <v>12755718</v>
      </c>
      <c r="E35" s="58"/>
      <c r="F35" s="58"/>
      <c r="G35" s="58"/>
      <c r="H35" s="58"/>
      <c r="L35" s="96"/>
      <c r="M35" s="96"/>
    </row>
    <row r="36" spans="1:13">
      <c r="A36" s="8" t="s">
        <v>21</v>
      </c>
      <c r="B36" s="5"/>
      <c r="C36" s="101"/>
      <c r="D36" s="21"/>
      <c r="E36" s="58"/>
      <c r="F36" s="58"/>
      <c r="G36" s="58"/>
      <c r="H36" s="58"/>
    </row>
    <row r="37" spans="1:13">
      <c r="A37" s="60" t="s">
        <v>94</v>
      </c>
      <c r="B37" s="5">
        <v>14</v>
      </c>
      <c r="C37" s="101">
        <v>366450</v>
      </c>
      <c r="D37" s="21">
        <v>620106</v>
      </c>
      <c r="E37" s="58"/>
      <c r="F37" s="58"/>
      <c r="G37" s="58"/>
      <c r="H37" s="58"/>
      <c r="L37" s="96"/>
      <c r="M37" s="96"/>
    </row>
    <row r="38" spans="1:13">
      <c r="A38" s="60" t="s">
        <v>22</v>
      </c>
      <c r="B38" s="5">
        <v>15</v>
      </c>
      <c r="C38" s="101">
        <v>2155503</v>
      </c>
      <c r="D38" s="21">
        <v>2127944</v>
      </c>
      <c r="E38" s="58"/>
      <c r="F38" s="58"/>
      <c r="G38" s="58"/>
      <c r="H38" s="58"/>
      <c r="L38" s="96"/>
      <c r="M38" s="96"/>
    </row>
    <row r="39" spans="1:13" ht="15.75" thickBot="1">
      <c r="A39" s="74" t="s">
        <v>23</v>
      </c>
      <c r="B39" s="75"/>
      <c r="C39" s="105">
        <v>1153610</v>
      </c>
      <c r="D39" s="67">
        <v>1126213</v>
      </c>
      <c r="E39" s="58"/>
      <c r="F39" s="58"/>
      <c r="G39" s="58"/>
      <c r="H39" s="58"/>
      <c r="L39" s="96"/>
      <c r="M39" s="96"/>
    </row>
    <row r="40" spans="1:13" ht="15.75" thickBot="1">
      <c r="A40" s="6"/>
      <c r="B40" s="13" t="s">
        <v>24</v>
      </c>
      <c r="C40" s="103">
        <f>SUM(C37:C39)</f>
        <v>3675563</v>
      </c>
      <c r="D40" s="23">
        <f>SUM(D37:D39)</f>
        <v>3874263</v>
      </c>
      <c r="E40" s="58"/>
      <c r="F40" s="58"/>
      <c r="G40" s="58"/>
      <c r="H40" s="58"/>
      <c r="L40" s="96"/>
      <c r="M40" s="96"/>
    </row>
    <row r="41" spans="1:13">
      <c r="A41" s="8" t="s">
        <v>25</v>
      </c>
      <c r="B41" s="5"/>
      <c r="C41" s="101" t="s">
        <v>24</v>
      </c>
      <c r="D41" s="21"/>
      <c r="E41" s="58"/>
      <c r="F41" s="58"/>
      <c r="G41" s="58"/>
      <c r="H41" s="58"/>
    </row>
    <row r="42" spans="1:13">
      <c r="A42" s="60" t="s">
        <v>95</v>
      </c>
      <c r="B42" s="5">
        <v>14</v>
      </c>
      <c r="C42" s="101">
        <v>363425</v>
      </c>
      <c r="D42" s="21">
        <v>351825</v>
      </c>
      <c r="E42" s="58"/>
      <c r="F42" s="58"/>
      <c r="G42" s="58"/>
      <c r="H42" s="58"/>
      <c r="L42" s="96"/>
      <c r="M42" s="96"/>
    </row>
    <row r="43" spans="1:13" s="58" customFormat="1">
      <c r="A43" s="60" t="s">
        <v>122</v>
      </c>
      <c r="B43" s="59">
        <v>16</v>
      </c>
      <c r="C43" s="101">
        <v>0</v>
      </c>
      <c r="D43" s="64">
        <v>0</v>
      </c>
      <c r="L43" s="96"/>
    </row>
    <row r="44" spans="1:13">
      <c r="A44" s="60" t="s">
        <v>26</v>
      </c>
      <c r="B44" s="5"/>
      <c r="C44" s="101">
        <v>83795</v>
      </c>
      <c r="D44" s="21">
        <v>27903</v>
      </c>
      <c r="E44" s="58"/>
      <c r="F44" s="58"/>
      <c r="G44" s="58"/>
      <c r="H44" s="58"/>
      <c r="L44" s="96"/>
      <c r="M44" s="96"/>
    </row>
    <row r="45" spans="1:13">
      <c r="A45" s="60" t="s">
        <v>27</v>
      </c>
      <c r="B45" s="5">
        <v>17</v>
      </c>
      <c r="C45" s="101">
        <v>203119</v>
      </c>
      <c r="D45" s="21">
        <v>146120</v>
      </c>
      <c r="E45" s="58"/>
      <c r="F45" s="58"/>
      <c r="G45" s="58"/>
      <c r="H45" s="58"/>
      <c r="L45" s="96"/>
      <c r="M45" s="96"/>
    </row>
    <row r="46" spans="1:13">
      <c r="A46" s="60" t="s">
        <v>28</v>
      </c>
      <c r="B46" s="5"/>
      <c r="C46" s="101">
        <v>82975</v>
      </c>
      <c r="D46" s="21">
        <v>85592</v>
      </c>
      <c r="E46" s="58"/>
      <c r="F46" s="58"/>
      <c r="G46" s="58"/>
      <c r="H46" s="58"/>
      <c r="L46" s="96"/>
      <c r="M46" s="96"/>
    </row>
    <row r="47" spans="1:13">
      <c r="A47" s="60" t="s">
        <v>29</v>
      </c>
      <c r="B47" s="5">
        <v>18</v>
      </c>
      <c r="C47" s="101">
        <v>3917</v>
      </c>
      <c r="D47" s="21">
        <v>63174</v>
      </c>
      <c r="E47" s="58"/>
      <c r="F47" s="58"/>
      <c r="G47" s="58"/>
      <c r="H47" s="58"/>
      <c r="L47" s="96"/>
      <c r="M47" s="96"/>
    </row>
    <row r="48" spans="1:13">
      <c r="A48" s="60" t="s">
        <v>96</v>
      </c>
      <c r="B48" s="5">
        <v>24</v>
      </c>
      <c r="C48" s="101">
        <v>415804</v>
      </c>
      <c r="D48" s="21">
        <v>3137</v>
      </c>
      <c r="E48" s="58"/>
      <c r="F48" s="58"/>
      <c r="G48" s="58"/>
      <c r="H48" s="58"/>
      <c r="L48" s="96"/>
      <c r="M48" s="96"/>
    </row>
    <row r="49" spans="1:13" ht="15.75" thickBot="1">
      <c r="A49" s="9" t="s">
        <v>30</v>
      </c>
      <c r="B49" s="5">
        <v>19</v>
      </c>
      <c r="C49" s="101">
        <v>11637</v>
      </c>
      <c r="D49" s="21">
        <v>2866</v>
      </c>
      <c r="E49" s="58"/>
      <c r="F49" s="58"/>
      <c r="G49" s="58"/>
      <c r="H49" s="58"/>
      <c r="L49" s="96"/>
      <c r="M49" s="96"/>
    </row>
    <row r="50" spans="1:13" ht="15.75" thickBot="1">
      <c r="A50" s="61"/>
      <c r="B50" s="10" t="s">
        <v>31</v>
      </c>
      <c r="C50" s="102">
        <f>SUM(C42:C49)</f>
        <v>1164672</v>
      </c>
      <c r="D50" s="24">
        <f>SUM(D42:D49)</f>
        <v>680617</v>
      </c>
      <c r="E50" s="58"/>
      <c r="F50" s="58"/>
      <c r="G50" s="58"/>
      <c r="H50" s="58"/>
      <c r="L50" s="96"/>
      <c r="M50" s="96"/>
    </row>
    <row r="51" spans="1:13" ht="15.75" thickBot="1">
      <c r="A51" s="61" t="s">
        <v>136</v>
      </c>
      <c r="B51" s="12"/>
      <c r="C51" s="103">
        <f>SUM(C50,C40,)</f>
        <v>4840235</v>
      </c>
      <c r="D51" s="23">
        <f>SUM(D50,D40,)</f>
        <v>4554880</v>
      </c>
      <c r="E51" s="58"/>
      <c r="F51" s="58"/>
      <c r="G51" s="58"/>
      <c r="H51" s="58"/>
      <c r="L51" s="96"/>
      <c r="M51" s="96"/>
    </row>
    <row r="52" spans="1:13" ht="15.75" thickBot="1">
      <c r="A52" s="4"/>
      <c r="B52" s="5"/>
      <c r="C52" s="101"/>
      <c r="D52" s="22"/>
      <c r="E52" s="58"/>
      <c r="F52" s="58"/>
      <c r="G52" s="58"/>
      <c r="H52" s="58"/>
      <c r="L52" s="96"/>
      <c r="M52" s="96"/>
    </row>
    <row r="53" spans="1:13" ht="15.75" thickBot="1">
      <c r="A53" s="61" t="s">
        <v>137</v>
      </c>
      <c r="B53" s="11"/>
      <c r="C53" s="102">
        <f>SUM(C51,C35)</f>
        <v>17587978</v>
      </c>
      <c r="D53" s="24">
        <f>SUM(D51,D35)</f>
        <v>17310598</v>
      </c>
      <c r="E53" s="58"/>
      <c r="F53" s="58"/>
      <c r="G53" s="58"/>
      <c r="H53" s="58"/>
    </row>
    <row r="54" spans="1:13">
      <c r="A54" s="60"/>
      <c r="B54" s="14"/>
      <c r="C54" s="106"/>
      <c r="D54" s="25"/>
      <c r="F54" s="58"/>
      <c r="G54" s="58"/>
      <c r="H54" s="58"/>
    </row>
    <row r="55" spans="1:13">
      <c r="F55" s="58"/>
      <c r="G55" s="58"/>
      <c r="H55" s="58"/>
    </row>
    <row r="56" spans="1:13">
      <c r="A56" s="144" t="s">
        <v>33</v>
      </c>
      <c r="D56" s="55" t="s">
        <v>34</v>
      </c>
      <c r="F56" s="58"/>
      <c r="G56" s="58"/>
      <c r="H56" s="58"/>
    </row>
    <row r="57" spans="1:13">
      <c r="D57" s="55"/>
      <c r="F57" s="58"/>
      <c r="G57" s="58"/>
      <c r="H57" s="58"/>
    </row>
    <row r="58" spans="1:13">
      <c r="D58" s="55"/>
      <c r="F58" s="58"/>
      <c r="G58" s="58"/>
      <c r="H58" s="58"/>
    </row>
    <row r="59" spans="1:13">
      <c r="A59" s="144" t="s">
        <v>35</v>
      </c>
      <c r="D59" s="55" t="s">
        <v>36</v>
      </c>
      <c r="F59" s="58"/>
      <c r="G59" s="58"/>
      <c r="H59" s="58"/>
    </row>
    <row r="60" spans="1:13">
      <c r="F60" s="58"/>
      <c r="G60" s="58"/>
      <c r="H60" s="58"/>
    </row>
    <row r="61" spans="1:13">
      <c r="F61" s="58"/>
      <c r="G61" s="58"/>
      <c r="H61" s="58"/>
    </row>
    <row r="62" spans="1:13">
      <c r="F62" s="58"/>
      <c r="G62" s="58"/>
      <c r="H62" s="58"/>
    </row>
    <row r="63" spans="1:13">
      <c r="F63" s="58"/>
      <c r="G63" s="58"/>
      <c r="H63" s="58"/>
    </row>
    <row r="64" spans="1:13">
      <c r="B64" s="28"/>
      <c r="C64" s="29" t="b">
        <f>C53=C28</f>
        <v>1</v>
      </c>
      <c r="D64" s="29" t="b">
        <f>D53=D28</f>
        <v>1</v>
      </c>
    </row>
    <row r="67" spans="1:4" s="27" customFormat="1">
      <c r="A67" s="144"/>
      <c r="B67" s="1"/>
      <c r="C67" s="97"/>
      <c r="D67" s="26"/>
    </row>
  </sheetData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view="pageBreakPreview" zoomScale="85" zoomScaleNormal="70" zoomScaleSheetLayoutView="85" workbookViewId="0">
      <selection activeCell="D29" sqref="D29"/>
    </sheetView>
  </sheetViews>
  <sheetFormatPr defaultRowHeight="15"/>
  <cols>
    <col min="1" max="1" width="50.7109375" style="144" bestFit="1" customWidth="1"/>
    <col min="2" max="2" width="9.140625" style="124" customWidth="1"/>
    <col min="3" max="4" width="21.28515625" style="125" customWidth="1"/>
  </cols>
  <sheetData>
    <row r="1" spans="1:11">
      <c r="A1" s="144" t="s">
        <v>37</v>
      </c>
      <c r="B1" s="107"/>
      <c r="C1" s="108"/>
      <c r="D1" s="108"/>
    </row>
    <row r="2" spans="1:11">
      <c r="A2" s="3" t="s">
        <v>50</v>
      </c>
      <c r="B2" s="107"/>
      <c r="C2" s="108"/>
      <c r="D2" s="108"/>
    </row>
    <row r="3" spans="1:11">
      <c r="A3" s="63" t="s">
        <v>141</v>
      </c>
      <c r="B3" s="107"/>
      <c r="C3" s="108"/>
      <c r="D3" s="108"/>
      <c r="H3" s="58"/>
      <c r="I3" s="58"/>
      <c r="J3" s="58"/>
      <c r="K3" s="58"/>
    </row>
    <row r="4" spans="1:11" ht="15" customHeight="1" thickBot="1">
      <c r="A4" s="63"/>
      <c r="B4" s="107"/>
      <c r="C4" s="157" t="s">
        <v>142</v>
      </c>
      <c r="D4" s="157"/>
      <c r="H4" s="58"/>
      <c r="I4" s="58"/>
      <c r="J4" s="58"/>
      <c r="K4" s="58"/>
    </row>
    <row r="5" spans="1:11">
      <c r="A5" s="63"/>
      <c r="B5" s="107"/>
      <c r="C5" s="109" t="s">
        <v>103</v>
      </c>
      <c r="D5" s="109" t="s">
        <v>49</v>
      </c>
      <c r="H5" s="58"/>
      <c r="I5" s="58"/>
      <c r="J5" s="58"/>
      <c r="K5" s="58"/>
    </row>
    <row r="6" spans="1:11" ht="15.75" thickBot="1">
      <c r="A6" s="15" t="s">
        <v>1</v>
      </c>
      <c r="B6" s="110" t="s">
        <v>0</v>
      </c>
      <c r="C6" s="111" t="s">
        <v>3</v>
      </c>
      <c r="D6" s="111" t="s">
        <v>3</v>
      </c>
      <c r="F6" s="58"/>
      <c r="H6" s="58"/>
      <c r="I6" s="58"/>
      <c r="J6" s="58"/>
      <c r="K6" s="58"/>
    </row>
    <row r="7" spans="1:11">
      <c r="A7" s="4"/>
      <c r="B7" s="112"/>
      <c r="C7" s="101"/>
      <c r="D7" s="101"/>
      <c r="F7" s="58"/>
      <c r="H7" s="58"/>
      <c r="I7" s="58"/>
      <c r="J7" s="58"/>
      <c r="K7" s="58"/>
    </row>
    <row r="8" spans="1:11">
      <c r="A8" s="60" t="s">
        <v>39</v>
      </c>
      <c r="B8" s="112">
        <v>5</v>
      </c>
      <c r="C8" s="113">
        <v>2119397</v>
      </c>
      <c r="D8" s="113">
        <v>2023939</v>
      </c>
      <c r="F8" s="58"/>
      <c r="H8" s="58"/>
      <c r="I8" s="58"/>
      <c r="J8" s="96"/>
      <c r="K8" s="96"/>
    </row>
    <row r="9" spans="1:11">
      <c r="A9" s="60" t="s">
        <v>97</v>
      </c>
      <c r="B9" s="112">
        <v>5</v>
      </c>
      <c r="C9" s="113">
        <v>123482</v>
      </c>
      <c r="D9" s="113">
        <v>419175</v>
      </c>
      <c r="E9" s="58"/>
      <c r="F9" s="58"/>
      <c r="H9" s="58"/>
      <c r="I9" s="58"/>
      <c r="J9" s="96"/>
      <c r="K9" s="96"/>
    </row>
    <row r="10" spans="1:11" ht="15.75" thickBot="1">
      <c r="A10" s="60" t="s">
        <v>40</v>
      </c>
      <c r="B10" s="112">
        <v>5</v>
      </c>
      <c r="C10" s="113">
        <v>222338</v>
      </c>
      <c r="D10" s="113">
        <v>381269</v>
      </c>
      <c r="E10" s="58"/>
      <c r="F10" s="58"/>
      <c r="H10" s="58"/>
      <c r="I10" s="58"/>
      <c r="J10" s="96"/>
      <c r="K10" s="96"/>
    </row>
    <row r="11" spans="1:11">
      <c r="A11" s="145"/>
      <c r="B11" s="114"/>
      <c r="C11" s="115"/>
      <c r="D11" s="115"/>
      <c r="E11" s="58"/>
      <c r="F11" s="58"/>
      <c r="H11" s="58"/>
      <c r="I11" s="58"/>
      <c r="J11" s="96"/>
      <c r="K11" s="96"/>
    </row>
    <row r="12" spans="1:11">
      <c r="A12" s="4" t="s">
        <v>123</v>
      </c>
      <c r="B12" s="116"/>
      <c r="C12" s="117">
        <f>SUM(C8:C10)</f>
        <v>2465217</v>
      </c>
      <c r="D12" s="117">
        <f>SUM(D8:D10)</f>
        <v>2824383</v>
      </c>
      <c r="E12" s="58"/>
      <c r="F12" s="58"/>
      <c r="H12" s="58"/>
      <c r="I12" s="58"/>
      <c r="J12" s="58"/>
      <c r="K12" s="58"/>
    </row>
    <row r="13" spans="1:11">
      <c r="A13" s="60"/>
      <c r="B13" s="112"/>
      <c r="C13" s="113"/>
      <c r="D13" s="113"/>
      <c r="E13" s="58"/>
      <c r="F13" s="58"/>
      <c r="H13" s="58"/>
      <c r="I13" s="58"/>
      <c r="J13" s="96"/>
      <c r="K13" s="96"/>
    </row>
    <row r="14" spans="1:11">
      <c r="A14" s="60" t="s">
        <v>98</v>
      </c>
      <c r="B14" s="112"/>
      <c r="C14" s="113">
        <v>-732696</v>
      </c>
      <c r="D14" s="113">
        <v>-883191</v>
      </c>
      <c r="E14" s="58"/>
      <c r="F14" s="58"/>
      <c r="H14" s="58"/>
      <c r="I14" s="58"/>
      <c r="J14" s="58"/>
      <c r="K14" s="96"/>
    </row>
    <row r="15" spans="1:11">
      <c r="A15" s="60" t="s">
        <v>41</v>
      </c>
      <c r="B15" s="112"/>
      <c r="C15" s="113">
        <v>-354</v>
      </c>
      <c r="D15" s="113">
        <v>-81489</v>
      </c>
      <c r="E15" s="58"/>
      <c r="F15" s="58"/>
      <c r="H15" s="58"/>
      <c r="I15" s="58"/>
      <c r="J15" s="96"/>
      <c r="K15" s="96"/>
    </row>
    <row r="16" spans="1:11">
      <c r="A16" s="60" t="s">
        <v>42</v>
      </c>
      <c r="B16" s="112">
        <v>20</v>
      </c>
      <c r="C16" s="113">
        <v>-149082</v>
      </c>
      <c r="D16" s="113">
        <v>-144535</v>
      </c>
      <c r="E16" s="58"/>
      <c r="F16" s="58"/>
      <c r="H16" s="58"/>
      <c r="I16" s="58"/>
      <c r="J16" s="96"/>
      <c r="K16" s="96"/>
    </row>
    <row r="17" spans="1:11">
      <c r="A17" s="60" t="s">
        <v>43</v>
      </c>
      <c r="B17" s="112"/>
      <c r="C17" s="113">
        <v>-408785</v>
      </c>
      <c r="D17" s="113">
        <v>-651518</v>
      </c>
      <c r="E17" s="58"/>
      <c r="F17" s="58"/>
      <c r="H17" s="58"/>
      <c r="I17" s="58"/>
      <c r="J17" s="96"/>
      <c r="K17" s="96"/>
    </row>
    <row r="18" spans="1:11" ht="15.75" thickBot="1">
      <c r="A18" s="60" t="s">
        <v>44</v>
      </c>
      <c r="B18" s="112">
        <v>5</v>
      </c>
      <c r="C18" s="113">
        <v>-507221</v>
      </c>
      <c r="D18" s="113">
        <v>-515369</v>
      </c>
      <c r="E18" s="58"/>
      <c r="F18" s="58"/>
      <c r="H18" s="58"/>
      <c r="I18" s="58"/>
      <c r="J18" s="96"/>
      <c r="K18" s="96"/>
    </row>
    <row r="19" spans="1:11">
      <c r="A19" s="145"/>
      <c r="B19" s="114"/>
      <c r="C19" s="115"/>
      <c r="D19" s="115"/>
      <c r="E19" s="58"/>
      <c r="F19" s="58"/>
      <c r="H19" s="58"/>
      <c r="I19" s="58"/>
      <c r="J19" s="58"/>
      <c r="K19" s="58"/>
    </row>
    <row r="20" spans="1:11">
      <c r="A20" s="4" t="s">
        <v>124</v>
      </c>
      <c r="B20" s="116"/>
      <c r="C20" s="117">
        <f>SUM(C12:C18)</f>
        <v>667079</v>
      </c>
      <c r="D20" s="117">
        <f>SUM(D12:D18)</f>
        <v>548281</v>
      </c>
      <c r="E20" s="58"/>
      <c r="F20" s="58"/>
      <c r="H20" s="58"/>
      <c r="I20" s="58"/>
      <c r="J20" s="96"/>
      <c r="K20" s="58"/>
    </row>
    <row r="21" spans="1:11">
      <c r="A21" s="60"/>
      <c r="B21" s="112"/>
      <c r="C21" s="113"/>
      <c r="D21" s="113"/>
      <c r="E21" s="58"/>
      <c r="F21" s="58"/>
      <c r="H21" s="58"/>
      <c r="I21" s="58"/>
      <c r="J21" s="96"/>
      <c r="K21" s="96"/>
    </row>
    <row r="22" spans="1:11">
      <c r="A22" s="60" t="s">
        <v>99</v>
      </c>
      <c r="B22" s="112"/>
      <c r="C22" s="126">
        <v>46594</v>
      </c>
      <c r="D22" s="126">
        <v>1412</v>
      </c>
      <c r="E22" s="58"/>
      <c r="F22" s="58"/>
      <c r="H22" s="58"/>
      <c r="I22" s="58"/>
      <c r="J22" s="58"/>
      <c r="K22" s="96"/>
    </row>
    <row r="23" spans="1:11">
      <c r="A23" s="60" t="s">
        <v>100</v>
      </c>
      <c r="B23" s="112"/>
      <c r="C23" s="126">
        <v>-158267</v>
      </c>
      <c r="D23" s="126">
        <v>-73845</v>
      </c>
      <c r="E23" s="58"/>
      <c r="F23" s="58"/>
      <c r="H23" s="58"/>
      <c r="I23" s="58"/>
      <c r="J23" s="96"/>
      <c r="K23" s="96"/>
    </row>
    <row r="24" spans="1:11">
      <c r="A24" s="60" t="s">
        <v>45</v>
      </c>
      <c r="B24" s="112">
        <v>21</v>
      </c>
      <c r="C24" s="126">
        <v>485</v>
      </c>
      <c r="D24" s="126">
        <v>15840</v>
      </c>
      <c r="E24" s="58"/>
      <c r="F24" s="58"/>
      <c r="H24" s="58"/>
      <c r="I24" s="58"/>
      <c r="J24" s="58"/>
      <c r="K24" s="58"/>
    </row>
    <row r="25" spans="1:11">
      <c r="A25" s="60" t="s">
        <v>101</v>
      </c>
      <c r="B25" s="112">
        <v>21</v>
      </c>
      <c r="C25" s="126">
        <v>-264096</v>
      </c>
      <c r="D25" s="126">
        <v>-307678</v>
      </c>
      <c r="E25" s="58"/>
      <c r="F25" s="58"/>
      <c r="H25" s="58"/>
      <c r="I25" s="58"/>
      <c r="J25" s="96"/>
      <c r="K25" s="58"/>
    </row>
    <row r="26" spans="1:11">
      <c r="A26" s="20" t="s">
        <v>102</v>
      </c>
      <c r="B26" s="112"/>
      <c r="C26" s="126">
        <v>691</v>
      </c>
      <c r="D26" s="126">
        <v>0</v>
      </c>
      <c r="E26" s="58"/>
      <c r="F26" s="58"/>
      <c r="H26" s="58"/>
      <c r="I26" s="58"/>
      <c r="J26" s="96"/>
      <c r="K26" s="96"/>
    </row>
    <row r="27" spans="1:11" ht="15.75" thickBot="1">
      <c r="A27" s="146" t="s">
        <v>46</v>
      </c>
      <c r="B27" s="118">
        <v>22</v>
      </c>
      <c r="C27" s="127">
        <v>-70939</v>
      </c>
      <c r="D27" s="127">
        <v>-35381</v>
      </c>
      <c r="E27" s="58"/>
      <c r="F27" s="58"/>
      <c r="H27" s="58"/>
      <c r="I27" s="58"/>
      <c r="J27" s="58"/>
      <c r="K27" s="58"/>
    </row>
    <row r="28" spans="1:11">
      <c r="A28" s="60"/>
      <c r="B28" s="112"/>
      <c r="C28" s="120"/>
      <c r="D28" s="120"/>
      <c r="E28" s="58"/>
      <c r="F28" s="58"/>
      <c r="H28" s="58"/>
      <c r="I28" s="58"/>
      <c r="J28" s="96"/>
      <c r="K28" s="96"/>
    </row>
    <row r="29" spans="1:11">
      <c r="A29" s="4" t="s">
        <v>47</v>
      </c>
      <c r="B29" s="116"/>
      <c r="C29" s="117">
        <f>SUM(C20:C27)</f>
        <v>221547</v>
      </c>
      <c r="D29" s="117">
        <f>SUM(D20:D27)</f>
        <v>148629</v>
      </c>
      <c r="E29" s="58"/>
      <c r="F29" s="58"/>
      <c r="H29" s="58"/>
      <c r="I29" s="58"/>
      <c r="J29" s="96"/>
      <c r="K29" s="96"/>
    </row>
    <row r="30" spans="1:11">
      <c r="A30" s="60"/>
      <c r="B30" s="112"/>
      <c r="C30" s="113"/>
      <c r="D30" s="113"/>
      <c r="E30" s="58"/>
      <c r="F30" s="58"/>
      <c r="H30" s="58"/>
      <c r="I30" s="58"/>
      <c r="J30" s="58"/>
      <c r="K30" s="58"/>
    </row>
    <row r="31" spans="1:11" ht="15.75" thickBot="1">
      <c r="A31" s="147" t="s">
        <v>125</v>
      </c>
      <c r="B31" s="118">
        <v>23</v>
      </c>
      <c r="C31" s="119">
        <v>-72870</v>
      </c>
      <c r="D31" s="119">
        <v>-49276</v>
      </c>
      <c r="E31" s="58"/>
      <c r="F31" s="58"/>
    </row>
    <row r="32" spans="1:11">
      <c r="A32" s="148"/>
      <c r="B32" s="112"/>
      <c r="C32" s="113"/>
      <c r="D32" s="113"/>
      <c r="E32" s="58"/>
      <c r="F32" s="58"/>
    </row>
    <row r="33" spans="1:6" ht="15.75" thickBot="1">
      <c r="A33" s="149" t="s">
        <v>48</v>
      </c>
      <c r="B33" s="121"/>
      <c r="C33" s="122">
        <f>SUM(C29:C31)</f>
        <v>148677</v>
      </c>
      <c r="D33" s="122">
        <f>SUM(D29:D31)</f>
        <v>99353</v>
      </c>
      <c r="E33" s="58"/>
      <c r="F33" s="58"/>
    </row>
    <row r="34" spans="1:6" ht="15.75" thickTop="1">
      <c r="A34" s="60"/>
      <c r="B34" s="112"/>
      <c r="C34" s="123"/>
      <c r="D34" s="123"/>
      <c r="F34" s="58"/>
    </row>
    <row r="35" spans="1:6">
      <c r="F35" s="58"/>
    </row>
    <row r="36" spans="1:6">
      <c r="A36" s="144" t="s">
        <v>33</v>
      </c>
      <c r="D36" s="95" t="s">
        <v>34</v>
      </c>
      <c r="F36" s="58"/>
    </row>
    <row r="37" spans="1:6">
      <c r="D37" s="95"/>
    </row>
    <row r="38" spans="1:6">
      <c r="D38" s="95"/>
    </row>
    <row r="39" spans="1:6">
      <c r="A39" s="144" t="s">
        <v>35</v>
      </c>
      <c r="D39" s="95" t="s">
        <v>36</v>
      </c>
    </row>
    <row r="40" spans="1:6">
      <c r="C40" s="97"/>
    </row>
  </sheetData>
  <mergeCells count="1">
    <mergeCell ref="C4:D4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showGridLines="0" view="pageBreakPreview" zoomScale="115" zoomScaleNormal="85" zoomScaleSheetLayoutView="115" workbookViewId="0">
      <selection activeCell="A12" sqref="A12"/>
    </sheetView>
  </sheetViews>
  <sheetFormatPr defaultRowHeight="15"/>
  <cols>
    <col min="1" max="1" width="51.7109375" customWidth="1"/>
    <col min="2" max="3" width="20.140625" style="128" customWidth="1"/>
  </cols>
  <sheetData>
    <row r="1" spans="1:9">
      <c r="A1" t="s">
        <v>37</v>
      </c>
    </row>
    <row r="2" spans="1:9">
      <c r="A2" s="3" t="s">
        <v>54</v>
      </c>
    </row>
    <row r="3" spans="1:9">
      <c r="A3" s="63" t="s">
        <v>120</v>
      </c>
    </row>
    <row r="4" spans="1:9">
      <c r="A4" s="32"/>
      <c r="B4" s="129"/>
      <c r="C4" s="129"/>
      <c r="F4" s="58"/>
      <c r="G4" s="58"/>
      <c r="H4" s="58"/>
      <c r="I4" s="58"/>
    </row>
    <row r="5" spans="1:9" ht="15.75" thickBot="1">
      <c r="A5" s="34"/>
      <c r="B5" s="158" t="s">
        <v>121</v>
      </c>
      <c r="C5" s="158"/>
      <c r="F5" s="58"/>
      <c r="G5" s="58"/>
      <c r="H5" s="58"/>
      <c r="I5" s="58"/>
    </row>
    <row r="6" spans="1:9">
      <c r="B6" s="109" t="s">
        <v>103</v>
      </c>
      <c r="C6" s="109" t="s">
        <v>49</v>
      </c>
      <c r="F6" s="58"/>
      <c r="G6" s="58"/>
      <c r="H6" s="58"/>
      <c r="I6" s="58"/>
    </row>
    <row r="7" spans="1:9" ht="15.75" thickBot="1">
      <c r="A7" s="33" t="s">
        <v>1</v>
      </c>
      <c r="B7" s="130" t="s">
        <v>3</v>
      </c>
      <c r="C7" s="130" t="s">
        <v>3</v>
      </c>
      <c r="E7" s="58"/>
      <c r="F7" s="58"/>
      <c r="G7" s="58"/>
      <c r="H7" s="58"/>
      <c r="I7" s="58"/>
    </row>
    <row r="8" spans="1:9">
      <c r="A8" s="35"/>
      <c r="B8" s="131"/>
      <c r="C8" s="131"/>
      <c r="E8" s="58"/>
      <c r="F8" s="58"/>
      <c r="G8" s="58"/>
      <c r="H8" s="58"/>
      <c r="I8" s="58"/>
    </row>
    <row r="9" spans="1:9">
      <c r="A9" s="30" t="s">
        <v>48</v>
      </c>
      <c r="B9" s="132">
        <v>148677</v>
      </c>
      <c r="C9" s="132">
        <v>99353</v>
      </c>
      <c r="D9" s="58"/>
      <c r="E9" s="58"/>
      <c r="F9" s="58"/>
      <c r="G9" s="58"/>
      <c r="H9" s="58"/>
      <c r="I9" s="58"/>
    </row>
    <row r="10" spans="1:9">
      <c r="A10" s="77"/>
      <c r="B10" s="133"/>
      <c r="C10" s="133"/>
      <c r="D10" s="58"/>
      <c r="E10" s="58"/>
      <c r="F10" s="58"/>
      <c r="G10" s="58"/>
      <c r="H10" s="58"/>
      <c r="I10" s="58"/>
    </row>
    <row r="11" spans="1:9" s="58" customFormat="1">
      <c r="A11" s="77" t="s">
        <v>52</v>
      </c>
      <c r="B11" s="133"/>
      <c r="C11" s="133"/>
    </row>
    <row r="12" spans="1:9" s="76" customFormat="1" ht="36.75">
      <c r="A12" s="78" t="s">
        <v>104</v>
      </c>
      <c r="B12" s="134"/>
      <c r="C12" s="134"/>
      <c r="D12" s="58"/>
      <c r="E12" s="58"/>
      <c r="F12" s="58"/>
    </row>
    <row r="13" spans="1:9" s="76" customFormat="1">
      <c r="A13" s="78" t="s">
        <v>144</v>
      </c>
      <c r="B13" s="134">
        <v>-13805</v>
      </c>
      <c r="C13" s="134"/>
      <c r="D13" s="58"/>
      <c r="E13" s="58"/>
      <c r="F13" s="58"/>
    </row>
    <row r="14" spans="1:9" s="76" customFormat="1">
      <c r="A14" s="78" t="s">
        <v>145</v>
      </c>
      <c r="B14" s="134">
        <v>2761</v>
      </c>
      <c r="C14" s="134"/>
      <c r="D14" s="58"/>
      <c r="E14" s="58"/>
      <c r="F14" s="58"/>
    </row>
    <row r="15" spans="1:9" s="76" customFormat="1">
      <c r="A15" s="78" t="s">
        <v>146</v>
      </c>
      <c r="B15" s="134">
        <v>-11044</v>
      </c>
      <c r="C15" s="134"/>
      <c r="D15" s="58"/>
      <c r="E15" s="58"/>
      <c r="F15" s="58"/>
    </row>
    <row r="16" spans="1:9">
      <c r="A16" s="31" t="s">
        <v>52</v>
      </c>
      <c r="B16" s="135">
        <v>0</v>
      </c>
      <c r="C16" s="135">
        <v>270</v>
      </c>
      <c r="D16" s="58"/>
      <c r="E16" s="58"/>
      <c r="F16" s="58"/>
      <c r="G16" s="58"/>
      <c r="H16" s="96"/>
      <c r="I16" s="96"/>
    </row>
    <row r="17" spans="1:9" ht="15.75" thickBot="1">
      <c r="A17" s="7"/>
      <c r="B17" s="135"/>
      <c r="C17" s="135"/>
      <c r="D17" s="58"/>
      <c r="E17" s="58"/>
      <c r="F17" s="58"/>
      <c r="G17" s="58"/>
      <c r="H17" s="58"/>
      <c r="I17" s="58"/>
    </row>
    <row r="18" spans="1:9" ht="15.75" thickBot="1">
      <c r="A18" s="36" t="s">
        <v>53</v>
      </c>
      <c r="B18" s="136">
        <f>B9+B15</f>
        <v>137633</v>
      </c>
      <c r="C18" s="136">
        <f>SUM(C9:C16)</f>
        <v>99623</v>
      </c>
      <c r="D18" s="58"/>
      <c r="E18" s="58"/>
      <c r="F18" s="58"/>
      <c r="G18" s="58"/>
      <c r="H18" s="58"/>
      <c r="I18" s="58"/>
    </row>
    <row r="19" spans="1:9" ht="15.75" thickBot="1">
      <c r="A19" s="37"/>
      <c r="B19" s="137"/>
      <c r="C19" s="137"/>
      <c r="D19" s="58"/>
      <c r="E19" s="58"/>
      <c r="F19" s="58"/>
      <c r="G19" s="58"/>
      <c r="H19" s="58"/>
      <c r="I19" s="58"/>
    </row>
    <row r="20" spans="1:9" ht="15.75" thickTop="1">
      <c r="D20" s="58"/>
      <c r="E20" s="58"/>
      <c r="F20" s="58"/>
      <c r="G20" s="58"/>
      <c r="H20" s="58"/>
      <c r="I20" s="58"/>
    </row>
    <row r="21" spans="1:9">
      <c r="D21" s="58"/>
      <c r="E21" s="58"/>
      <c r="F21" s="58"/>
      <c r="G21" s="58"/>
      <c r="H21" s="58"/>
      <c r="I21" s="58"/>
    </row>
    <row r="22" spans="1:9">
      <c r="E22" s="58"/>
      <c r="F22" s="58"/>
      <c r="G22" s="58"/>
      <c r="H22" s="96"/>
      <c r="I22" s="96"/>
    </row>
    <row r="23" spans="1:9">
      <c r="A23" t="s">
        <v>33</v>
      </c>
      <c r="C23" s="95" t="s">
        <v>34</v>
      </c>
    </row>
    <row r="24" spans="1:9">
      <c r="C24" s="95"/>
    </row>
    <row r="25" spans="1:9">
      <c r="C25" s="95"/>
    </row>
    <row r="26" spans="1:9">
      <c r="A26" t="s">
        <v>35</v>
      </c>
      <c r="C26" s="95" t="s">
        <v>36</v>
      </c>
    </row>
    <row r="27" spans="1:9">
      <c r="B27" s="95"/>
    </row>
  </sheetData>
  <mergeCells count="1">
    <mergeCell ref="B5:C5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showGridLines="0" view="pageBreakPreview" zoomScaleNormal="85" zoomScaleSheetLayoutView="100" workbookViewId="0">
      <selection activeCell="D54" sqref="D54"/>
    </sheetView>
  </sheetViews>
  <sheetFormatPr defaultRowHeight="15"/>
  <cols>
    <col min="1" max="1" width="57.28515625" style="144" customWidth="1"/>
    <col min="3" max="4" width="19.5703125" style="82" customWidth="1"/>
    <col min="5" max="5" width="15.140625" style="53" customWidth="1"/>
  </cols>
  <sheetData>
    <row r="1" spans="1:9">
      <c r="A1" s="144" t="s">
        <v>37</v>
      </c>
    </row>
    <row r="2" spans="1:9">
      <c r="A2" s="3" t="s">
        <v>119</v>
      </c>
    </row>
    <row r="3" spans="1:9">
      <c r="A3" s="63" t="s">
        <v>141</v>
      </c>
      <c r="F3" s="58"/>
      <c r="G3" s="58"/>
      <c r="H3" s="58"/>
      <c r="I3" s="58"/>
    </row>
    <row r="4" spans="1:9">
      <c r="F4" s="58"/>
      <c r="G4" s="58"/>
      <c r="H4" s="58"/>
      <c r="I4" s="58"/>
    </row>
    <row r="5" spans="1:9" ht="15.75" thickBot="1">
      <c r="A5" s="38"/>
      <c r="B5" s="39"/>
      <c r="C5" s="159" t="s">
        <v>142</v>
      </c>
      <c r="D5" s="159"/>
      <c r="F5" s="58"/>
      <c r="G5" s="58"/>
      <c r="H5" s="58"/>
      <c r="I5" s="58"/>
    </row>
    <row r="6" spans="1:9">
      <c r="A6" s="150"/>
      <c r="B6" s="40"/>
      <c r="C6" s="83" t="s">
        <v>103</v>
      </c>
      <c r="D6" s="83" t="s">
        <v>49</v>
      </c>
      <c r="F6" s="58"/>
      <c r="G6" s="58"/>
      <c r="H6" s="58"/>
      <c r="I6" s="58"/>
    </row>
    <row r="7" spans="1:9" ht="15.75" thickBot="1">
      <c r="A7" s="72" t="s">
        <v>1</v>
      </c>
      <c r="B7" s="54" t="s">
        <v>0</v>
      </c>
      <c r="C7" s="84" t="s">
        <v>3</v>
      </c>
      <c r="D7" s="84" t="s">
        <v>3</v>
      </c>
      <c r="F7" s="58"/>
      <c r="G7" s="58"/>
      <c r="H7" s="96"/>
      <c r="I7" s="96"/>
    </row>
    <row r="8" spans="1:9">
      <c r="A8" s="70" t="s">
        <v>55</v>
      </c>
      <c r="B8" s="41"/>
      <c r="C8" s="85"/>
      <c r="D8" s="85"/>
      <c r="F8" s="58"/>
      <c r="G8" s="58"/>
      <c r="H8" s="58"/>
      <c r="I8" s="58"/>
    </row>
    <row r="9" spans="1:9" ht="15.75" thickBot="1">
      <c r="A9" s="80" t="s">
        <v>56</v>
      </c>
      <c r="B9" s="43"/>
      <c r="C9" s="86">
        <f>PL!C29</f>
        <v>221547</v>
      </c>
      <c r="D9" s="86">
        <f>PL!D29</f>
        <v>148629</v>
      </c>
      <c r="F9" s="58"/>
      <c r="G9" s="58"/>
      <c r="H9" s="96"/>
      <c r="I9" s="96"/>
    </row>
    <row r="10" spans="1:9">
      <c r="A10" s="70" t="s">
        <v>57</v>
      </c>
      <c r="B10" s="41"/>
      <c r="C10" s="87"/>
      <c r="D10" s="87"/>
      <c r="F10" s="58"/>
      <c r="G10" s="58"/>
      <c r="H10" s="96"/>
      <c r="I10" s="96"/>
    </row>
    <row r="11" spans="1:9">
      <c r="A11" s="81" t="s">
        <v>58</v>
      </c>
      <c r="B11" s="41" t="s">
        <v>105</v>
      </c>
      <c r="C11" s="88">
        <v>505109</v>
      </c>
      <c r="D11" s="88">
        <v>512423</v>
      </c>
      <c r="F11" s="58"/>
      <c r="G11" s="58"/>
      <c r="H11" s="96"/>
      <c r="I11" s="58"/>
    </row>
    <row r="12" spans="1:9">
      <c r="A12" s="81" t="s">
        <v>106</v>
      </c>
      <c r="B12" s="41"/>
      <c r="C12" s="88">
        <v>2112</v>
      </c>
      <c r="D12" s="88">
        <v>2946</v>
      </c>
      <c r="F12" s="58"/>
      <c r="G12" s="58"/>
      <c r="H12" s="96"/>
      <c r="I12" s="58"/>
    </row>
    <row r="13" spans="1:9">
      <c r="A13" s="81" t="s">
        <v>107</v>
      </c>
      <c r="B13" s="41"/>
      <c r="C13" s="88">
        <v>-30311</v>
      </c>
      <c r="D13" s="88">
        <v>-573</v>
      </c>
      <c r="F13" s="58"/>
      <c r="G13" s="58"/>
      <c r="H13" s="58"/>
      <c r="I13" s="96"/>
    </row>
    <row r="14" spans="1:9">
      <c r="A14" s="81" t="s">
        <v>59</v>
      </c>
      <c r="B14" s="41"/>
      <c r="C14" s="88">
        <v>1144</v>
      </c>
      <c r="D14" s="88">
        <v>-2846</v>
      </c>
      <c r="F14" s="58"/>
      <c r="G14" s="58"/>
      <c r="H14" s="96"/>
      <c r="I14" s="96"/>
    </row>
    <row r="15" spans="1:9">
      <c r="A15" s="81" t="s">
        <v>45</v>
      </c>
      <c r="B15" s="41">
        <v>21</v>
      </c>
      <c r="C15" s="88">
        <v>-485</v>
      </c>
      <c r="D15" s="88">
        <v>-15840</v>
      </c>
      <c r="F15" s="58"/>
      <c r="G15" s="58"/>
      <c r="H15" s="96"/>
      <c r="I15" s="96"/>
    </row>
    <row r="16" spans="1:9">
      <c r="A16" s="81" t="s">
        <v>101</v>
      </c>
      <c r="B16" s="41">
        <v>21</v>
      </c>
      <c r="C16" s="88">
        <v>264096</v>
      </c>
      <c r="D16" s="88">
        <v>307678</v>
      </c>
      <c r="F16" s="58"/>
      <c r="G16" s="58"/>
      <c r="H16" s="58"/>
      <c r="I16" s="58"/>
    </row>
    <row r="17" spans="1:9" ht="15.75" thickBot="1">
      <c r="A17" s="81" t="s">
        <v>100</v>
      </c>
      <c r="B17" s="44"/>
      <c r="C17" s="89">
        <v>158267</v>
      </c>
      <c r="D17" s="89">
        <v>73845</v>
      </c>
      <c r="F17" s="96"/>
      <c r="G17" s="96"/>
      <c r="H17" s="58"/>
      <c r="I17" s="58"/>
    </row>
    <row r="18" spans="1:9" ht="23.25">
      <c r="A18" s="69" t="s">
        <v>60</v>
      </c>
      <c r="B18" s="45"/>
      <c r="C18" s="90">
        <f>SUM(C9:C17)</f>
        <v>1121479</v>
      </c>
      <c r="D18" s="90">
        <f>SUM(D9:D17)</f>
        <v>1026262</v>
      </c>
      <c r="F18" s="58"/>
      <c r="G18" s="58"/>
      <c r="H18" s="58"/>
      <c r="I18" s="58"/>
    </row>
    <row r="19" spans="1:9">
      <c r="A19" s="68" t="s">
        <v>108</v>
      </c>
      <c r="B19" s="41"/>
      <c r="C19" s="88"/>
      <c r="D19" s="88"/>
      <c r="F19" s="58"/>
      <c r="G19" s="58"/>
      <c r="H19" s="96"/>
      <c r="I19" s="96"/>
    </row>
    <row r="20" spans="1:9">
      <c r="A20" s="81" t="s">
        <v>13</v>
      </c>
      <c r="B20" s="41"/>
      <c r="C20" s="88">
        <v>-17508</v>
      </c>
      <c r="D20" s="88">
        <v>110518</v>
      </c>
      <c r="F20" s="58"/>
      <c r="G20" s="58"/>
      <c r="H20" s="96"/>
      <c r="I20" s="96"/>
    </row>
    <row r="21" spans="1:9">
      <c r="A21" s="81" t="s">
        <v>90</v>
      </c>
      <c r="B21" s="41"/>
      <c r="C21" s="88">
        <v>-134933</v>
      </c>
      <c r="D21" s="88">
        <v>209251</v>
      </c>
      <c r="F21" s="58"/>
      <c r="G21" s="58"/>
      <c r="H21" s="96"/>
      <c r="I21" s="96"/>
    </row>
    <row r="22" spans="1:9">
      <c r="A22" s="81" t="s">
        <v>61</v>
      </c>
      <c r="B22" s="41"/>
      <c r="C22" s="88">
        <v>392130</v>
      </c>
      <c r="D22" s="88">
        <v>-25980</v>
      </c>
      <c r="F22" s="58"/>
      <c r="G22" s="58"/>
      <c r="H22" s="96"/>
      <c r="I22" s="96"/>
    </row>
    <row r="23" spans="1:9">
      <c r="A23" s="81" t="s">
        <v>62</v>
      </c>
      <c r="B23" s="41"/>
      <c r="C23" s="88">
        <v>-20693</v>
      </c>
      <c r="D23" s="88">
        <v>67962</v>
      </c>
      <c r="F23" s="58"/>
      <c r="G23" s="58"/>
      <c r="H23" s="58"/>
      <c r="I23" s="58"/>
    </row>
    <row r="24" spans="1:9">
      <c r="A24" s="68" t="s">
        <v>109</v>
      </c>
      <c r="B24" s="41"/>
      <c r="C24" s="88">
        <v>0</v>
      </c>
      <c r="D24" s="88">
        <v>0</v>
      </c>
      <c r="F24" s="58"/>
      <c r="G24" s="58"/>
      <c r="H24" s="96"/>
      <c r="I24" s="96"/>
    </row>
    <row r="25" spans="1:9">
      <c r="A25" s="81" t="s">
        <v>63</v>
      </c>
      <c r="B25" s="41"/>
      <c r="C25" s="88">
        <v>54830</v>
      </c>
      <c r="D25" s="88">
        <v>-16810</v>
      </c>
      <c r="F25" s="58"/>
      <c r="G25" s="58"/>
      <c r="H25" s="96"/>
      <c r="I25" s="96"/>
    </row>
    <row r="26" spans="1:9">
      <c r="A26" s="81" t="s">
        <v>110</v>
      </c>
      <c r="B26" s="41"/>
      <c r="C26" s="88">
        <v>412667</v>
      </c>
      <c r="D26" s="88">
        <v>-22839</v>
      </c>
      <c r="F26" s="58"/>
      <c r="G26" s="58"/>
      <c r="H26" s="96"/>
      <c r="I26" s="96"/>
    </row>
    <row r="27" spans="1:9" ht="15.75" thickBot="1">
      <c r="A27" s="80" t="s">
        <v>64</v>
      </c>
      <c r="B27" s="43"/>
      <c r="C27" s="89">
        <v>-53103</v>
      </c>
      <c r="D27" s="89">
        <v>20318</v>
      </c>
      <c r="F27" s="58"/>
      <c r="G27" s="58"/>
      <c r="H27" s="96"/>
      <c r="I27" s="96"/>
    </row>
    <row r="28" spans="1:9">
      <c r="A28" s="70" t="s">
        <v>65</v>
      </c>
      <c r="B28" s="46"/>
      <c r="C28" s="90">
        <f>SUM(C18:C27)</f>
        <v>1754869</v>
      </c>
      <c r="D28" s="90">
        <f>SUM(D18:D27)</f>
        <v>1368682</v>
      </c>
      <c r="F28" s="58"/>
      <c r="G28" s="58"/>
      <c r="H28" s="96"/>
      <c r="I28" s="96"/>
    </row>
    <row r="29" spans="1:9">
      <c r="A29" s="81" t="s">
        <v>66</v>
      </c>
      <c r="B29" s="41"/>
      <c r="C29" s="88">
        <v>-178476</v>
      </c>
      <c r="D29" s="88">
        <v>-224270</v>
      </c>
      <c r="F29" s="58"/>
      <c r="G29" s="58"/>
      <c r="H29" s="58"/>
      <c r="I29" s="96"/>
    </row>
    <row r="30" spans="1:9" ht="15.75" thickBot="1">
      <c r="A30" s="80" t="s">
        <v>67</v>
      </c>
      <c r="B30" s="43"/>
      <c r="C30" s="89" t="s">
        <v>126</v>
      </c>
      <c r="D30" s="89">
        <v>-25145</v>
      </c>
      <c r="F30" s="58"/>
      <c r="G30" s="58"/>
      <c r="H30" s="58"/>
      <c r="I30" s="58"/>
    </row>
    <row r="31" spans="1:9" ht="23.25">
      <c r="A31" s="70" t="s">
        <v>68</v>
      </c>
      <c r="B31" s="41"/>
      <c r="C31" s="90">
        <f>SUM(C28:C30)</f>
        <v>1576393</v>
      </c>
      <c r="D31" s="90">
        <f>SUM(D28:D30)</f>
        <v>1119267</v>
      </c>
      <c r="F31" s="96"/>
      <c r="G31" s="58"/>
      <c r="H31" s="58"/>
      <c r="I31" s="58"/>
    </row>
    <row r="32" spans="1:9">
      <c r="A32" s="151"/>
      <c r="B32" s="49"/>
      <c r="C32" s="91"/>
      <c r="D32" s="91"/>
      <c r="F32" s="96"/>
      <c r="G32" s="58"/>
      <c r="H32" s="58"/>
      <c r="I32" s="58"/>
    </row>
    <row r="33" spans="1:9">
      <c r="A33" s="70" t="s">
        <v>69</v>
      </c>
      <c r="B33" s="41"/>
      <c r="C33" s="88"/>
      <c r="D33" s="88"/>
      <c r="F33" s="58"/>
      <c r="G33" s="58"/>
      <c r="H33" s="58"/>
      <c r="I33" s="58"/>
    </row>
    <row r="34" spans="1:9">
      <c r="A34" s="81" t="s">
        <v>111</v>
      </c>
      <c r="B34" s="41">
        <v>24</v>
      </c>
      <c r="C34" s="88">
        <v>-208550</v>
      </c>
      <c r="D34" s="88">
        <v>-409350</v>
      </c>
      <c r="F34" s="58"/>
      <c r="G34" s="58"/>
      <c r="H34" s="58"/>
      <c r="I34" s="58"/>
    </row>
    <row r="35" spans="1:9">
      <c r="A35" s="81" t="s">
        <v>112</v>
      </c>
      <c r="B35" s="41">
        <v>24</v>
      </c>
      <c r="C35" s="88" t="s">
        <v>126</v>
      </c>
      <c r="D35" s="88">
        <v>121897</v>
      </c>
      <c r="F35" s="58"/>
      <c r="G35" s="58"/>
      <c r="H35" s="96"/>
      <c r="I35" s="96"/>
    </row>
    <row r="36" spans="1:9">
      <c r="A36" s="81" t="s">
        <v>70</v>
      </c>
      <c r="B36" s="41"/>
      <c r="C36" s="88">
        <v>-1142459</v>
      </c>
      <c r="D36" s="88">
        <v>-215520</v>
      </c>
      <c r="F36" s="58"/>
      <c r="G36" s="58"/>
      <c r="H36" s="58"/>
      <c r="I36" s="96"/>
    </row>
    <row r="37" spans="1:9">
      <c r="A37" s="81" t="s">
        <v>71</v>
      </c>
      <c r="B37" s="41">
        <v>24</v>
      </c>
      <c r="C37" s="88">
        <v>247248</v>
      </c>
      <c r="D37" s="88">
        <v>80913</v>
      </c>
      <c r="F37" s="58"/>
      <c r="G37" s="58"/>
      <c r="H37" s="96"/>
      <c r="I37" s="96"/>
    </row>
    <row r="38" spans="1:9">
      <c r="A38" s="152" t="s">
        <v>113</v>
      </c>
      <c r="B38" s="138"/>
      <c r="C38" s="139">
        <v>-8505</v>
      </c>
      <c r="D38" s="139" t="s">
        <v>127</v>
      </c>
      <c r="F38" s="58"/>
      <c r="G38" s="58"/>
      <c r="H38" s="96"/>
      <c r="I38" s="96"/>
    </row>
    <row r="39" spans="1:9" s="58" customFormat="1" ht="15.75" thickBot="1">
      <c r="A39" s="153" t="s">
        <v>128</v>
      </c>
      <c r="B39" s="50"/>
      <c r="C39" s="92">
        <v>-760</v>
      </c>
      <c r="D39" s="92">
        <v>-776</v>
      </c>
      <c r="E39" s="53"/>
      <c r="H39" s="96"/>
    </row>
    <row r="40" spans="1:9" ht="23.25">
      <c r="A40" s="70" t="s">
        <v>72</v>
      </c>
      <c r="B40" s="46"/>
      <c r="C40" s="140">
        <f>SUM(C34:C39)</f>
        <v>-1113026</v>
      </c>
      <c r="D40" s="140">
        <f>SUM(D34:D39)</f>
        <v>-422836</v>
      </c>
      <c r="F40" s="58"/>
      <c r="G40" s="58"/>
      <c r="H40" s="58"/>
      <c r="I40" s="58"/>
    </row>
    <row r="41" spans="1:9">
      <c r="A41" s="151"/>
      <c r="B41" s="48"/>
      <c r="C41" s="88"/>
      <c r="D41" s="88"/>
      <c r="F41" s="58"/>
      <c r="G41" s="58"/>
      <c r="H41" s="58"/>
      <c r="I41" s="58"/>
    </row>
    <row r="42" spans="1:9">
      <c r="A42" s="70" t="s">
        <v>73</v>
      </c>
      <c r="B42" s="41"/>
      <c r="C42" s="88"/>
      <c r="D42" s="88"/>
      <c r="F42" s="96"/>
      <c r="G42" s="58"/>
      <c r="H42" s="58"/>
      <c r="I42" s="58"/>
    </row>
    <row r="43" spans="1:9">
      <c r="A43" s="81" t="s">
        <v>114</v>
      </c>
      <c r="B43" s="41">
        <v>24</v>
      </c>
      <c r="C43" s="88" t="s">
        <v>129</v>
      </c>
      <c r="D43" s="88">
        <v>2315</v>
      </c>
      <c r="F43" s="96"/>
      <c r="G43" s="58"/>
      <c r="H43" s="58"/>
      <c r="I43" s="58"/>
    </row>
    <row r="44" spans="1:9">
      <c r="A44" s="81" t="s">
        <v>74</v>
      </c>
      <c r="B44" s="41">
        <v>24</v>
      </c>
      <c r="C44" s="88" t="s">
        <v>129</v>
      </c>
      <c r="D44" s="88">
        <v>-51273</v>
      </c>
      <c r="F44" s="58"/>
      <c r="G44" s="58"/>
      <c r="H44" s="58"/>
      <c r="I44" s="58"/>
    </row>
    <row r="45" spans="1:9">
      <c r="A45" s="81" t="s">
        <v>75</v>
      </c>
      <c r="B45" s="41">
        <v>14</v>
      </c>
      <c r="C45" s="88">
        <v>-242056</v>
      </c>
      <c r="D45" s="88">
        <v>-242056</v>
      </c>
      <c r="F45" s="58"/>
      <c r="G45" s="58"/>
      <c r="H45" s="58"/>
      <c r="I45" s="58"/>
    </row>
    <row r="46" spans="1:9">
      <c r="A46" s="81" t="s">
        <v>76</v>
      </c>
      <c r="B46" s="41"/>
      <c r="C46" s="88">
        <v>-251000</v>
      </c>
      <c r="D46" s="88">
        <v>-2088318</v>
      </c>
      <c r="F46" s="58"/>
      <c r="G46" s="58"/>
      <c r="H46" s="58"/>
      <c r="I46" s="96"/>
    </row>
    <row r="47" spans="1:9">
      <c r="A47" s="81" t="s">
        <v>77</v>
      </c>
      <c r="B47" s="41"/>
      <c r="C47" s="88">
        <v>251000</v>
      </c>
      <c r="D47" s="88">
        <v>1818683</v>
      </c>
      <c r="F47" s="58"/>
      <c r="G47" s="58"/>
      <c r="H47" s="58"/>
      <c r="I47" s="96"/>
    </row>
    <row r="48" spans="1:9" s="58" customFormat="1">
      <c r="A48" s="81" t="s">
        <v>131</v>
      </c>
      <c r="B48" s="41"/>
      <c r="C48" s="88">
        <v>-145928</v>
      </c>
      <c r="D48" s="88" t="s">
        <v>130</v>
      </c>
      <c r="E48" s="53"/>
      <c r="H48" s="96"/>
      <c r="I48" s="96"/>
    </row>
    <row r="49" spans="1:9" s="58" customFormat="1" ht="15.75" thickBot="1">
      <c r="A49" s="81" t="s">
        <v>132</v>
      </c>
      <c r="B49" s="41"/>
      <c r="C49" s="88" t="s">
        <v>130</v>
      </c>
      <c r="D49" s="88">
        <v>-29803</v>
      </c>
      <c r="E49" s="53"/>
      <c r="I49" s="96"/>
    </row>
    <row r="50" spans="1:9" ht="23.25">
      <c r="A50" s="69" t="s">
        <v>78</v>
      </c>
      <c r="B50" s="45"/>
      <c r="C50" s="90">
        <f>SUM(C43:C49)</f>
        <v>-387984</v>
      </c>
      <c r="D50" s="90">
        <f>SUM(D43:D49)</f>
        <v>-590452</v>
      </c>
      <c r="F50" s="58"/>
      <c r="G50" s="58"/>
      <c r="H50" s="96"/>
      <c r="I50" s="96"/>
    </row>
    <row r="51" spans="1:9">
      <c r="A51" s="151"/>
      <c r="B51" s="48"/>
      <c r="C51" s="88"/>
      <c r="D51" s="88"/>
      <c r="F51" s="58"/>
      <c r="G51" s="58"/>
      <c r="H51" s="96"/>
      <c r="I51" s="58"/>
    </row>
    <row r="52" spans="1:9" ht="23.25">
      <c r="A52" s="154" t="s">
        <v>133</v>
      </c>
      <c r="B52" s="41"/>
      <c r="C52" s="93">
        <f>SUM(C50,C40,C31)</f>
        <v>75383</v>
      </c>
      <c r="D52" s="93">
        <f>SUM(D50,D40,D31)</f>
        <v>105979</v>
      </c>
      <c r="F52" s="58"/>
      <c r="G52" s="58"/>
      <c r="H52" s="58"/>
      <c r="I52" s="96"/>
    </row>
    <row r="53" spans="1:9">
      <c r="A53" s="68"/>
      <c r="B53" s="41"/>
      <c r="C53" s="88"/>
      <c r="D53" s="88"/>
      <c r="F53" s="58"/>
      <c r="G53" s="58"/>
      <c r="H53" s="96"/>
      <c r="I53" s="96"/>
    </row>
    <row r="54" spans="1:9" ht="23.25">
      <c r="A54" s="81" t="s">
        <v>115</v>
      </c>
      <c r="B54" s="41"/>
      <c r="C54" s="88">
        <v>30632</v>
      </c>
      <c r="D54" s="88">
        <v>1052</v>
      </c>
      <c r="F54" s="58"/>
      <c r="G54" s="58"/>
      <c r="H54" s="58"/>
      <c r="I54" s="58"/>
    </row>
    <row r="55" spans="1:9">
      <c r="A55" s="155"/>
      <c r="B55" s="51"/>
      <c r="C55" s="88"/>
      <c r="D55" s="88"/>
      <c r="F55" s="58"/>
      <c r="G55" s="58"/>
      <c r="H55" s="96"/>
      <c r="I55" s="96"/>
    </row>
    <row r="56" spans="1:9" ht="15.75" thickBot="1">
      <c r="A56" s="156" t="s">
        <v>79</v>
      </c>
      <c r="B56" s="43">
        <v>12</v>
      </c>
      <c r="C56" s="89">
        <v>56673</v>
      </c>
      <c r="D56" s="89">
        <v>16197</v>
      </c>
      <c r="F56" s="58"/>
      <c r="G56" s="58"/>
      <c r="H56" s="96"/>
      <c r="I56" s="58"/>
    </row>
    <row r="57" spans="1:9" ht="15.75" thickBot="1">
      <c r="A57" s="156" t="s">
        <v>80</v>
      </c>
      <c r="B57" s="52">
        <v>8</v>
      </c>
      <c r="C57" s="94">
        <f>SUM(C52:C56)</f>
        <v>162688</v>
      </c>
      <c r="D57" s="94">
        <f>SUM(D52:D56)</f>
        <v>123228</v>
      </c>
      <c r="F57" s="58"/>
      <c r="G57" s="58"/>
      <c r="H57" s="96"/>
      <c r="I57" s="96"/>
    </row>
    <row r="58" spans="1:9">
      <c r="A58" s="150"/>
      <c r="F58" s="58"/>
      <c r="G58" s="58"/>
      <c r="H58" s="96"/>
      <c r="I58" s="96"/>
    </row>
    <row r="61" spans="1:9">
      <c r="B61" s="1"/>
      <c r="C61" s="128"/>
    </row>
    <row r="62" spans="1:9">
      <c r="A62" s="144" t="s">
        <v>33</v>
      </c>
      <c r="B62" s="1"/>
      <c r="D62" s="95" t="s">
        <v>34</v>
      </c>
    </row>
    <row r="63" spans="1:9">
      <c r="B63" s="1"/>
      <c r="D63" s="95"/>
    </row>
    <row r="64" spans="1:9">
      <c r="B64" s="1"/>
      <c r="D64" s="95"/>
    </row>
    <row r="65" spans="1:4">
      <c r="A65" s="144" t="s">
        <v>35</v>
      </c>
      <c r="B65" s="1"/>
      <c r="D65" s="95" t="s">
        <v>36</v>
      </c>
    </row>
    <row r="66" spans="1:4">
      <c r="B66" s="1"/>
      <c r="C66" s="97"/>
    </row>
  </sheetData>
  <mergeCells count="1">
    <mergeCell ref="C5:D5"/>
  </mergeCells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view="pageBreakPreview" zoomScale="85" zoomScaleNormal="100" zoomScaleSheetLayoutView="85" workbookViewId="0">
      <selection activeCell="B25" sqref="B25"/>
    </sheetView>
  </sheetViews>
  <sheetFormatPr defaultRowHeight="15"/>
  <cols>
    <col min="1" max="1" width="51.7109375" customWidth="1"/>
    <col min="2" max="2" width="10" style="128" customWidth="1"/>
    <col min="3" max="3" width="12" style="128" customWidth="1"/>
    <col min="4" max="4" width="13.5703125" style="128" customWidth="1"/>
    <col min="5" max="5" width="11.28515625" style="128" bestFit="1" customWidth="1"/>
    <col min="6" max="6" width="23.140625" customWidth="1"/>
  </cols>
  <sheetData>
    <row r="1" spans="1:8">
      <c r="A1" t="s">
        <v>37</v>
      </c>
    </row>
    <row r="2" spans="1:8">
      <c r="A2" s="3" t="s">
        <v>85</v>
      </c>
    </row>
    <row r="3" spans="1:8">
      <c r="A3" s="63" t="s">
        <v>141</v>
      </c>
      <c r="F3" s="58"/>
      <c r="G3" s="58"/>
      <c r="H3" s="58"/>
    </row>
    <row r="4" spans="1:8">
      <c r="F4" s="58"/>
      <c r="G4" s="58"/>
      <c r="H4" s="58"/>
    </row>
    <row r="5" spans="1:8" ht="35.25" thickBot="1">
      <c r="A5" s="56" t="s">
        <v>1</v>
      </c>
      <c r="B5" s="142" t="s">
        <v>19</v>
      </c>
      <c r="C5" s="142" t="s">
        <v>84</v>
      </c>
      <c r="D5" s="142" t="s">
        <v>81</v>
      </c>
      <c r="E5" s="142" t="s">
        <v>82</v>
      </c>
      <c r="F5" s="58"/>
      <c r="G5" s="58"/>
      <c r="H5" s="58"/>
    </row>
    <row r="6" spans="1:8">
      <c r="A6" s="47" t="s">
        <v>117</v>
      </c>
      <c r="B6" s="90">
        <v>5656808</v>
      </c>
      <c r="C6" s="90">
        <v>5286462</v>
      </c>
      <c r="D6" s="90">
        <v>1812448</v>
      </c>
      <c r="E6" s="90">
        <f>SUM(B6:D6)</f>
        <v>12755718</v>
      </c>
      <c r="F6" s="58"/>
      <c r="G6" s="58"/>
      <c r="H6" s="58"/>
    </row>
    <row r="7" spans="1:8">
      <c r="A7" s="42" t="s">
        <v>51</v>
      </c>
      <c r="B7" s="93" t="s">
        <v>116</v>
      </c>
      <c r="C7" s="93" t="s">
        <v>116</v>
      </c>
      <c r="D7" s="88">
        <v>148677</v>
      </c>
      <c r="E7" s="88">
        <f>SUM(B7:D7)</f>
        <v>148677</v>
      </c>
      <c r="F7" s="58"/>
      <c r="G7" s="58"/>
      <c r="H7" s="58"/>
    </row>
    <row r="8" spans="1:8" ht="15.75" thickBot="1">
      <c r="A8" s="141" t="s">
        <v>52</v>
      </c>
      <c r="B8" s="92" t="s">
        <v>116</v>
      </c>
      <c r="C8" s="92">
        <v>-11044</v>
      </c>
      <c r="D8" s="92" t="s">
        <v>116</v>
      </c>
      <c r="E8" s="92">
        <f>SUM(B8:D8)</f>
        <v>-11044</v>
      </c>
      <c r="F8" s="58"/>
      <c r="G8" s="58"/>
      <c r="H8" s="58"/>
    </row>
    <row r="9" spans="1:8" s="58" customFormat="1">
      <c r="A9" s="68" t="s">
        <v>134</v>
      </c>
      <c r="B9" s="88">
        <f>SUM(B7:B8)</f>
        <v>0</v>
      </c>
      <c r="C9" s="88">
        <f>SUM(C7:C8)</f>
        <v>-11044</v>
      </c>
      <c r="D9" s="88">
        <f>SUM(D7:D8)</f>
        <v>148677</v>
      </c>
      <c r="E9" s="88">
        <f t="shared" ref="E9:E10" si="0">SUM(B9:D9)</f>
        <v>137633</v>
      </c>
    </row>
    <row r="10" spans="1:8" s="58" customFormat="1">
      <c r="A10" s="68" t="s">
        <v>135</v>
      </c>
      <c r="B10" s="88" t="s">
        <v>116</v>
      </c>
      <c r="C10" s="88" t="s">
        <v>116</v>
      </c>
      <c r="D10" s="88">
        <v>-145608</v>
      </c>
      <c r="E10" s="88">
        <f t="shared" si="0"/>
        <v>-145608</v>
      </c>
    </row>
    <row r="11" spans="1:8" ht="15.75" thickBot="1">
      <c r="A11" s="42" t="s">
        <v>83</v>
      </c>
      <c r="B11" s="88" t="s">
        <v>116</v>
      </c>
      <c r="C11" s="88">
        <v>-69344</v>
      </c>
      <c r="D11" s="88">
        <v>69344</v>
      </c>
      <c r="E11" s="88">
        <f>SUM(B11:D11)</f>
        <v>0</v>
      </c>
      <c r="F11" s="58"/>
      <c r="G11" s="58"/>
      <c r="H11" s="58"/>
    </row>
    <row r="12" spans="1:8" ht="24" thickBot="1">
      <c r="A12" s="71" t="s">
        <v>147</v>
      </c>
      <c r="B12" s="143">
        <f t="shared" ref="B12:D12" si="1">SUM(B6,B9:B11)</f>
        <v>5656808</v>
      </c>
      <c r="C12" s="143">
        <f t="shared" si="1"/>
        <v>5206074</v>
      </c>
      <c r="D12" s="143">
        <f t="shared" si="1"/>
        <v>1884861</v>
      </c>
      <c r="E12" s="143">
        <f>SUM(E6,E9:E11)</f>
        <v>12747743</v>
      </c>
      <c r="F12" s="58"/>
      <c r="G12" s="58"/>
      <c r="H12" s="58"/>
    </row>
    <row r="13" spans="1:8" ht="16.5" thickTop="1" thickBot="1">
      <c r="A13" s="79"/>
      <c r="B13" s="93"/>
      <c r="C13" s="93"/>
      <c r="D13" s="93"/>
      <c r="E13" s="93"/>
      <c r="F13" s="58"/>
      <c r="G13" s="58"/>
      <c r="H13" s="58"/>
    </row>
    <row r="14" spans="1:8" s="58" customFormat="1">
      <c r="A14" s="70" t="s">
        <v>118</v>
      </c>
      <c r="B14" s="90">
        <v>5656808</v>
      </c>
      <c r="C14" s="90">
        <v>5302939</v>
      </c>
      <c r="D14" s="90">
        <v>1652049</v>
      </c>
      <c r="E14" s="90">
        <f>SUM(B14:D14)</f>
        <v>12611796</v>
      </c>
    </row>
    <row r="15" spans="1:8" s="58" customFormat="1">
      <c r="A15" s="68" t="s">
        <v>51</v>
      </c>
      <c r="B15" s="93" t="s">
        <v>116</v>
      </c>
      <c r="C15" s="93" t="s">
        <v>116</v>
      </c>
      <c r="D15" s="88">
        <v>99353</v>
      </c>
      <c r="E15" s="88">
        <f>SUM(B15:D15)</f>
        <v>99353</v>
      </c>
    </row>
    <row r="16" spans="1:8" s="58" customFormat="1" ht="15.75" thickBot="1">
      <c r="A16" s="141" t="s">
        <v>52</v>
      </c>
      <c r="B16" s="92" t="s">
        <v>116</v>
      </c>
      <c r="C16" s="92">
        <v>270</v>
      </c>
      <c r="D16" s="92" t="s">
        <v>116</v>
      </c>
      <c r="E16" s="92">
        <f>SUM(B16:D16)</f>
        <v>270</v>
      </c>
    </row>
    <row r="17" spans="1:8" s="58" customFormat="1">
      <c r="A17" s="68" t="s">
        <v>134</v>
      </c>
      <c r="B17" s="88">
        <f>SUM(B15:B16)</f>
        <v>0</v>
      </c>
      <c r="C17" s="88">
        <f>SUM(C15:C16)</f>
        <v>270</v>
      </c>
      <c r="D17" s="88">
        <f>SUM(D15:D16)</f>
        <v>99353</v>
      </c>
      <c r="E17" s="88">
        <f t="shared" ref="E17" si="2">SUM(B17:D17)</f>
        <v>99623</v>
      </c>
    </row>
    <row r="18" spans="1:8" s="58" customFormat="1" ht="15.75" thickBot="1">
      <c r="A18" s="68" t="s">
        <v>83</v>
      </c>
      <c r="B18" s="88" t="s">
        <v>116</v>
      </c>
      <c r="C18" s="88">
        <v>-34650</v>
      </c>
      <c r="D18" s="88">
        <v>34650</v>
      </c>
      <c r="E18" s="88">
        <f>SUM(B18:D18)</f>
        <v>0</v>
      </c>
    </row>
    <row r="19" spans="1:8" s="58" customFormat="1" ht="27.75" customHeight="1" thickBot="1">
      <c r="A19" s="71" t="s">
        <v>148</v>
      </c>
      <c r="B19" s="143">
        <f t="shared" ref="B19:D19" si="3">SUM(B14,B17:B18)</f>
        <v>5656808</v>
      </c>
      <c r="C19" s="143">
        <f t="shared" si="3"/>
        <v>5268559</v>
      </c>
      <c r="D19" s="143">
        <f t="shared" si="3"/>
        <v>1786052</v>
      </c>
      <c r="E19" s="143">
        <f>SUM(E14,E17:E18)</f>
        <v>12711419</v>
      </c>
    </row>
    <row r="20" spans="1:8" ht="15.75" thickTop="1">
      <c r="F20" s="58"/>
      <c r="G20" s="58"/>
      <c r="H20" s="58"/>
    </row>
    <row r="21" spans="1:8">
      <c r="F21" s="58"/>
      <c r="G21" s="58"/>
      <c r="H21" s="58"/>
    </row>
    <row r="22" spans="1:8">
      <c r="F22" s="58"/>
      <c r="G22" s="58"/>
      <c r="H22" s="58"/>
    </row>
    <row r="23" spans="1:8">
      <c r="F23" s="58"/>
      <c r="G23" s="58"/>
      <c r="H23" s="58"/>
    </row>
    <row r="25" spans="1:8">
      <c r="A25" t="s">
        <v>33</v>
      </c>
      <c r="B25" s="124"/>
      <c r="C25" s="82"/>
      <c r="D25" s="95" t="s">
        <v>34</v>
      </c>
    </row>
    <row r="26" spans="1:8">
      <c r="B26" s="124"/>
      <c r="C26" s="82"/>
      <c r="D26" s="95"/>
    </row>
    <row r="27" spans="1:8">
      <c r="B27" s="124"/>
      <c r="C27" s="82"/>
      <c r="D27" s="95"/>
    </row>
    <row r="28" spans="1:8">
      <c r="A28" t="s">
        <v>35</v>
      </c>
      <c r="B28" s="124"/>
      <c r="C28" s="82"/>
      <c r="D28" s="95" t="s">
        <v>36</v>
      </c>
    </row>
    <row r="29" spans="1:8">
      <c r="B29" s="124"/>
      <c r="C29" s="97"/>
      <c r="D29" s="82"/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BS</vt:lpstr>
      <vt:lpstr>PL</vt:lpstr>
      <vt:lpstr>CI</vt:lpstr>
      <vt:lpstr>CF</vt:lpstr>
      <vt:lpstr>EC</vt:lpstr>
      <vt:lpstr>BS!Область_печати</vt:lpstr>
      <vt:lpstr>CF!Область_печати</vt:lpstr>
      <vt:lpstr>CI!Область_печати</vt:lpstr>
      <vt:lpstr>EC!Область_печати</vt:lpstr>
      <vt:lpstr>PL!Область_печати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l.dolgih</dc:creator>
  <cp:lastModifiedBy>t.akhmetov</cp:lastModifiedBy>
  <cp:lastPrinted>2014-05-19T12:19:04Z</cp:lastPrinted>
  <dcterms:created xsi:type="dcterms:W3CDTF">2013-11-25T03:07:59Z</dcterms:created>
  <dcterms:modified xsi:type="dcterms:W3CDTF">2014-10-24T13:48:19Z</dcterms:modified>
</cp:coreProperties>
</file>