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nel.makasheva\Desktop\"/>
    </mc:Choice>
  </mc:AlternateContent>
  <xr:revisionPtr revIDLastSave="0" documentId="8_{A324B43A-8738-4440-89E2-16FB5EA6B7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5" sheetId="5" r:id="rId4"/>
  </sheets>
  <definedNames>
    <definedName name="_Hlk212980358" localSheetId="3">Sheet5!$A$7</definedName>
    <definedName name="OLE_LINK50" localSheetId="3">Sheet5!$A$3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5" l="1"/>
  <c r="C55" i="5"/>
  <c r="D47" i="5"/>
  <c r="C47" i="5"/>
  <c r="D23" i="5"/>
  <c r="D34" i="5" s="1"/>
  <c r="D39" i="5" s="1"/>
  <c r="C23" i="5"/>
  <c r="C34" i="5" s="1"/>
  <c r="C39" i="5" s="1"/>
  <c r="E21" i="3"/>
  <c r="D21" i="3"/>
  <c r="E14" i="3"/>
  <c r="D14" i="3"/>
  <c r="E11" i="3"/>
  <c r="E9" i="3"/>
  <c r="E7" i="3"/>
  <c r="D36" i="2"/>
  <c r="E36" i="2"/>
  <c r="F36" i="2"/>
  <c r="C36" i="2"/>
  <c r="C30" i="2"/>
  <c r="D30" i="2"/>
  <c r="E30" i="2"/>
  <c r="F30" i="2"/>
  <c r="D27" i="2"/>
  <c r="E27" i="2"/>
  <c r="F27" i="2"/>
  <c r="C27" i="2"/>
  <c r="D21" i="2"/>
  <c r="E21" i="2"/>
  <c r="F21" i="2"/>
  <c r="C21" i="2"/>
  <c r="D12" i="2"/>
  <c r="E12" i="2"/>
  <c r="F12" i="2"/>
  <c r="C12" i="2"/>
  <c r="D55" i="1"/>
  <c r="C55" i="1"/>
  <c r="D54" i="1"/>
  <c r="C54" i="1"/>
  <c r="D53" i="1"/>
  <c r="C53" i="1"/>
  <c r="D40" i="1"/>
  <c r="C40" i="1"/>
  <c r="D33" i="1"/>
  <c r="C33" i="1"/>
  <c r="D27" i="1"/>
  <c r="C27" i="1"/>
  <c r="D26" i="1"/>
  <c r="C26" i="1"/>
  <c r="D17" i="1"/>
  <c r="C17" i="1"/>
  <c r="C56" i="5" l="1"/>
  <c r="C60" i="5" s="1"/>
  <c r="D56" i="5"/>
  <c r="D60" i="5" s="1"/>
</calcChain>
</file>

<file path=xl/sharedStrings.xml><?xml version="1.0" encoding="utf-8"?>
<sst xmlns="http://schemas.openxmlformats.org/spreadsheetml/2006/main" count="238" uniqueCount="150">
  <si>
    <t xml:space="preserve"> </t>
  </si>
  <si>
    <t>−</t>
  </si>
  <si>
    <t>6, 13</t>
  </si>
  <si>
    <t>-</t>
  </si>
  <si>
    <t>Assets</t>
  </si>
  <si>
    <t>Non-current assets</t>
  </si>
  <si>
    <t>Property and equipment</t>
  </si>
  <si>
    <t>Intangible assets</t>
  </si>
  <si>
    <t>Investment property</t>
  </si>
  <si>
    <t>Advances paid for non-current assets</t>
  </si>
  <si>
    <t>Right-of-use assets</t>
  </si>
  <si>
    <t>Long-term trade receivables</t>
  </si>
  <si>
    <t>Cost to obtain contracts</t>
  </si>
  <si>
    <t>Deferred tax assets</t>
  </si>
  <si>
    <t>Total non-current assets</t>
  </si>
  <si>
    <t>Current assets</t>
  </si>
  <si>
    <t>Inventories</t>
  </si>
  <si>
    <t>Trade receivables</t>
  </si>
  <si>
    <t xml:space="preserve">Other current non-financial assets </t>
  </si>
  <si>
    <t>Other current financial assets</t>
  </si>
  <si>
    <t>Prepaid income tax</t>
  </si>
  <si>
    <t>Cash and cash equivalents</t>
  </si>
  <si>
    <t>Total current assets</t>
  </si>
  <si>
    <t>Total assets</t>
  </si>
  <si>
    <t>Equity and liabilities</t>
  </si>
  <si>
    <t>Share capital</t>
  </si>
  <si>
    <t>Additional paid in capital</t>
  </si>
  <si>
    <t>Retained earnings</t>
  </si>
  <si>
    <t>Total equity</t>
  </si>
  <si>
    <t>Non-current liabilities</t>
  </si>
  <si>
    <t>Borrowings: non-current portion</t>
  </si>
  <si>
    <t>Long-term lease liabilities</t>
  </si>
  <si>
    <t>Government grants: non-current portion</t>
  </si>
  <si>
    <t>Asset retirement obligation</t>
  </si>
  <si>
    <t>Total non-current liabilities</t>
  </si>
  <si>
    <t>Current liabilities</t>
  </si>
  <si>
    <t>Borrowings: current portion</t>
  </si>
  <si>
    <t>Short-term lease liabilities</t>
  </si>
  <si>
    <t>Government grant: current portion</t>
  </si>
  <si>
    <t>Trade payables</t>
  </si>
  <si>
    <t>Financial guarantee obligation</t>
  </si>
  <si>
    <t xml:space="preserve">Contracts liabilities </t>
  </si>
  <si>
    <t>Provisions</t>
  </si>
  <si>
    <t>Due to employees</t>
  </si>
  <si>
    <t>Property tax payable</t>
  </si>
  <si>
    <t>Income tax payable</t>
  </si>
  <si>
    <t>Total current liabilities</t>
  </si>
  <si>
    <t>Total liabilities</t>
  </si>
  <si>
    <t>Total equity and liabilities</t>
  </si>
  <si>
    <t xml:space="preserve">Chairman of the Management Board &amp; Chief Executive Officer </t>
  </si>
  <si>
    <t xml:space="preserve">Askhat Uzbekov </t>
  </si>
  <si>
    <t>Chief Financial Officer</t>
  </si>
  <si>
    <t>Dina Nurpeissova</t>
  </si>
  <si>
    <t xml:space="preserve">INTERIM CONDENSED CONSOLIDATED STATEMENT OF FINANCIAL POSITION </t>
  </si>
  <si>
    <t>Kcell JSC</t>
  </si>
  <si>
    <t>In millions of tenge</t>
  </si>
  <si>
    <t>Notes</t>
  </si>
  <si>
    <t>30 June</t>
  </si>
  <si>
    <t>31 December</t>
  </si>
  <si>
    <t>(unaudited)</t>
  </si>
  <si>
    <t>(audited)</t>
  </si>
  <si>
    <t>INTERIM CONDENSED CONSOLIDATED STATEMENT OF COMPREHENSIVE INCOME</t>
  </si>
  <si>
    <t>For the three months</t>
  </si>
  <si>
    <t>ended 30 June</t>
  </si>
  <si>
    <t xml:space="preserve">For the six months </t>
  </si>
  <si>
    <t>Revenue from contract with customers</t>
  </si>
  <si>
    <t>Income from government grants</t>
  </si>
  <si>
    <t>Cost of sales</t>
  </si>
  <si>
    <t>Gross profit</t>
  </si>
  <si>
    <t>General and administrative expenses</t>
  </si>
  <si>
    <t>Impairment of financial assets</t>
  </si>
  <si>
    <t xml:space="preserve">Selling expenses </t>
  </si>
  <si>
    <t>Reversal of tax and related fines and penalties provision</t>
  </si>
  <si>
    <t>Other operating income</t>
  </si>
  <si>
    <t>Other operating expenses</t>
  </si>
  <si>
    <t>Operating profit</t>
  </si>
  <si>
    <t>Finance costs</t>
  </si>
  <si>
    <t>Finance income</t>
  </si>
  <si>
    <t>Foreign exchange gain, net</t>
  </si>
  <si>
    <t>Other income</t>
  </si>
  <si>
    <t xml:space="preserve">Profit before tax </t>
  </si>
  <si>
    <t>Income tax expenses</t>
  </si>
  <si>
    <t xml:space="preserve">Profit for the period </t>
  </si>
  <si>
    <t>Other comprehensive income</t>
  </si>
  <si>
    <t>Total comprehensive income for the period, net of tax</t>
  </si>
  <si>
    <t>Earnings per share</t>
  </si>
  <si>
    <t>Basic and diluted, tenge</t>
  </si>
  <si>
    <t xml:space="preserve">Balance at 1 January 2021 (audited) </t>
  </si>
  <si>
    <t>Net profit for the period (unaudited)</t>
  </si>
  <si>
    <t>Other comprehensive income (unaudited)</t>
  </si>
  <si>
    <t xml:space="preserve">Total comprehensive income (unaudited) </t>
  </si>
  <si>
    <r>
      <t xml:space="preserve">Dividends declared </t>
    </r>
    <r>
      <rPr>
        <i/>
        <sz val="9"/>
        <color theme="1"/>
        <rFont val="Arial"/>
        <family val="2"/>
        <charset val="204"/>
      </rPr>
      <t>(Note 5)</t>
    </r>
  </si>
  <si>
    <t>At 30 June 2021 (unaudited)</t>
  </si>
  <si>
    <t>Balance at 1 January 2022 (audited)</t>
  </si>
  <si>
    <t>Total comprehensive income (unaudited)</t>
  </si>
  <si>
    <t>At 30 June 2022 (unaudited)</t>
  </si>
  <si>
    <t>Share</t>
  </si>
  <si>
    <t>capital</t>
  </si>
  <si>
    <t>Additional paid-in capital</t>
  </si>
  <si>
    <t>Retained</t>
  </si>
  <si>
    <t>earnings</t>
  </si>
  <si>
    <t>Total</t>
  </si>
  <si>
    <t>equity</t>
  </si>
  <si>
    <t>INTERIM CONDENSED CONSOLIDATED STATEMENT OF CHANGES IN EQUITY</t>
  </si>
  <si>
    <t>For the six months ended 30 June 2022</t>
  </si>
  <si>
    <t>INTERIM CONDENSED CONSOLIDATED STATEMENT OF CASH FLOWS</t>
  </si>
  <si>
    <t>For the six months ended 30 June</t>
  </si>
  <si>
    <t>Cash flows from operating activities</t>
  </si>
  <si>
    <t>Profit before tax</t>
  </si>
  <si>
    <t>Adjustments for:</t>
  </si>
  <si>
    <t>Depreciation of property and equipment, investment property and right-of-use assets</t>
  </si>
  <si>
    <t>Amortization of intangible assets</t>
  </si>
  <si>
    <t>Write-off of inventory to net realisable value</t>
  </si>
  <si>
    <t>Write-off of non-financial assets</t>
  </si>
  <si>
    <t>Income from accounts payable write-off</t>
  </si>
  <si>
    <t>Gain on cancellation of lease agreements</t>
  </si>
  <si>
    <t>Loss/(gain) on disposal of property and equipment</t>
  </si>
  <si>
    <t xml:space="preserve">Operating cash outflows before working capital changes </t>
  </si>
  <si>
    <t>Change in inventories</t>
  </si>
  <si>
    <t>Change in trade receivables</t>
  </si>
  <si>
    <t>Change in other current non-financial assets</t>
  </si>
  <si>
    <t>Change in other current financial assets</t>
  </si>
  <si>
    <t>Change in cost to obtain contracts</t>
  </si>
  <si>
    <t>Change in trade payables</t>
  </si>
  <si>
    <t>Change in due to employees</t>
  </si>
  <si>
    <t xml:space="preserve">Change in contract liabilities </t>
  </si>
  <si>
    <t xml:space="preserve">Change in property taxes payable </t>
  </si>
  <si>
    <t>Cash flows generated from operations</t>
  </si>
  <si>
    <t>Income tax paid</t>
  </si>
  <si>
    <t>Interest received</t>
  </si>
  <si>
    <t>Interest paid</t>
  </si>
  <si>
    <t>Net cash inflows from operating activities</t>
  </si>
  <si>
    <t>Cash flows from investing activities</t>
  </si>
  <si>
    <t xml:space="preserve">Purchase of property and equipment </t>
  </si>
  <si>
    <t>Purchase of intangible assets</t>
  </si>
  <si>
    <t>Proceeds from disposal of property and equipment</t>
  </si>
  <si>
    <t>Proceeds from redemption of financial assets at amortised cost</t>
  </si>
  <si>
    <t>Purchase of financial assets at amortised cost</t>
  </si>
  <si>
    <t>Net cash flows used in investing activities</t>
  </si>
  <si>
    <t>Proceeds from loans</t>
  </si>
  <si>
    <t>Repayment of bonds issued</t>
  </si>
  <si>
    <t>Repayment of loans</t>
  </si>
  <si>
    <t>Repayment of principal portion of lease liabilities</t>
  </si>
  <si>
    <t>Dividends paid</t>
  </si>
  <si>
    <t>Net cash flows used in financing activities</t>
  </si>
  <si>
    <t>Net decrease in cash and cash equivalents</t>
  </si>
  <si>
    <t>Effect of exchange rate changes on cash and cash equivalents</t>
  </si>
  <si>
    <t>held in foreign currency</t>
  </si>
  <si>
    <t>Cash and cash equivalents at the beginning of the period</t>
  </si>
  <si>
    <t xml:space="preserve">Cash and cash equivalents at the end of the period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</si>
</sst>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7.5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right" vertical="center" wrapText="1"/>
    </xf>
    <xf numFmtId="2" fontId="8" fillId="0" borderId="3" xfId="0" applyNumberFormat="1" applyFont="1" applyBorder="1" applyAlignment="1">
      <alignment horizontal="right" vertical="center"/>
    </xf>
    <xf numFmtId="2" fontId="7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7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8" fontId="7" fillId="0" borderId="0" xfId="0" applyNumberFormat="1" applyFont="1" applyAlignment="1">
      <alignment vertical="center"/>
    </xf>
    <xf numFmtId="168" fontId="0" fillId="0" borderId="0" xfId="0" applyNumberFormat="1" applyAlignment="1"/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tabSelected="1" topLeftCell="A33" workbookViewId="0">
      <selection activeCell="H53" sqref="H53"/>
    </sheetView>
  </sheetViews>
  <sheetFormatPr defaultRowHeight="15" x14ac:dyDescent="0.25"/>
  <cols>
    <col min="1" max="1" width="32.140625" customWidth="1"/>
    <col min="3" max="3" width="10" bestFit="1" customWidth="1"/>
    <col min="4" max="4" width="13.42578125" bestFit="1" customWidth="1"/>
  </cols>
  <sheetData>
    <row r="1" spans="1:4" ht="15.75" x14ac:dyDescent="0.25">
      <c r="A1" s="110" t="s">
        <v>54</v>
      </c>
      <c r="B1" s="1"/>
    </row>
    <row r="2" spans="1:4" ht="15.75" x14ac:dyDescent="0.25">
      <c r="A2" s="110" t="s">
        <v>53</v>
      </c>
    </row>
    <row r="3" spans="1:4" x14ac:dyDescent="0.25">
      <c r="A3" s="116"/>
      <c r="B3" s="116"/>
      <c r="C3" s="112" t="s">
        <v>57</v>
      </c>
      <c r="D3" s="112" t="s">
        <v>58</v>
      </c>
    </row>
    <row r="4" spans="1:4" x14ac:dyDescent="0.25">
      <c r="A4" s="114" t="s">
        <v>55</v>
      </c>
      <c r="B4" s="117" t="s">
        <v>56</v>
      </c>
      <c r="C4" s="112">
        <v>2022</v>
      </c>
      <c r="D4" s="112">
        <v>2021</v>
      </c>
    </row>
    <row r="5" spans="1:4" ht="15.75" thickBot="1" x14ac:dyDescent="0.3">
      <c r="A5" s="115"/>
      <c r="B5" s="118"/>
      <c r="C5" s="113" t="s">
        <v>59</v>
      </c>
      <c r="D5" s="113" t="s">
        <v>60</v>
      </c>
    </row>
    <row r="6" spans="1:4" ht="15.75" thickBot="1" x14ac:dyDescent="0.3">
      <c r="A6" s="98" t="s">
        <v>0</v>
      </c>
      <c r="B6" s="2"/>
      <c r="C6" s="111"/>
      <c r="D6" s="7"/>
    </row>
    <row r="7" spans="1:4" x14ac:dyDescent="0.25">
      <c r="A7" s="99" t="s">
        <v>4</v>
      </c>
      <c r="B7" s="8"/>
      <c r="C7" s="7"/>
      <c r="D7" s="7"/>
    </row>
    <row r="8" spans="1:4" x14ac:dyDescent="0.25">
      <c r="A8" s="99" t="s">
        <v>5</v>
      </c>
      <c r="B8" s="2"/>
      <c r="C8" s="7"/>
      <c r="D8" s="7"/>
    </row>
    <row r="9" spans="1:4" x14ac:dyDescent="0.25">
      <c r="A9" s="100" t="s">
        <v>6</v>
      </c>
      <c r="B9" s="8">
        <v>6</v>
      </c>
      <c r="C9" s="10">
        <v>83292</v>
      </c>
      <c r="D9" s="11">
        <v>85805</v>
      </c>
    </row>
    <row r="10" spans="1:4" x14ac:dyDescent="0.25">
      <c r="A10" s="100" t="s">
        <v>7</v>
      </c>
      <c r="B10" s="8">
        <v>7</v>
      </c>
      <c r="C10" s="10">
        <v>41518</v>
      </c>
      <c r="D10" s="11">
        <v>42284</v>
      </c>
    </row>
    <row r="11" spans="1:4" x14ac:dyDescent="0.25">
      <c r="A11" s="100" t="s">
        <v>8</v>
      </c>
      <c r="B11" s="8">
        <v>6</v>
      </c>
      <c r="C11" s="10">
        <v>2243</v>
      </c>
      <c r="D11" s="12" t="s">
        <v>1</v>
      </c>
    </row>
    <row r="12" spans="1:4" x14ac:dyDescent="0.25">
      <c r="A12" s="100" t="s">
        <v>9</v>
      </c>
      <c r="B12" s="8"/>
      <c r="C12" s="13">
        <v>398</v>
      </c>
      <c r="D12" s="11">
        <v>1930</v>
      </c>
    </row>
    <row r="13" spans="1:4" x14ac:dyDescent="0.25">
      <c r="A13" s="100" t="s">
        <v>10</v>
      </c>
      <c r="B13" s="8">
        <v>13</v>
      </c>
      <c r="C13" s="10">
        <v>17228</v>
      </c>
      <c r="D13" s="11">
        <v>16943</v>
      </c>
    </row>
    <row r="14" spans="1:4" x14ac:dyDescent="0.25">
      <c r="A14" s="100" t="s">
        <v>11</v>
      </c>
      <c r="B14" s="8">
        <v>8</v>
      </c>
      <c r="C14" s="10">
        <v>7063</v>
      </c>
      <c r="D14" s="11">
        <v>4148</v>
      </c>
    </row>
    <row r="15" spans="1:4" x14ac:dyDescent="0.25">
      <c r="A15" s="100" t="s">
        <v>12</v>
      </c>
      <c r="B15" s="8"/>
      <c r="C15" s="13">
        <v>499</v>
      </c>
      <c r="D15" s="12">
        <v>472</v>
      </c>
    </row>
    <row r="16" spans="1:4" ht="15.75" thickBot="1" x14ac:dyDescent="0.3">
      <c r="A16" s="100" t="s">
        <v>13</v>
      </c>
      <c r="B16" s="8"/>
      <c r="C16" s="10">
        <v>1334</v>
      </c>
      <c r="D16" s="11">
        <v>1720</v>
      </c>
    </row>
    <row r="17" spans="1:4" ht="15.75" thickBot="1" x14ac:dyDescent="0.3">
      <c r="A17" s="101" t="s">
        <v>14</v>
      </c>
      <c r="B17" s="15"/>
      <c r="C17" s="16">
        <f>SUM(C9:C16)</f>
        <v>153575</v>
      </c>
      <c r="D17" s="17">
        <f>SUM(D9:D16)</f>
        <v>153302</v>
      </c>
    </row>
    <row r="18" spans="1:4" x14ac:dyDescent="0.25">
      <c r="A18" s="99" t="s">
        <v>0</v>
      </c>
      <c r="B18" s="8"/>
      <c r="C18" s="3"/>
      <c r="D18" s="12"/>
    </row>
    <row r="19" spans="1:4" x14ac:dyDescent="0.25">
      <c r="A19" s="99" t="s">
        <v>15</v>
      </c>
      <c r="B19" s="8"/>
      <c r="C19" s="3"/>
      <c r="D19" s="12"/>
    </row>
    <row r="20" spans="1:4" x14ac:dyDescent="0.25">
      <c r="A20" s="100" t="s">
        <v>16</v>
      </c>
      <c r="B20" s="8">
        <v>9</v>
      </c>
      <c r="C20" s="10">
        <v>10296</v>
      </c>
      <c r="D20" s="11">
        <v>6582</v>
      </c>
    </row>
    <row r="21" spans="1:4" x14ac:dyDescent="0.25">
      <c r="A21" s="100" t="s">
        <v>17</v>
      </c>
      <c r="B21" s="8">
        <v>8</v>
      </c>
      <c r="C21" s="10">
        <v>23131</v>
      </c>
      <c r="D21" s="11">
        <v>17751</v>
      </c>
    </row>
    <row r="22" spans="1:4" x14ac:dyDescent="0.25">
      <c r="A22" s="100" t="s">
        <v>18</v>
      </c>
      <c r="B22" s="8">
        <v>10</v>
      </c>
      <c r="C22" s="10">
        <v>6028</v>
      </c>
      <c r="D22" s="11">
        <v>10111</v>
      </c>
    </row>
    <row r="23" spans="1:4" x14ac:dyDescent="0.25">
      <c r="A23" s="100" t="s">
        <v>19</v>
      </c>
      <c r="B23" s="8"/>
      <c r="C23" s="10">
        <v>1238</v>
      </c>
      <c r="D23" s="12">
        <v>538</v>
      </c>
    </row>
    <row r="24" spans="1:4" x14ac:dyDescent="0.25">
      <c r="A24" s="100" t="s">
        <v>20</v>
      </c>
      <c r="B24" s="8"/>
      <c r="C24" s="13">
        <v>30</v>
      </c>
      <c r="D24" s="12">
        <v>30</v>
      </c>
    </row>
    <row r="25" spans="1:4" ht="15.75" thickBot="1" x14ac:dyDescent="0.3">
      <c r="A25" s="102" t="s">
        <v>21</v>
      </c>
      <c r="B25" s="19">
        <v>11</v>
      </c>
      <c r="C25" s="20">
        <v>45403</v>
      </c>
      <c r="D25" s="21">
        <v>51402</v>
      </c>
    </row>
    <row r="26" spans="1:4" ht="15.75" thickBot="1" x14ac:dyDescent="0.3">
      <c r="A26" s="103" t="s">
        <v>22</v>
      </c>
      <c r="B26" s="23"/>
      <c r="C26" s="20">
        <f>SUM(C20:C25)</f>
        <v>86126</v>
      </c>
      <c r="D26" s="21">
        <f>SUM(D20:D25)</f>
        <v>86414</v>
      </c>
    </row>
    <row r="27" spans="1:4" ht="15.75" thickBot="1" x14ac:dyDescent="0.3">
      <c r="A27" s="104" t="s">
        <v>23</v>
      </c>
      <c r="B27" s="24"/>
      <c r="C27" s="25">
        <f>C17+C26</f>
        <v>239701</v>
      </c>
      <c r="D27" s="26">
        <f>D17+D26</f>
        <v>239716</v>
      </c>
    </row>
    <row r="28" spans="1:4" ht="15.75" thickTop="1" x14ac:dyDescent="0.25">
      <c r="A28" s="99" t="s">
        <v>0</v>
      </c>
      <c r="B28" s="8"/>
      <c r="C28" s="3"/>
      <c r="D28" s="12"/>
    </row>
    <row r="29" spans="1:4" x14ac:dyDescent="0.25">
      <c r="A29" s="99" t="s">
        <v>24</v>
      </c>
      <c r="B29" s="8"/>
      <c r="C29" s="3"/>
      <c r="D29" s="12"/>
    </row>
    <row r="30" spans="1:4" x14ac:dyDescent="0.25">
      <c r="A30" s="100" t="s">
        <v>25</v>
      </c>
      <c r="B30" s="8">
        <v>5</v>
      </c>
      <c r="C30" s="10">
        <v>33800</v>
      </c>
      <c r="D30" s="11">
        <v>33800</v>
      </c>
    </row>
    <row r="31" spans="1:4" x14ac:dyDescent="0.25">
      <c r="A31" s="100" t="s">
        <v>26</v>
      </c>
      <c r="B31" s="8"/>
      <c r="C31" s="10">
        <v>1260</v>
      </c>
      <c r="D31" s="11">
        <v>1260</v>
      </c>
    </row>
    <row r="32" spans="1:4" ht="15.75" thickBot="1" x14ac:dyDescent="0.3">
      <c r="A32" s="102" t="s">
        <v>27</v>
      </c>
      <c r="B32" s="8"/>
      <c r="C32" s="10">
        <v>82568</v>
      </c>
      <c r="D32" s="11">
        <v>63211</v>
      </c>
    </row>
    <row r="33" spans="1:4" ht="15.75" thickBot="1" x14ac:dyDescent="0.3">
      <c r="A33" s="103" t="s">
        <v>28</v>
      </c>
      <c r="B33" s="15"/>
      <c r="C33" s="16">
        <f>SUM(C30:C32)</f>
        <v>117628</v>
      </c>
      <c r="D33" s="17">
        <f>SUM(D30:D32)</f>
        <v>98271</v>
      </c>
    </row>
    <row r="34" spans="1:4" x14ac:dyDescent="0.25">
      <c r="A34" s="99" t="s">
        <v>0</v>
      </c>
      <c r="B34" s="8"/>
      <c r="C34" s="3"/>
      <c r="D34" s="12"/>
    </row>
    <row r="35" spans="1:4" x14ac:dyDescent="0.25">
      <c r="A35" s="99" t="s">
        <v>29</v>
      </c>
      <c r="B35" s="8"/>
      <c r="C35" s="3"/>
      <c r="D35" s="12"/>
    </row>
    <row r="36" spans="1:4" x14ac:dyDescent="0.25">
      <c r="A36" s="100" t="s">
        <v>30</v>
      </c>
      <c r="B36" s="8">
        <v>12</v>
      </c>
      <c r="C36" s="10">
        <v>46468</v>
      </c>
      <c r="D36" s="11">
        <v>48283</v>
      </c>
    </row>
    <row r="37" spans="1:4" x14ac:dyDescent="0.25">
      <c r="A37" s="100" t="s">
        <v>31</v>
      </c>
      <c r="B37" s="8">
        <v>13</v>
      </c>
      <c r="C37" s="10">
        <v>15108</v>
      </c>
      <c r="D37" s="11">
        <v>15185</v>
      </c>
    </row>
    <row r="38" spans="1:4" x14ac:dyDescent="0.25">
      <c r="A38" s="100" t="s">
        <v>32</v>
      </c>
      <c r="B38" s="8">
        <v>17</v>
      </c>
      <c r="C38" s="10">
        <v>7743</v>
      </c>
      <c r="D38" s="11">
        <v>5688</v>
      </c>
    </row>
    <row r="39" spans="1:4" ht="15.75" thickBot="1" x14ac:dyDescent="0.3">
      <c r="A39" s="100" t="s">
        <v>33</v>
      </c>
      <c r="B39" s="8"/>
      <c r="C39" s="10">
        <v>4209</v>
      </c>
      <c r="D39" s="11">
        <v>4204</v>
      </c>
    </row>
    <row r="40" spans="1:4" ht="15.75" thickBot="1" x14ac:dyDescent="0.3">
      <c r="A40" s="101" t="s">
        <v>34</v>
      </c>
      <c r="B40" s="27"/>
      <c r="C40" s="16">
        <f>SUM(C36:C39)</f>
        <v>73528</v>
      </c>
      <c r="D40" s="17">
        <f>SUM(D36:D39)</f>
        <v>73360</v>
      </c>
    </row>
    <row r="41" spans="1:4" x14ac:dyDescent="0.25">
      <c r="A41" s="100" t="s">
        <v>0</v>
      </c>
      <c r="B41" s="2"/>
      <c r="C41" s="3"/>
      <c r="D41" s="12"/>
    </row>
    <row r="42" spans="1:4" x14ac:dyDescent="0.25">
      <c r="A42" s="99" t="s">
        <v>35</v>
      </c>
      <c r="B42" s="2"/>
      <c r="C42" s="3"/>
      <c r="D42" s="12"/>
    </row>
    <row r="43" spans="1:4" x14ac:dyDescent="0.25">
      <c r="A43" s="100" t="s">
        <v>36</v>
      </c>
      <c r="B43" s="8">
        <v>12</v>
      </c>
      <c r="C43" s="10">
        <v>11859</v>
      </c>
      <c r="D43" s="11">
        <v>11699</v>
      </c>
    </row>
    <row r="44" spans="1:4" x14ac:dyDescent="0.25">
      <c r="A44" s="100" t="s">
        <v>37</v>
      </c>
      <c r="B44" s="8">
        <v>13</v>
      </c>
      <c r="C44" s="10">
        <v>5251</v>
      </c>
      <c r="D44" s="11">
        <v>4944</v>
      </c>
    </row>
    <row r="45" spans="1:4" x14ac:dyDescent="0.25">
      <c r="A45" s="100" t="s">
        <v>38</v>
      </c>
      <c r="B45" s="8">
        <v>17</v>
      </c>
      <c r="C45" s="10">
        <v>2237</v>
      </c>
      <c r="D45" s="11">
        <v>2237</v>
      </c>
    </row>
    <row r="46" spans="1:4" x14ac:dyDescent="0.25">
      <c r="A46" s="100" t="s">
        <v>39</v>
      </c>
      <c r="B46" s="8">
        <v>14</v>
      </c>
      <c r="C46" s="10">
        <v>10265</v>
      </c>
      <c r="D46" s="11">
        <v>35705</v>
      </c>
    </row>
    <row r="47" spans="1:4" x14ac:dyDescent="0.25">
      <c r="A47" s="100" t="s">
        <v>40</v>
      </c>
      <c r="B47" s="8">
        <v>15</v>
      </c>
      <c r="C47" s="13">
        <v>235</v>
      </c>
      <c r="D47" s="12">
        <v>330</v>
      </c>
    </row>
    <row r="48" spans="1:4" x14ac:dyDescent="0.25">
      <c r="A48" s="100" t="s">
        <v>41</v>
      </c>
      <c r="B48" s="8">
        <v>18</v>
      </c>
      <c r="C48" s="10">
        <v>4120</v>
      </c>
      <c r="D48" s="11">
        <v>3207</v>
      </c>
    </row>
    <row r="49" spans="1:4" x14ac:dyDescent="0.25">
      <c r="A49" s="100" t="s">
        <v>42</v>
      </c>
      <c r="B49" s="8">
        <v>16</v>
      </c>
      <c r="C49" s="10">
        <v>3685</v>
      </c>
      <c r="D49" s="11">
        <v>3817</v>
      </c>
    </row>
    <row r="50" spans="1:4" x14ac:dyDescent="0.25">
      <c r="A50" s="100" t="s">
        <v>43</v>
      </c>
      <c r="B50" s="2"/>
      <c r="C50" s="10">
        <v>5004</v>
      </c>
      <c r="D50" s="11">
        <v>4347</v>
      </c>
    </row>
    <row r="51" spans="1:4" x14ac:dyDescent="0.25">
      <c r="A51" s="100" t="s">
        <v>44</v>
      </c>
      <c r="B51" s="2"/>
      <c r="C51" s="10">
        <v>1860</v>
      </c>
      <c r="D51" s="12">
        <v>712</v>
      </c>
    </row>
    <row r="52" spans="1:4" ht="15.75" thickBot="1" x14ac:dyDescent="0.3">
      <c r="A52" s="100" t="s">
        <v>45</v>
      </c>
      <c r="B52" s="23"/>
      <c r="C52" s="20">
        <v>4029</v>
      </c>
      <c r="D52" s="21">
        <v>1087</v>
      </c>
    </row>
    <row r="53" spans="1:4" ht="15.75" thickBot="1" x14ac:dyDescent="0.3">
      <c r="A53" s="101" t="s">
        <v>46</v>
      </c>
      <c r="B53" s="23"/>
      <c r="C53" s="20">
        <f>SUM(C43:C52)</f>
        <v>48545</v>
      </c>
      <c r="D53" s="21">
        <f>SUM(D43:D52)</f>
        <v>68085</v>
      </c>
    </row>
    <row r="54" spans="1:4" ht="15.75" thickBot="1" x14ac:dyDescent="0.3">
      <c r="A54" s="103" t="s">
        <v>47</v>
      </c>
      <c r="B54" s="23"/>
      <c r="C54" s="20">
        <f>C53+C40</f>
        <v>122073</v>
      </c>
      <c r="D54" s="21">
        <f>D53+D40</f>
        <v>141445</v>
      </c>
    </row>
    <row r="55" spans="1:4" ht="15.75" thickBot="1" x14ac:dyDescent="0.3">
      <c r="A55" s="104" t="s">
        <v>48</v>
      </c>
      <c r="B55" s="28"/>
      <c r="C55" s="25">
        <f>C54+C33</f>
        <v>239701</v>
      </c>
      <c r="D55" s="26">
        <f>D54+D33</f>
        <v>239716</v>
      </c>
    </row>
    <row r="56" spans="1:4" ht="15.75" thickTop="1" x14ac:dyDescent="0.25"/>
    <row r="57" spans="1:4" x14ac:dyDescent="0.25">
      <c r="A57" s="105"/>
      <c r="D57" s="107"/>
    </row>
    <row r="58" spans="1:4" x14ac:dyDescent="0.25">
      <c r="A58" s="105"/>
      <c r="D58" s="107"/>
    </row>
    <row r="59" spans="1:4" ht="15.75" thickBot="1" x14ac:dyDescent="0.3">
      <c r="A59" s="105" t="s">
        <v>49</v>
      </c>
      <c r="D59" s="108"/>
    </row>
    <row r="60" spans="1:4" x14ac:dyDescent="0.25">
      <c r="A60" s="105"/>
      <c r="D60" s="106" t="s">
        <v>50</v>
      </c>
    </row>
    <row r="61" spans="1:4" x14ac:dyDescent="0.25">
      <c r="A61" s="105"/>
      <c r="D61" s="107"/>
    </row>
    <row r="62" spans="1:4" x14ac:dyDescent="0.25">
      <c r="A62" s="105"/>
      <c r="D62" s="107"/>
    </row>
    <row r="63" spans="1:4" x14ac:dyDescent="0.25">
      <c r="A63" s="105"/>
      <c r="D63" s="107"/>
    </row>
    <row r="64" spans="1:4" ht="15.75" thickBot="1" x14ac:dyDescent="0.3">
      <c r="A64" s="105" t="s">
        <v>51</v>
      </c>
      <c r="D64" s="108"/>
    </row>
    <row r="65" spans="1:4" x14ac:dyDescent="0.25">
      <c r="A65" s="105"/>
      <c r="D65" s="106" t="s">
        <v>52</v>
      </c>
    </row>
    <row r="66" spans="1:4" x14ac:dyDescent="0.25">
      <c r="A66" s="109"/>
    </row>
  </sheetData>
  <mergeCells count="4">
    <mergeCell ref="A4:A5"/>
    <mergeCell ref="B4:B5"/>
    <mergeCell ref="D57:D59"/>
    <mergeCell ref="D61:D6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C6191-1704-4C66-9032-88C1F21FB53B}">
  <dimension ref="A1:F46"/>
  <sheetViews>
    <sheetView topLeftCell="A26" workbookViewId="0">
      <selection activeCell="A38" sqref="A38:D46"/>
    </sheetView>
  </sheetViews>
  <sheetFormatPr defaultRowHeight="15" x14ac:dyDescent="0.25"/>
  <cols>
    <col min="1" max="1" width="56.7109375" customWidth="1"/>
    <col min="4" max="4" width="12.5703125" customWidth="1"/>
    <col min="6" max="6" width="11.42578125" customWidth="1"/>
  </cols>
  <sheetData>
    <row r="1" spans="1:6" x14ac:dyDescent="0.25">
      <c r="A1" s="119" t="s">
        <v>54</v>
      </c>
      <c r="B1" s="1"/>
    </row>
    <row r="2" spans="1:6" ht="15.75" x14ac:dyDescent="0.25">
      <c r="A2" s="110" t="s">
        <v>61</v>
      </c>
    </row>
    <row r="4" spans="1:6" ht="15" customHeight="1" x14ac:dyDescent="0.25">
      <c r="A4" s="120"/>
      <c r="B4" s="88"/>
      <c r="C4" s="95" t="s">
        <v>62</v>
      </c>
      <c r="D4" s="95"/>
      <c r="E4" s="88" t="s">
        <v>64</v>
      </c>
      <c r="F4" s="88"/>
    </row>
    <row r="5" spans="1:6" ht="23.1" customHeight="1" thickBot="1" x14ac:dyDescent="0.3">
      <c r="A5" s="121"/>
      <c r="B5" s="89"/>
      <c r="C5" s="96" t="s">
        <v>63</v>
      </c>
      <c r="D5" s="96"/>
      <c r="E5" s="89" t="s">
        <v>63</v>
      </c>
      <c r="F5" s="89"/>
    </row>
    <row r="6" spans="1:6" ht="15" customHeight="1" x14ac:dyDescent="0.25">
      <c r="A6" s="124" t="s">
        <v>55</v>
      </c>
      <c r="B6" s="126" t="s">
        <v>56</v>
      </c>
      <c r="C6" s="70">
        <v>2022</v>
      </c>
      <c r="D6" s="122">
        <v>2021</v>
      </c>
      <c r="E6" s="64">
        <v>2022</v>
      </c>
      <c r="F6" s="123">
        <v>2021</v>
      </c>
    </row>
    <row r="7" spans="1:6" ht="24" x14ac:dyDescent="0.25">
      <c r="A7" s="125"/>
      <c r="B7" s="127"/>
      <c r="C7" s="66" t="s">
        <v>59</v>
      </c>
      <c r="D7" s="67" t="s">
        <v>59</v>
      </c>
      <c r="E7" s="63" t="s">
        <v>59</v>
      </c>
      <c r="F7" s="68" t="s">
        <v>59</v>
      </c>
    </row>
    <row r="8" spans="1:6" x14ac:dyDescent="0.25">
      <c r="A8" s="38" t="s">
        <v>0</v>
      </c>
      <c r="B8" s="39"/>
      <c r="C8" s="38"/>
      <c r="D8" s="40"/>
      <c r="E8" s="40"/>
      <c r="F8" s="29"/>
    </row>
    <row r="9" spans="1:6" x14ac:dyDescent="0.25">
      <c r="A9" s="128" t="s">
        <v>65</v>
      </c>
      <c r="B9" s="39">
        <v>18</v>
      </c>
      <c r="C9" s="41">
        <v>56391</v>
      </c>
      <c r="D9" s="42">
        <v>46147</v>
      </c>
      <c r="E9" s="43">
        <v>106724</v>
      </c>
      <c r="F9" s="44">
        <v>90163</v>
      </c>
    </row>
    <row r="10" spans="1:6" x14ac:dyDescent="0.25">
      <c r="A10" s="128" t="s">
        <v>66</v>
      </c>
      <c r="B10" s="39">
        <v>17</v>
      </c>
      <c r="C10" s="32">
        <v>620</v>
      </c>
      <c r="D10" s="33" t="s">
        <v>1</v>
      </c>
      <c r="E10" s="43">
        <v>1179</v>
      </c>
      <c r="F10" s="36"/>
    </row>
    <row r="11" spans="1:6" ht="15.75" thickBot="1" x14ac:dyDescent="0.3">
      <c r="A11" s="129" t="s">
        <v>67</v>
      </c>
      <c r="B11" s="45">
        <v>19</v>
      </c>
      <c r="C11" s="46">
        <v>-36142</v>
      </c>
      <c r="D11" s="47">
        <v>-29723</v>
      </c>
      <c r="E11" s="48">
        <v>-68518</v>
      </c>
      <c r="F11" s="49">
        <v>-59179</v>
      </c>
    </row>
    <row r="12" spans="1:6" x14ac:dyDescent="0.25">
      <c r="A12" s="130" t="s">
        <v>68</v>
      </c>
      <c r="B12" s="30"/>
      <c r="C12" s="41">
        <f>SUM(C9:C11)</f>
        <v>20869</v>
      </c>
      <c r="D12" s="44">
        <f t="shared" ref="D12:F12" si="0">SUM(D9:D11)</f>
        <v>16424</v>
      </c>
      <c r="E12" s="41">
        <f t="shared" si="0"/>
        <v>39385</v>
      </c>
      <c r="F12" s="44">
        <f t="shared" si="0"/>
        <v>30984</v>
      </c>
    </row>
    <row r="13" spans="1:6" x14ac:dyDescent="0.25">
      <c r="A13" s="130" t="s">
        <v>0</v>
      </c>
      <c r="B13" s="39"/>
      <c r="C13" s="32"/>
      <c r="D13" s="33"/>
      <c r="E13" s="35"/>
      <c r="F13" s="36"/>
    </row>
    <row r="14" spans="1:6" x14ac:dyDescent="0.25">
      <c r="A14" s="128" t="s">
        <v>69</v>
      </c>
      <c r="B14" s="39"/>
      <c r="C14" s="41">
        <v>-3929</v>
      </c>
      <c r="D14" s="42">
        <v>-4095</v>
      </c>
      <c r="E14" s="43">
        <v>-7050</v>
      </c>
      <c r="F14" s="44">
        <v>-6929</v>
      </c>
    </row>
    <row r="15" spans="1:6" x14ac:dyDescent="0.25">
      <c r="A15" s="128" t="s">
        <v>70</v>
      </c>
      <c r="B15" s="39">
        <v>8</v>
      </c>
      <c r="C15" s="41">
        <v>-1033</v>
      </c>
      <c r="D15" s="33">
        <v>-579</v>
      </c>
      <c r="E15" s="43">
        <v>-1795</v>
      </c>
      <c r="F15" s="36">
        <v>-630</v>
      </c>
    </row>
    <row r="16" spans="1:6" x14ac:dyDescent="0.25">
      <c r="A16" s="128" t="s">
        <v>71</v>
      </c>
      <c r="B16" s="39"/>
      <c r="C16" s="32">
        <v>-460</v>
      </c>
      <c r="D16" s="33">
        <v>-502</v>
      </c>
      <c r="E16" s="35">
        <v>-897</v>
      </c>
      <c r="F16" s="36">
        <v>-793</v>
      </c>
    </row>
    <row r="17" spans="1:6" x14ac:dyDescent="0.25">
      <c r="A17" s="134" t="s">
        <v>72</v>
      </c>
      <c r="B17" s="91"/>
      <c r="C17" s="92" t="s">
        <v>1</v>
      </c>
      <c r="D17" s="93">
        <v>683</v>
      </c>
      <c r="E17" s="94" t="s">
        <v>1</v>
      </c>
      <c r="F17" s="87">
        <v>683</v>
      </c>
    </row>
    <row r="18" spans="1:6" x14ac:dyDescent="0.25">
      <c r="A18" s="135"/>
      <c r="B18" s="91"/>
      <c r="C18" s="92"/>
      <c r="D18" s="93"/>
      <c r="E18" s="94"/>
      <c r="F18" s="87"/>
    </row>
    <row r="19" spans="1:6" x14ac:dyDescent="0.25">
      <c r="A19" s="128" t="s">
        <v>73</v>
      </c>
      <c r="B19" s="39"/>
      <c r="C19" s="32">
        <v>197</v>
      </c>
      <c r="D19" s="33">
        <v>370</v>
      </c>
      <c r="E19" s="35">
        <v>348</v>
      </c>
      <c r="F19" s="36">
        <v>760</v>
      </c>
    </row>
    <row r="20" spans="1:6" ht="15.75" thickBot="1" x14ac:dyDescent="0.3">
      <c r="A20" s="128" t="s">
        <v>74</v>
      </c>
      <c r="B20" s="39"/>
      <c r="C20" s="32" t="s">
        <v>1</v>
      </c>
      <c r="D20" s="33">
        <v>-18</v>
      </c>
      <c r="E20" s="35">
        <v>-627</v>
      </c>
      <c r="F20" s="36">
        <v>-22</v>
      </c>
    </row>
    <row r="21" spans="1:6" x14ac:dyDescent="0.25">
      <c r="A21" s="131" t="s">
        <v>75</v>
      </c>
      <c r="B21" s="50"/>
      <c r="C21" s="51">
        <f>SUM(C12:C20)</f>
        <v>15644</v>
      </c>
      <c r="D21" s="52">
        <f t="shared" ref="D21:F21" si="1">SUM(D12:D20)</f>
        <v>12283</v>
      </c>
      <c r="E21" s="51">
        <f t="shared" si="1"/>
        <v>29364</v>
      </c>
      <c r="F21" s="52">
        <f t="shared" si="1"/>
        <v>24053</v>
      </c>
    </row>
    <row r="22" spans="1:6" x14ac:dyDescent="0.25">
      <c r="A22" s="128" t="s">
        <v>0</v>
      </c>
      <c r="B22" s="39"/>
      <c r="C22" s="32"/>
      <c r="D22" s="33"/>
      <c r="E22" s="35"/>
      <c r="F22" s="36"/>
    </row>
    <row r="23" spans="1:6" x14ac:dyDescent="0.25">
      <c r="A23" s="128" t="s">
        <v>76</v>
      </c>
      <c r="B23" s="39"/>
      <c r="C23" s="41">
        <v>-2444</v>
      </c>
      <c r="D23" s="42">
        <v>-2406</v>
      </c>
      <c r="E23" s="43">
        <v>-4874</v>
      </c>
      <c r="F23" s="44">
        <v>-5098</v>
      </c>
    </row>
    <row r="24" spans="1:6" x14ac:dyDescent="0.25">
      <c r="A24" s="128" t="s">
        <v>77</v>
      </c>
      <c r="B24" s="39"/>
      <c r="C24" s="32">
        <v>690</v>
      </c>
      <c r="D24" s="33">
        <v>446</v>
      </c>
      <c r="E24" s="43">
        <v>1394</v>
      </c>
      <c r="F24" s="36">
        <v>915</v>
      </c>
    </row>
    <row r="25" spans="1:6" x14ac:dyDescent="0.25">
      <c r="A25" s="128" t="s">
        <v>78</v>
      </c>
      <c r="B25" s="39"/>
      <c r="C25" s="32">
        <v>980</v>
      </c>
      <c r="D25" s="33">
        <v>191</v>
      </c>
      <c r="E25" s="43">
        <v>1091</v>
      </c>
      <c r="F25" s="36">
        <v>247</v>
      </c>
    </row>
    <row r="26" spans="1:6" ht="15.75" thickBot="1" x14ac:dyDescent="0.3">
      <c r="A26" s="128" t="s">
        <v>79</v>
      </c>
      <c r="B26" s="39"/>
      <c r="C26" s="32" t="s">
        <v>1</v>
      </c>
      <c r="D26" s="33" t="s">
        <v>1</v>
      </c>
      <c r="E26" s="35" t="s">
        <v>1</v>
      </c>
      <c r="F26" s="36">
        <v>79</v>
      </c>
    </row>
    <row r="27" spans="1:6" x14ac:dyDescent="0.25">
      <c r="A27" s="131" t="s">
        <v>80</v>
      </c>
      <c r="B27" s="50"/>
      <c r="C27" s="51">
        <f>SUM(C21:C26)</f>
        <v>14870</v>
      </c>
      <c r="D27" s="52">
        <f t="shared" ref="D27:F27" si="2">SUM(D21:D26)</f>
        <v>10514</v>
      </c>
      <c r="E27" s="51">
        <f t="shared" si="2"/>
        <v>26975</v>
      </c>
      <c r="F27" s="52">
        <f t="shared" si="2"/>
        <v>20196</v>
      </c>
    </row>
    <row r="28" spans="1:6" x14ac:dyDescent="0.25">
      <c r="A28" s="128" t="s">
        <v>0</v>
      </c>
      <c r="B28" s="39"/>
      <c r="C28" s="32"/>
      <c r="D28" s="33"/>
      <c r="E28" s="35"/>
      <c r="F28" s="36"/>
    </row>
    <row r="29" spans="1:6" ht="15.75" thickBot="1" x14ac:dyDescent="0.3">
      <c r="A29" s="129" t="s">
        <v>81</v>
      </c>
      <c r="B29" s="45">
        <v>20</v>
      </c>
      <c r="C29" s="48">
        <v>-4745</v>
      </c>
      <c r="D29" s="47">
        <v>-2037</v>
      </c>
      <c r="E29" s="48">
        <v>-7618</v>
      </c>
      <c r="F29" s="49">
        <v>-4569</v>
      </c>
    </row>
    <row r="30" spans="1:6" x14ac:dyDescent="0.25">
      <c r="A30" s="130" t="s">
        <v>82</v>
      </c>
      <c r="B30" s="30"/>
      <c r="C30" s="41">
        <f>SUM(C27:C29)</f>
        <v>10125</v>
      </c>
      <c r="D30" s="44">
        <f t="shared" ref="D30:F30" si="3">SUM(D27:D29)</f>
        <v>8477</v>
      </c>
      <c r="E30" s="41">
        <f t="shared" si="3"/>
        <v>19357</v>
      </c>
      <c r="F30" s="44">
        <f t="shared" si="3"/>
        <v>15627</v>
      </c>
    </row>
    <row r="31" spans="1:6" x14ac:dyDescent="0.25">
      <c r="A31" s="130" t="s">
        <v>0</v>
      </c>
      <c r="B31" s="30"/>
      <c r="C31" s="32"/>
      <c r="D31" s="33"/>
      <c r="E31" s="35"/>
      <c r="F31" s="36"/>
    </row>
    <row r="32" spans="1:6" ht="15.75" thickBot="1" x14ac:dyDescent="0.3">
      <c r="A32" s="129" t="s">
        <v>83</v>
      </c>
      <c r="B32" s="31"/>
      <c r="C32" s="53" t="s">
        <v>1</v>
      </c>
      <c r="D32" s="34" t="s">
        <v>1</v>
      </c>
      <c r="E32" s="54" t="s">
        <v>1</v>
      </c>
      <c r="F32" s="37" t="s">
        <v>1</v>
      </c>
    </row>
    <row r="33" spans="1:6" ht="15.75" thickBot="1" x14ac:dyDescent="0.3">
      <c r="A33" s="132" t="s">
        <v>84</v>
      </c>
      <c r="B33" s="55"/>
      <c r="C33" s="56">
        <v>10125</v>
      </c>
      <c r="D33" s="57">
        <v>8477</v>
      </c>
      <c r="E33" s="58">
        <v>19357</v>
      </c>
      <c r="F33" s="59">
        <v>15627</v>
      </c>
    </row>
    <row r="34" spans="1:6" ht="15.75" thickTop="1" x14ac:dyDescent="0.25">
      <c r="A34" s="130" t="s">
        <v>0</v>
      </c>
      <c r="B34" s="30"/>
      <c r="C34" s="32"/>
      <c r="D34" s="33"/>
      <c r="E34" s="35"/>
      <c r="F34" s="36"/>
    </row>
    <row r="35" spans="1:6" x14ac:dyDescent="0.25">
      <c r="A35" s="130" t="s">
        <v>85</v>
      </c>
      <c r="B35" s="30"/>
      <c r="C35" s="32"/>
      <c r="D35" s="33"/>
      <c r="E35" s="35"/>
      <c r="F35" s="36"/>
    </row>
    <row r="36" spans="1:6" ht="15.75" thickBot="1" x14ac:dyDescent="0.3">
      <c r="A36" s="133" t="s">
        <v>86</v>
      </c>
      <c r="B36" s="60">
        <v>5</v>
      </c>
      <c r="C36" s="71">
        <f>C33/200</f>
        <v>50.625</v>
      </c>
      <c r="D36" s="72">
        <f t="shared" ref="D36:F36" si="4">D33/200</f>
        <v>42.384999999999998</v>
      </c>
      <c r="E36" s="71">
        <f t="shared" si="4"/>
        <v>96.784999999999997</v>
      </c>
      <c r="F36" s="72">
        <f t="shared" si="4"/>
        <v>78.135000000000005</v>
      </c>
    </row>
    <row r="37" spans="1:6" ht="15.75" thickTop="1" x14ac:dyDescent="0.25"/>
    <row r="38" spans="1:6" x14ac:dyDescent="0.25">
      <c r="A38" s="105"/>
      <c r="D38" s="107"/>
    </row>
    <row r="39" spans="1:6" x14ac:dyDescent="0.25">
      <c r="A39" s="105"/>
      <c r="D39" s="107"/>
    </row>
    <row r="40" spans="1:6" ht="15.75" thickBot="1" x14ac:dyDescent="0.3">
      <c r="A40" s="105" t="s">
        <v>49</v>
      </c>
      <c r="D40" s="108"/>
    </row>
    <row r="41" spans="1:6" x14ac:dyDescent="0.25">
      <c r="A41" s="105"/>
      <c r="D41" s="106" t="s">
        <v>50</v>
      </c>
    </row>
    <row r="42" spans="1:6" x14ac:dyDescent="0.25">
      <c r="A42" s="105"/>
      <c r="D42" s="107"/>
    </row>
    <row r="43" spans="1:6" x14ac:dyDescent="0.25">
      <c r="A43" s="105"/>
      <c r="D43" s="107"/>
    </row>
    <row r="44" spans="1:6" x14ac:dyDescent="0.25">
      <c r="A44" s="105"/>
      <c r="D44" s="107"/>
    </row>
    <row r="45" spans="1:6" ht="15.75" thickBot="1" x14ac:dyDescent="0.3">
      <c r="A45" s="105" t="s">
        <v>51</v>
      </c>
      <c r="D45" s="108"/>
    </row>
    <row r="46" spans="1:6" x14ac:dyDescent="0.25">
      <c r="A46" s="105"/>
      <c r="D46" s="106" t="s">
        <v>52</v>
      </c>
    </row>
  </sheetData>
  <mergeCells count="16">
    <mergeCell ref="D38:D40"/>
    <mergeCell ref="D42:D45"/>
    <mergeCell ref="A4:A5"/>
    <mergeCell ref="B4:B5"/>
    <mergeCell ref="C4:D4"/>
    <mergeCell ref="C5:D5"/>
    <mergeCell ref="E4:F4"/>
    <mergeCell ref="E5:F5"/>
    <mergeCell ref="F17:F18"/>
    <mergeCell ref="A6:A7"/>
    <mergeCell ref="B6:B7"/>
    <mergeCell ref="B17:B18"/>
    <mergeCell ref="C17:C18"/>
    <mergeCell ref="D17:D18"/>
    <mergeCell ref="E17:E18"/>
    <mergeCell ref="A17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D71E7-6326-4FD1-A6C8-429EACB917BD}">
  <dimension ref="A1:E31"/>
  <sheetViews>
    <sheetView workbookViewId="0">
      <selection activeCell="A23" sqref="A23:D31"/>
    </sheetView>
  </sheetViews>
  <sheetFormatPr defaultRowHeight="15" x14ac:dyDescent="0.25"/>
  <cols>
    <col min="1" max="1" width="38.140625" customWidth="1"/>
    <col min="2" max="2" width="15" customWidth="1"/>
    <col min="3" max="3" width="14.7109375" customWidth="1"/>
    <col min="4" max="4" width="14.42578125" customWidth="1"/>
    <col min="5" max="5" width="11.7109375" customWidth="1"/>
  </cols>
  <sheetData>
    <row r="1" spans="1:5" x14ac:dyDescent="0.25">
      <c r="A1" s="119" t="s">
        <v>54</v>
      </c>
      <c r="B1" s="1"/>
    </row>
    <row r="2" spans="1:5" ht="15.75" x14ac:dyDescent="0.25">
      <c r="A2" s="110" t="s">
        <v>103</v>
      </c>
    </row>
    <row r="3" spans="1:5" x14ac:dyDescent="0.25">
      <c r="A3" s="119" t="s">
        <v>104</v>
      </c>
    </row>
    <row r="4" spans="1:5" ht="15" customHeight="1" x14ac:dyDescent="0.25">
      <c r="A4" s="138" t="s">
        <v>55</v>
      </c>
      <c r="B4" s="63" t="s">
        <v>96</v>
      </c>
      <c r="C4" s="94" t="s">
        <v>98</v>
      </c>
      <c r="D4" s="63" t="s">
        <v>99</v>
      </c>
      <c r="E4" s="63" t="s">
        <v>101</v>
      </c>
    </row>
    <row r="5" spans="1:5" ht="15.75" thickBot="1" x14ac:dyDescent="0.3">
      <c r="A5" s="97"/>
      <c r="B5" s="65" t="s">
        <v>97</v>
      </c>
      <c r="C5" s="90"/>
      <c r="D5" s="65" t="s">
        <v>100</v>
      </c>
      <c r="E5" s="65" t="s">
        <v>102</v>
      </c>
    </row>
    <row r="6" spans="1:5" x14ac:dyDescent="0.25">
      <c r="A6" s="139"/>
      <c r="B6" s="69"/>
      <c r="C6" s="69"/>
      <c r="D6" s="69"/>
      <c r="E6" s="69"/>
    </row>
    <row r="7" spans="1:5" ht="15.75" thickBot="1" x14ac:dyDescent="0.3">
      <c r="A7" s="137" t="s">
        <v>87</v>
      </c>
      <c r="B7" s="47">
        <v>33800</v>
      </c>
      <c r="C7" s="34" t="s">
        <v>1</v>
      </c>
      <c r="D7" s="47">
        <v>48283</v>
      </c>
      <c r="E7" s="47">
        <f>SUM(B7:D7)</f>
        <v>82083</v>
      </c>
    </row>
    <row r="8" spans="1:5" x14ac:dyDescent="0.25">
      <c r="A8" s="130" t="s">
        <v>0</v>
      </c>
      <c r="B8" s="33"/>
      <c r="C8" s="33"/>
      <c r="D8" s="33"/>
      <c r="E8" s="33"/>
    </row>
    <row r="9" spans="1:5" x14ac:dyDescent="0.25">
      <c r="A9" s="128" t="s">
        <v>88</v>
      </c>
      <c r="B9" s="33" t="s">
        <v>1</v>
      </c>
      <c r="C9" s="33" t="s">
        <v>1</v>
      </c>
      <c r="D9" s="42">
        <v>15627</v>
      </c>
      <c r="E9" s="42">
        <f>SUM(B9:D9)</f>
        <v>15627</v>
      </c>
    </row>
    <row r="10" spans="1:5" ht="15.75" thickBot="1" x14ac:dyDescent="0.3">
      <c r="A10" s="129" t="s">
        <v>89</v>
      </c>
      <c r="B10" s="34" t="s">
        <v>1</v>
      </c>
      <c r="C10" s="34" t="s">
        <v>1</v>
      </c>
      <c r="D10" s="34" t="s">
        <v>1</v>
      </c>
      <c r="E10" s="34" t="s">
        <v>1</v>
      </c>
    </row>
    <row r="11" spans="1:5" ht="15.75" thickBot="1" x14ac:dyDescent="0.3">
      <c r="A11" s="137" t="s">
        <v>90</v>
      </c>
      <c r="B11" s="34" t="s">
        <v>1</v>
      </c>
      <c r="C11" s="34" t="s">
        <v>1</v>
      </c>
      <c r="D11" s="47">
        <v>15627</v>
      </c>
      <c r="E11" s="47">
        <f>SUM(B11:D11)</f>
        <v>15627</v>
      </c>
    </row>
    <row r="12" spans="1:5" x14ac:dyDescent="0.25">
      <c r="A12" s="130"/>
      <c r="B12" s="33"/>
      <c r="C12" s="33"/>
      <c r="D12" s="33"/>
      <c r="E12" s="33"/>
    </row>
    <row r="13" spans="1:5" ht="15.75" thickBot="1" x14ac:dyDescent="0.3">
      <c r="A13" s="129" t="s">
        <v>91</v>
      </c>
      <c r="B13" s="34" t="s">
        <v>1</v>
      </c>
      <c r="C13" s="34" t="s">
        <v>1</v>
      </c>
      <c r="D13" s="47">
        <v>-17578</v>
      </c>
      <c r="E13" s="47">
        <v>-17578</v>
      </c>
    </row>
    <row r="14" spans="1:5" ht="15.75" thickBot="1" x14ac:dyDescent="0.3">
      <c r="A14" s="132" t="s">
        <v>92</v>
      </c>
      <c r="B14" s="57">
        <v>33800</v>
      </c>
      <c r="C14" s="61" t="s">
        <v>1</v>
      </c>
      <c r="D14" s="57">
        <f>D7+D11+D13</f>
        <v>46332</v>
      </c>
      <c r="E14" s="57">
        <f>E7+E11+E13</f>
        <v>80132</v>
      </c>
    </row>
    <row r="15" spans="1:5" ht="15.75" thickTop="1" x14ac:dyDescent="0.25">
      <c r="A15" s="130" t="s">
        <v>0</v>
      </c>
      <c r="B15" s="35"/>
      <c r="C15" s="33"/>
      <c r="D15" s="33"/>
      <c r="E15" s="33"/>
    </row>
    <row r="16" spans="1:5" ht="15.75" thickBot="1" x14ac:dyDescent="0.3">
      <c r="A16" s="130" t="s">
        <v>93</v>
      </c>
      <c r="B16" s="42">
        <v>33800</v>
      </c>
      <c r="C16" s="42">
        <v>1260</v>
      </c>
      <c r="D16" s="42">
        <v>63211</v>
      </c>
      <c r="E16" s="42">
        <v>98271</v>
      </c>
    </row>
    <row r="17" spans="1:5" x14ac:dyDescent="0.25">
      <c r="A17" s="131" t="s">
        <v>0</v>
      </c>
      <c r="B17" s="70"/>
      <c r="C17" s="70"/>
      <c r="D17" s="70"/>
      <c r="E17" s="70"/>
    </row>
    <row r="18" spans="1:5" x14ac:dyDescent="0.25">
      <c r="A18" s="128" t="s">
        <v>88</v>
      </c>
      <c r="B18" s="35" t="s">
        <v>1</v>
      </c>
      <c r="C18" s="3" t="s">
        <v>1</v>
      </c>
      <c r="D18" s="43">
        <v>19357</v>
      </c>
      <c r="E18" s="43">
        <v>19357</v>
      </c>
    </row>
    <row r="19" spans="1:5" ht="15.75" thickBot="1" x14ac:dyDescent="0.3">
      <c r="A19" s="129" t="s">
        <v>89</v>
      </c>
      <c r="B19" s="54" t="s">
        <v>1</v>
      </c>
      <c r="C19" s="4" t="s">
        <v>1</v>
      </c>
      <c r="D19" s="54" t="s">
        <v>1</v>
      </c>
      <c r="E19" s="54" t="s">
        <v>1</v>
      </c>
    </row>
    <row r="20" spans="1:5" ht="15.75" thickBot="1" x14ac:dyDescent="0.3">
      <c r="A20" s="137" t="s">
        <v>94</v>
      </c>
      <c r="B20" s="54" t="s">
        <v>1</v>
      </c>
      <c r="C20" s="4" t="s">
        <v>1</v>
      </c>
      <c r="D20" s="48">
        <v>19357</v>
      </c>
      <c r="E20" s="48">
        <v>19357</v>
      </c>
    </row>
    <row r="21" spans="1:5" ht="15.75" thickBot="1" x14ac:dyDescent="0.3">
      <c r="A21" s="132" t="s">
        <v>95</v>
      </c>
      <c r="B21" s="58">
        <v>33800</v>
      </c>
      <c r="C21" s="58">
        <v>1260</v>
      </c>
      <c r="D21" s="58">
        <f>D16+D20</f>
        <v>82568</v>
      </c>
      <c r="E21" s="58">
        <f>E16+E20</f>
        <v>117628</v>
      </c>
    </row>
    <row r="22" spans="1:5" ht="15.75" thickTop="1" x14ac:dyDescent="0.25"/>
    <row r="23" spans="1:5" x14ac:dyDescent="0.25">
      <c r="A23" s="105"/>
      <c r="D23" s="107"/>
    </row>
    <row r="24" spans="1:5" x14ac:dyDescent="0.25">
      <c r="A24" s="105"/>
      <c r="D24" s="107"/>
    </row>
    <row r="25" spans="1:5" ht="15.75" thickBot="1" x14ac:dyDescent="0.3">
      <c r="A25" s="105" t="s">
        <v>49</v>
      </c>
      <c r="D25" s="108"/>
    </row>
    <row r="26" spans="1:5" x14ac:dyDescent="0.25">
      <c r="A26" s="105"/>
      <c r="D26" s="106" t="s">
        <v>50</v>
      </c>
    </row>
    <row r="27" spans="1:5" x14ac:dyDescent="0.25">
      <c r="A27" s="105"/>
      <c r="D27" s="107"/>
    </row>
    <row r="28" spans="1:5" x14ac:dyDescent="0.25">
      <c r="A28" s="105"/>
      <c r="D28" s="107"/>
    </row>
    <row r="29" spans="1:5" x14ac:dyDescent="0.25">
      <c r="A29" s="105"/>
      <c r="D29" s="107"/>
    </row>
    <row r="30" spans="1:5" ht="15.75" thickBot="1" x14ac:dyDescent="0.3">
      <c r="A30" s="105" t="s">
        <v>51</v>
      </c>
      <c r="D30" s="108"/>
    </row>
    <row r="31" spans="1:5" x14ac:dyDescent="0.25">
      <c r="A31" s="105"/>
      <c r="D31" s="106" t="s">
        <v>52</v>
      </c>
    </row>
  </sheetData>
  <mergeCells count="4">
    <mergeCell ref="A4:A5"/>
    <mergeCell ref="C4:C5"/>
    <mergeCell ref="D23:D25"/>
    <mergeCell ref="D27:D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1CC0C-F4D3-488E-9AA9-9AE353145B4C}">
  <dimension ref="A1:D70"/>
  <sheetViews>
    <sheetView workbookViewId="0">
      <selection activeCell="D76" sqref="D76"/>
    </sheetView>
  </sheetViews>
  <sheetFormatPr defaultRowHeight="15" x14ac:dyDescent="0.25"/>
  <cols>
    <col min="1" max="1" width="33.42578125" customWidth="1"/>
    <col min="3" max="3" width="12.85546875" customWidth="1"/>
    <col min="4" max="4" width="14.5703125" customWidth="1"/>
  </cols>
  <sheetData>
    <row r="1" spans="1:4" x14ac:dyDescent="0.25">
      <c r="A1" s="119" t="s">
        <v>54</v>
      </c>
      <c r="B1" s="1"/>
    </row>
    <row r="2" spans="1:4" ht="16.5" thickBot="1" x14ac:dyDescent="0.3">
      <c r="A2" s="110" t="s">
        <v>105</v>
      </c>
    </row>
    <row r="3" spans="1:4" ht="15.75" thickBot="1" x14ac:dyDescent="0.3">
      <c r="A3" s="129"/>
      <c r="B3" s="45"/>
      <c r="C3" s="140" t="s">
        <v>106</v>
      </c>
      <c r="D3" s="140"/>
    </row>
    <row r="4" spans="1:4" ht="15.75" thickBot="1" x14ac:dyDescent="0.3">
      <c r="A4" s="136" t="s">
        <v>55</v>
      </c>
      <c r="B4" s="62" t="s">
        <v>56</v>
      </c>
      <c r="C4" s="65">
        <v>2022</v>
      </c>
      <c r="D4" s="37">
        <v>2021</v>
      </c>
    </row>
    <row r="5" spans="1:4" x14ac:dyDescent="0.25">
      <c r="A5" s="7" t="s">
        <v>0</v>
      </c>
      <c r="B5" s="8"/>
      <c r="C5" s="7"/>
      <c r="D5" s="7"/>
    </row>
    <row r="6" spans="1:4" x14ac:dyDescent="0.25">
      <c r="A6" s="7" t="s">
        <v>107</v>
      </c>
      <c r="B6" s="8"/>
      <c r="C6" s="7"/>
      <c r="D6" s="7"/>
    </row>
    <row r="7" spans="1:4" x14ac:dyDescent="0.25">
      <c r="A7" s="73" t="s">
        <v>108</v>
      </c>
      <c r="B7" s="8"/>
      <c r="C7" s="43">
        <v>26975</v>
      </c>
      <c r="D7" s="74">
        <v>20196</v>
      </c>
    </row>
    <row r="8" spans="1:4" x14ac:dyDescent="0.25">
      <c r="A8" s="7" t="s">
        <v>0</v>
      </c>
      <c r="B8" s="2"/>
      <c r="C8" s="35"/>
      <c r="D8" s="5"/>
    </row>
    <row r="9" spans="1:4" x14ac:dyDescent="0.25">
      <c r="A9" s="7" t="s">
        <v>109</v>
      </c>
      <c r="B9" s="2"/>
      <c r="C9" s="35"/>
      <c r="D9" s="5"/>
    </row>
    <row r="10" spans="1:4" x14ac:dyDescent="0.25">
      <c r="A10" s="80" t="s">
        <v>70</v>
      </c>
      <c r="B10" s="8">
        <v>8</v>
      </c>
      <c r="C10" s="43">
        <v>1795</v>
      </c>
      <c r="D10" s="5">
        <v>630</v>
      </c>
    </row>
    <row r="11" spans="1:4" x14ac:dyDescent="0.25">
      <c r="A11" s="80" t="s">
        <v>76</v>
      </c>
      <c r="B11" s="8"/>
      <c r="C11" s="43">
        <v>4874</v>
      </c>
      <c r="D11" s="74">
        <v>5098</v>
      </c>
    </row>
    <row r="12" spans="1:4" ht="22.5" x14ac:dyDescent="0.25">
      <c r="A12" s="75" t="s">
        <v>110</v>
      </c>
      <c r="B12" s="8" t="s">
        <v>2</v>
      </c>
      <c r="C12" s="43">
        <v>9552</v>
      </c>
      <c r="D12" s="74">
        <v>10007</v>
      </c>
    </row>
    <row r="13" spans="1:4" x14ac:dyDescent="0.25">
      <c r="A13" s="80" t="s">
        <v>111</v>
      </c>
      <c r="B13" s="8">
        <v>7</v>
      </c>
      <c r="C13" s="43">
        <v>5485</v>
      </c>
      <c r="D13" s="74">
        <v>5311</v>
      </c>
    </row>
    <row r="14" spans="1:4" x14ac:dyDescent="0.25">
      <c r="A14" s="80" t="s">
        <v>77</v>
      </c>
      <c r="B14" s="8"/>
      <c r="C14" s="43">
        <v>-1394</v>
      </c>
      <c r="D14" s="5">
        <v>-915</v>
      </c>
    </row>
    <row r="15" spans="1:4" x14ac:dyDescent="0.25">
      <c r="A15" s="80" t="s">
        <v>112</v>
      </c>
      <c r="B15" s="8"/>
      <c r="C15" s="35">
        <v>296</v>
      </c>
      <c r="D15" s="5">
        <v>55</v>
      </c>
    </row>
    <row r="16" spans="1:4" x14ac:dyDescent="0.25">
      <c r="A16" s="80" t="s">
        <v>113</v>
      </c>
      <c r="B16" s="8">
        <v>23</v>
      </c>
      <c r="C16" s="35">
        <v>553</v>
      </c>
      <c r="D16" s="5"/>
    </row>
    <row r="17" spans="1:4" x14ac:dyDescent="0.25">
      <c r="A17" s="80" t="s">
        <v>114</v>
      </c>
      <c r="B17" s="8"/>
      <c r="C17" s="35" t="s">
        <v>1</v>
      </c>
      <c r="D17" s="5">
        <v>-135</v>
      </c>
    </row>
    <row r="18" spans="1:4" x14ac:dyDescent="0.25">
      <c r="A18" s="80" t="s">
        <v>115</v>
      </c>
      <c r="B18" s="8"/>
      <c r="C18" s="35" t="s">
        <v>1</v>
      </c>
      <c r="D18" s="5">
        <v>-8</v>
      </c>
    </row>
    <row r="19" spans="1:4" x14ac:dyDescent="0.25">
      <c r="A19" s="80" t="s">
        <v>66</v>
      </c>
      <c r="B19" s="8"/>
      <c r="C19" s="43">
        <v>-1179</v>
      </c>
      <c r="D19" s="5" t="s">
        <v>3</v>
      </c>
    </row>
    <row r="20" spans="1:4" ht="22.5" x14ac:dyDescent="0.25">
      <c r="A20" s="80" t="s">
        <v>116</v>
      </c>
      <c r="B20" s="8"/>
      <c r="C20" s="35">
        <v>-52</v>
      </c>
      <c r="D20" s="5">
        <v>14</v>
      </c>
    </row>
    <row r="21" spans="1:4" ht="22.5" x14ac:dyDescent="0.25">
      <c r="A21" s="80" t="s">
        <v>72</v>
      </c>
      <c r="B21" s="8"/>
      <c r="C21" s="35" t="s">
        <v>1</v>
      </c>
      <c r="D21" s="5">
        <v>-683</v>
      </c>
    </row>
    <row r="22" spans="1:4" ht="15.75" thickBot="1" x14ac:dyDescent="0.3">
      <c r="A22" s="76" t="s">
        <v>78</v>
      </c>
      <c r="B22" s="19"/>
      <c r="C22" s="48">
        <v>-1091</v>
      </c>
      <c r="D22" s="6">
        <v>-247</v>
      </c>
    </row>
    <row r="23" spans="1:4" ht="22.5" x14ac:dyDescent="0.25">
      <c r="A23" s="7" t="s">
        <v>117</v>
      </c>
      <c r="B23" s="2"/>
      <c r="C23" s="43">
        <f>SUM(C7:C22)</f>
        <v>45814</v>
      </c>
      <c r="D23" s="42">
        <f>SUM(D7:D22)</f>
        <v>39323</v>
      </c>
    </row>
    <row r="24" spans="1:4" x14ac:dyDescent="0.25">
      <c r="A24" s="80" t="s">
        <v>0</v>
      </c>
      <c r="B24" s="8"/>
      <c r="C24" s="35"/>
      <c r="D24" s="5"/>
    </row>
    <row r="25" spans="1:4" x14ac:dyDescent="0.25">
      <c r="A25" s="80" t="s">
        <v>118</v>
      </c>
      <c r="B25" s="8"/>
      <c r="C25" s="43">
        <v>-4564</v>
      </c>
      <c r="D25" s="74">
        <v>2032</v>
      </c>
    </row>
    <row r="26" spans="1:4" x14ac:dyDescent="0.25">
      <c r="A26" s="80" t="s">
        <v>119</v>
      </c>
      <c r="B26" s="8"/>
      <c r="C26" s="43">
        <v>-9636</v>
      </c>
      <c r="D26" s="74">
        <v>-1681</v>
      </c>
    </row>
    <row r="27" spans="1:4" x14ac:dyDescent="0.25">
      <c r="A27" s="75" t="s">
        <v>120</v>
      </c>
      <c r="B27" s="8"/>
      <c r="C27" s="43">
        <v>3234</v>
      </c>
      <c r="D27" s="5">
        <v>-20</v>
      </c>
    </row>
    <row r="28" spans="1:4" x14ac:dyDescent="0.25">
      <c r="A28" s="75" t="s">
        <v>121</v>
      </c>
      <c r="B28" s="8"/>
      <c r="C28" s="35">
        <v>-700</v>
      </c>
      <c r="D28" s="5">
        <v>-166</v>
      </c>
    </row>
    <row r="29" spans="1:4" x14ac:dyDescent="0.25">
      <c r="A29" s="80" t="s">
        <v>122</v>
      </c>
      <c r="B29" s="8"/>
      <c r="C29" s="35">
        <v>-27</v>
      </c>
      <c r="D29" s="5">
        <v>-218</v>
      </c>
    </row>
    <row r="30" spans="1:4" x14ac:dyDescent="0.25">
      <c r="A30" s="80" t="s">
        <v>123</v>
      </c>
      <c r="B30" s="8"/>
      <c r="C30" s="43">
        <v>-8882</v>
      </c>
      <c r="D30" s="74">
        <v>6738</v>
      </c>
    </row>
    <row r="31" spans="1:4" ht="15" customHeight="1" x14ac:dyDescent="0.25">
      <c r="A31" s="80" t="s">
        <v>124</v>
      </c>
      <c r="B31" s="8"/>
      <c r="C31" s="35">
        <v>-206</v>
      </c>
      <c r="D31" s="5">
        <v>-470</v>
      </c>
    </row>
    <row r="32" spans="1:4" x14ac:dyDescent="0.25">
      <c r="A32" s="80" t="s">
        <v>125</v>
      </c>
      <c r="B32" s="8"/>
      <c r="C32" s="35">
        <v>913</v>
      </c>
      <c r="D32" s="5">
        <v>105</v>
      </c>
    </row>
    <row r="33" spans="1:4" ht="15.75" thickBot="1" x14ac:dyDescent="0.3">
      <c r="A33" s="18" t="s">
        <v>126</v>
      </c>
      <c r="B33" s="19"/>
      <c r="C33" s="48">
        <v>4382</v>
      </c>
      <c r="D33" s="77">
        <v>1838</v>
      </c>
    </row>
    <row r="34" spans="1:4" x14ac:dyDescent="0.25">
      <c r="A34" s="7" t="s">
        <v>127</v>
      </c>
      <c r="B34" s="8"/>
      <c r="C34" s="43">
        <f>SUM(C23:C33)</f>
        <v>30328</v>
      </c>
      <c r="D34" s="42">
        <f>SUM(D23:D33)</f>
        <v>47481</v>
      </c>
    </row>
    <row r="35" spans="1:4" x14ac:dyDescent="0.25">
      <c r="A35" s="80" t="s">
        <v>0</v>
      </c>
      <c r="B35" s="8"/>
      <c r="C35" s="35"/>
      <c r="D35" s="5"/>
    </row>
    <row r="36" spans="1:4" x14ac:dyDescent="0.25">
      <c r="A36" s="80" t="s">
        <v>128</v>
      </c>
      <c r="B36" s="8"/>
      <c r="C36" s="43">
        <v>-3441</v>
      </c>
      <c r="D36" s="74">
        <v>-2344</v>
      </c>
    </row>
    <row r="37" spans="1:4" x14ac:dyDescent="0.25">
      <c r="A37" s="80" t="s">
        <v>129</v>
      </c>
      <c r="B37" s="8"/>
      <c r="C37" s="43">
        <v>1129</v>
      </c>
      <c r="D37" s="5">
        <v>886</v>
      </c>
    </row>
    <row r="38" spans="1:4" ht="15.75" thickBot="1" x14ac:dyDescent="0.3">
      <c r="A38" s="18" t="s">
        <v>130</v>
      </c>
      <c r="B38" s="19"/>
      <c r="C38" s="48">
        <v>-4372</v>
      </c>
      <c r="D38" s="77">
        <v>-5408</v>
      </c>
    </row>
    <row r="39" spans="1:4" ht="23.25" thickBot="1" x14ac:dyDescent="0.3">
      <c r="A39" s="22" t="s">
        <v>131</v>
      </c>
      <c r="B39" s="23"/>
      <c r="C39" s="48">
        <f>SUM(C34:C38)</f>
        <v>23644</v>
      </c>
      <c r="D39" s="47">
        <f>SUM(D34:D38)</f>
        <v>40615</v>
      </c>
    </row>
    <row r="40" spans="1:4" x14ac:dyDescent="0.25">
      <c r="A40" s="7"/>
      <c r="B40" s="8"/>
      <c r="C40" s="35"/>
      <c r="D40" s="5"/>
    </row>
    <row r="41" spans="1:4" x14ac:dyDescent="0.25">
      <c r="A41" s="7" t="s">
        <v>132</v>
      </c>
      <c r="B41" s="8"/>
      <c r="C41" s="35"/>
      <c r="D41" s="5"/>
    </row>
    <row r="42" spans="1:4" x14ac:dyDescent="0.25">
      <c r="A42" s="73" t="s">
        <v>133</v>
      </c>
      <c r="B42" s="8"/>
      <c r="C42" s="43">
        <v>-19586</v>
      </c>
      <c r="D42" s="74">
        <v>-10818</v>
      </c>
    </row>
    <row r="43" spans="1:4" x14ac:dyDescent="0.25">
      <c r="A43" s="73" t="s">
        <v>134</v>
      </c>
      <c r="B43" s="8"/>
      <c r="C43" s="43">
        <v>-6526</v>
      </c>
      <c r="D43" s="74">
        <v>-8183</v>
      </c>
    </row>
    <row r="44" spans="1:4" ht="22.5" x14ac:dyDescent="0.25">
      <c r="A44" s="73" t="s">
        <v>135</v>
      </c>
      <c r="B44" s="8"/>
      <c r="C44" s="35">
        <v>58</v>
      </c>
      <c r="D44" s="5">
        <v>32</v>
      </c>
    </row>
    <row r="45" spans="1:4" ht="22.5" x14ac:dyDescent="0.25">
      <c r="A45" s="73" t="s">
        <v>136</v>
      </c>
      <c r="B45" s="8">
        <v>22</v>
      </c>
      <c r="C45" s="43">
        <v>39672</v>
      </c>
      <c r="D45" s="74">
        <v>38477</v>
      </c>
    </row>
    <row r="46" spans="1:4" ht="23.25" thickBot="1" x14ac:dyDescent="0.3">
      <c r="A46" s="73" t="s">
        <v>137</v>
      </c>
      <c r="B46" s="8">
        <v>22</v>
      </c>
      <c r="C46" s="43">
        <v>-39672</v>
      </c>
      <c r="D46" s="74">
        <v>-29797</v>
      </c>
    </row>
    <row r="47" spans="1:4" ht="23.25" thickBot="1" x14ac:dyDescent="0.3">
      <c r="A47" s="14" t="s">
        <v>138</v>
      </c>
      <c r="B47" s="27"/>
      <c r="C47" s="78">
        <f>SUM(C42:C46)</f>
        <v>-26054</v>
      </c>
      <c r="D47" s="81">
        <f>SUM(D42:D46)</f>
        <v>-10289</v>
      </c>
    </row>
    <row r="48" spans="1:4" x14ac:dyDescent="0.25">
      <c r="A48" s="7"/>
      <c r="B48" s="2"/>
      <c r="C48" s="7"/>
      <c r="D48" s="9"/>
    </row>
    <row r="49" spans="1:4" x14ac:dyDescent="0.25">
      <c r="A49" s="128" t="s">
        <v>139</v>
      </c>
      <c r="B49" s="8"/>
      <c r="C49" s="7"/>
      <c r="D49" s="7"/>
    </row>
    <row r="50" spans="1:4" x14ac:dyDescent="0.25">
      <c r="A50" s="128" t="s">
        <v>140</v>
      </c>
      <c r="B50" s="8"/>
      <c r="C50" s="35" t="s">
        <v>1</v>
      </c>
      <c r="D50" s="74">
        <v>22000</v>
      </c>
    </row>
    <row r="51" spans="1:4" x14ac:dyDescent="0.25">
      <c r="A51" s="128" t="s">
        <v>141</v>
      </c>
      <c r="B51" s="8"/>
      <c r="C51" s="35" t="s">
        <v>1</v>
      </c>
      <c r="D51" s="74">
        <v>-21754</v>
      </c>
    </row>
    <row r="52" spans="1:4" x14ac:dyDescent="0.25">
      <c r="A52" s="128" t="s">
        <v>142</v>
      </c>
      <c r="B52" s="8"/>
      <c r="C52" s="82">
        <v>-2000</v>
      </c>
      <c r="D52" s="74">
        <v>-12000</v>
      </c>
    </row>
    <row r="53" spans="1:4" ht="15.75" thickBot="1" x14ac:dyDescent="0.3">
      <c r="A53" s="128" t="s">
        <v>143</v>
      </c>
      <c r="B53" s="8"/>
      <c r="C53" s="82">
        <v>-2472</v>
      </c>
      <c r="D53" s="74">
        <v>-2082</v>
      </c>
    </row>
    <row r="54" spans="1:4" ht="15.75" thickBot="1" x14ac:dyDescent="0.3">
      <c r="A54" s="141" t="s">
        <v>144</v>
      </c>
      <c r="B54" s="8">
        <v>5</v>
      </c>
      <c r="C54" s="3" t="s">
        <v>1</v>
      </c>
      <c r="D54" s="74">
        <v>-17578</v>
      </c>
    </row>
    <row r="55" spans="1:4" ht="15.75" thickBot="1" x14ac:dyDescent="0.3">
      <c r="A55" s="130" t="s">
        <v>145</v>
      </c>
      <c r="B55" s="15"/>
      <c r="C55" s="83">
        <f>SUM(C50:C54)</f>
        <v>-4472</v>
      </c>
      <c r="D55" s="79">
        <f>SUM(D50:D54)</f>
        <v>-31414</v>
      </c>
    </row>
    <row r="56" spans="1:4" x14ac:dyDescent="0.25">
      <c r="A56" s="130" t="s">
        <v>0</v>
      </c>
      <c r="B56" s="8"/>
      <c r="C56" s="82">
        <f>C55+C47+C39</f>
        <v>-6882</v>
      </c>
      <c r="D56" s="74">
        <f>D55+D47+D39</f>
        <v>-1088</v>
      </c>
    </row>
    <row r="57" spans="1:4" x14ac:dyDescent="0.25">
      <c r="A57" s="128" t="s">
        <v>146</v>
      </c>
      <c r="B57" s="8"/>
      <c r="C57" s="3"/>
      <c r="D57" s="5"/>
    </row>
    <row r="58" spans="1:4" x14ac:dyDescent="0.25">
      <c r="A58" s="128" t="s">
        <v>147</v>
      </c>
      <c r="B58" s="8"/>
      <c r="C58" s="3">
        <v>883</v>
      </c>
      <c r="D58" s="5">
        <v>217</v>
      </c>
    </row>
    <row r="59" spans="1:4" ht="15.75" thickBot="1" x14ac:dyDescent="0.3">
      <c r="A59" s="129" t="s">
        <v>148</v>
      </c>
      <c r="B59" s="19"/>
      <c r="C59" s="84">
        <v>51402</v>
      </c>
      <c r="D59" s="77">
        <v>23023</v>
      </c>
    </row>
    <row r="60" spans="1:4" ht="15.75" thickBot="1" x14ac:dyDescent="0.3">
      <c r="A60" s="132" t="s">
        <v>149</v>
      </c>
      <c r="B60" s="24"/>
      <c r="C60" s="85">
        <f>SUM(C56:C59)</f>
        <v>45403</v>
      </c>
      <c r="D60" s="86">
        <f>SUM(D56:D59)</f>
        <v>22152</v>
      </c>
    </row>
    <row r="61" spans="1:4" ht="15.75" thickTop="1" x14ac:dyDescent="0.25"/>
    <row r="62" spans="1:4" x14ac:dyDescent="0.25">
      <c r="A62" s="105"/>
      <c r="D62" s="107"/>
    </row>
    <row r="63" spans="1:4" x14ac:dyDescent="0.25">
      <c r="A63" s="105"/>
      <c r="D63" s="107"/>
    </row>
    <row r="64" spans="1:4" ht="15.75" thickBot="1" x14ac:dyDescent="0.3">
      <c r="A64" s="105" t="s">
        <v>49</v>
      </c>
      <c r="D64" s="108"/>
    </row>
    <row r="65" spans="1:4" x14ac:dyDescent="0.25">
      <c r="A65" s="105"/>
      <c r="D65" s="106" t="s">
        <v>50</v>
      </c>
    </row>
    <row r="66" spans="1:4" x14ac:dyDescent="0.25">
      <c r="A66" s="105"/>
      <c r="D66" s="107"/>
    </row>
    <row r="67" spans="1:4" x14ac:dyDescent="0.25">
      <c r="A67" s="105"/>
      <c r="D67" s="107"/>
    </row>
    <row r="68" spans="1:4" x14ac:dyDescent="0.25">
      <c r="A68" s="105"/>
      <c r="D68" s="107"/>
    </row>
    <row r="69" spans="1:4" ht="15.75" thickBot="1" x14ac:dyDescent="0.3">
      <c r="A69" s="105" t="s">
        <v>51</v>
      </c>
      <c r="D69" s="108"/>
    </row>
    <row r="70" spans="1:4" x14ac:dyDescent="0.25">
      <c r="A70" s="105"/>
      <c r="D70" s="106" t="s">
        <v>52</v>
      </c>
    </row>
  </sheetData>
  <mergeCells count="3">
    <mergeCell ref="D62:D64"/>
    <mergeCell ref="D66:D69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Sheet5</vt:lpstr>
      <vt:lpstr>Sheet5!_Hlk212980358</vt:lpstr>
      <vt:lpstr>Sheet5!OLE_LINK50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Anel Makasheva</cp:lastModifiedBy>
  <dcterms:created xsi:type="dcterms:W3CDTF">2015-06-05T18:17:20Z</dcterms:created>
  <dcterms:modified xsi:type="dcterms:W3CDTF">2022-12-09T11:12:39Z</dcterms:modified>
</cp:coreProperties>
</file>