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.olshevskiy\Desktop\3 мес 2023\FS\KASE\"/>
    </mc:Choice>
  </mc:AlternateContent>
  <xr:revisionPtr revIDLastSave="0" documentId="13_ncr:1_{D6EC3358-D013-4EF1-938C-EEDAE0987F4D}" xr6:coauthVersionLast="36" xr6:coauthVersionMax="36" xr10:uidLastSave="{00000000-0000-0000-0000-000000000000}"/>
  <bookViews>
    <workbookView xWindow="0" yWindow="0" windowWidth="5805" windowHeight="453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78745651" localSheetId="2">'О ДВИЖЕНИИ ДЕНЕЖНЫХ СРЕДСТВ'!#REF!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E71" i="1"/>
  <c r="D70" i="1"/>
  <c r="E70" i="1"/>
  <c r="G66" i="1"/>
  <c r="F66" i="1"/>
  <c r="G61" i="1"/>
  <c r="F61" i="1"/>
  <c r="G55" i="1"/>
  <c r="F55" i="1"/>
  <c r="G54" i="1"/>
  <c r="F54" i="1"/>
  <c r="G53" i="1"/>
  <c r="F53" i="1"/>
  <c r="G49" i="1"/>
  <c r="F49" i="1"/>
  <c r="G34" i="1"/>
  <c r="F34" i="1"/>
  <c r="G31" i="1"/>
  <c r="F31" i="1"/>
  <c r="G30" i="1"/>
  <c r="F30" i="1"/>
  <c r="G18" i="1"/>
  <c r="F18" i="1"/>
  <c r="G73" i="3"/>
  <c r="F73" i="3"/>
  <c r="G70" i="3"/>
  <c r="F70" i="3"/>
  <c r="G66" i="3"/>
  <c r="F66" i="3"/>
  <c r="G58" i="3"/>
  <c r="F58" i="3"/>
  <c r="G39" i="3"/>
  <c r="F39" i="3"/>
  <c r="G33" i="3"/>
  <c r="F33" i="3"/>
  <c r="G26" i="3"/>
  <c r="F26" i="3"/>
  <c r="G12" i="3"/>
  <c r="F12" i="3"/>
  <c r="J29" i="4"/>
  <c r="I29" i="4"/>
  <c r="H29" i="4"/>
  <c r="G29" i="4"/>
  <c r="F29" i="4"/>
  <c r="E29" i="4"/>
  <c r="D29" i="4"/>
  <c r="C29" i="4"/>
  <c r="J28" i="4"/>
  <c r="I28" i="4"/>
  <c r="H28" i="4"/>
  <c r="G28" i="4"/>
  <c r="F28" i="4"/>
  <c r="E28" i="4"/>
  <c r="D28" i="4"/>
  <c r="C28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J16" i="4"/>
  <c r="J15" i="4"/>
  <c r="L27" i="4"/>
  <c r="K27" i="4"/>
  <c r="L26" i="4"/>
  <c r="K26" i="4"/>
  <c r="L24" i="4"/>
  <c r="K24" i="4"/>
  <c r="L23" i="4"/>
  <c r="K23" i="4"/>
  <c r="L22" i="4"/>
  <c r="K22" i="4"/>
  <c r="L21" i="4"/>
  <c r="K21" i="4"/>
  <c r="L14" i="4"/>
  <c r="K14" i="4"/>
  <c r="L13" i="4"/>
  <c r="K13" i="4"/>
  <c r="L11" i="4"/>
  <c r="K11" i="4"/>
  <c r="L10" i="4"/>
  <c r="K10" i="4"/>
  <c r="L9" i="4"/>
  <c r="K9" i="4"/>
  <c r="L8" i="4"/>
  <c r="K8" i="4"/>
  <c r="D83" i="2"/>
  <c r="E83" i="2"/>
  <c r="G40" i="2" l="1"/>
  <c r="F40" i="2"/>
  <c r="G39" i="2"/>
  <c r="F39" i="2"/>
  <c r="G80" i="2" l="1"/>
  <c r="F80" i="2"/>
  <c r="G79" i="2"/>
  <c r="F79" i="2"/>
  <c r="G78" i="2"/>
  <c r="F78" i="2"/>
  <c r="G67" i="2"/>
  <c r="F67" i="2"/>
  <c r="G58" i="2"/>
  <c r="F58" i="2"/>
  <c r="G55" i="2"/>
  <c r="F55" i="2"/>
  <c r="G36" i="2"/>
  <c r="F36" i="2"/>
  <c r="G24" i="2"/>
  <c r="F24" i="2"/>
</calcChain>
</file>

<file path=xl/sharedStrings.xml><?xml version="1.0" encoding="utf-8"?>
<sst xmlns="http://schemas.openxmlformats.org/spreadsheetml/2006/main" count="280" uniqueCount="177">
  <si>
    <t xml:space="preserve"> </t>
  </si>
  <si>
    <t>В миллионах тенге</t>
  </si>
  <si>
    <t>Прим.</t>
  </si>
  <si>
    <t>Выручка и прочие доходы</t>
  </si>
  <si>
    <t>Финансовый доход</t>
  </si>
  <si>
    <t>Прочий операционный доход</t>
  </si>
  <si>
    <t>Итого выручка и прочие доходы</t>
  </si>
  <si>
    <t>Расходы и затраты</t>
  </si>
  <si>
    <t>Производственные расходы</t>
  </si>
  <si>
    <t>Налоги кроме подоходного налога</t>
  </si>
  <si>
    <t>Износ, истощение и амортизация</t>
  </si>
  <si>
    <t>Расходы по транспортировке и реализации</t>
  </si>
  <si>
    <t>Общие и административные расходы</t>
  </si>
  <si>
    <t>Финансовые затраты</t>
  </si>
  <si>
    <t>Прочие расходы</t>
  </si>
  <si>
    <t>Итого расходы и затраты</t>
  </si>
  <si>
    <t>Расходы по подоходному налогу</t>
  </si>
  <si>
    <t>Акционеров Материнской Компании</t>
  </si>
  <si>
    <t>Неконтрольную долю участия</t>
  </si>
  <si>
    <t>Налоговый эффект</t>
  </si>
  <si>
    <t>Активы</t>
  </si>
  <si>
    <t>Долгосрочные активы</t>
  </si>
  <si>
    <t>Основные средства</t>
  </si>
  <si>
    <t xml:space="preserve">Активы в форме права пользования 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</si>
  <si>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</si>
  <si>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</si>
  <si>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</si>
  <si>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</si>
  <si>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</si>
  <si>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</si>
  <si>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</si>
  <si>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</si>
  <si>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долгосрочные финансовые активы</t>
  </si>
  <si>
    <t>Прочие долгосрочные нефинансовые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</si>
  <si>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</si>
  <si>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</si>
  <si>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</si>
  <si>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</si>
  <si>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>Денежные средства и их эквиваленты</t>
  </si>
  <si>
    <t>Активы, классифицированные как предназначенные для продажи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</si>
  <si>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</si>
  <si>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</si>
  <si>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</si>
  <si>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</si>
  <si>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Нераспределённая прибыль</t>
  </si>
  <si>
    <t>Относящийся к акционерам Материнской Компании</t>
  </si>
  <si>
    <t>Неконтрольная доля участия</t>
  </si>
  <si>
    <t>Долгосрочные обязательства</t>
  </si>
  <si>
    <t>Резервы</t>
  </si>
  <si>
    <t>Обязательства по аренде</t>
  </si>
  <si>
    <t>Прочие долгосрочные финансовые обязательства</t>
  </si>
  <si>
    <t>Прочие долгосрочные нефинансовые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</si>
  <si>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</si>
  <si>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</si>
  <si>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</si>
  <si>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Изменение в резервах</t>
  </si>
  <si>
    <t>Денежные потоки от инвестиционной деятельности</t>
  </si>
  <si>
    <t>Денежные потоки от финансовой деятельности</t>
  </si>
  <si>
    <t>Погашение займов</t>
  </si>
  <si>
    <t>Приходится на акционеров Материнской Компании</t>
  </si>
  <si>
    <t>Дополни-тельный оплаченный капитал</t>
  </si>
  <si>
    <t>Нераспре-делённая прибыль</t>
  </si>
  <si>
    <t>Итого</t>
  </si>
  <si>
    <t>Итого обязательства</t>
  </si>
  <si>
    <t>Итого капитал и обязательства</t>
  </si>
  <si>
    <t>Прибыль до учёта подоходного налога</t>
  </si>
  <si>
    <t>Дополнительные вклады в капитал совместных предприятий без изменения доли владения</t>
  </si>
  <si>
    <t>Изменение в резерве под ожидаемые кредитные убытки</t>
  </si>
  <si>
    <t>Себестоимость покупной нефти, газа, нефтепродуктов и прочих материалов</t>
  </si>
  <si>
    <t>Прочие</t>
  </si>
  <si>
    <t>Краткосрочные активы</t>
  </si>
  <si>
    <t>Прочие краткосрочные финансовые активы</t>
  </si>
  <si>
    <t>Прочие краткосрочные нефинансовые активы</t>
  </si>
  <si>
    <t>Итого активы</t>
  </si>
  <si>
    <t>Резерв по пересчёту валюты отчётности</t>
  </si>
  <si>
    <t>Итого капитал</t>
  </si>
  <si>
    <t>Краткосрочные обязательства</t>
  </si>
  <si>
    <t>Прочие краткосрочные финансовые обязательства</t>
  </si>
  <si>
    <t>Прочие краткосрочные нефинансовые обязательства</t>
  </si>
  <si>
    <t>Курсовая разница от пересчёта отчётности зарубежных подразделений</t>
  </si>
  <si>
    <t>Оплата подоходного налога</t>
  </si>
  <si>
    <t>Проценты полученные</t>
  </si>
  <si>
    <t>Проценты уплаченные</t>
  </si>
  <si>
    <t>Размещение банковских вкладов</t>
  </si>
  <si>
    <t>Возврат банковских вкладов</t>
  </si>
  <si>
    <t>Займы, выданные связанным сторонам</t>
  </si>
  <si>
    <t>Поступления займов</t>
  </si>
  <si>
    <t>Влияние изменений в обменных курсах на денежные средства и их эквиваленты</t>
  </si>
  <si>
    <t>На 31 декабря</t>
  </si>
  <si>
    <t xml:space="preserve">Износ, истощение и амортизация </t>
  </si>
  <si>
    <t xml:space="preserve">Финансовые затраты </t>
  </si>
  <si>
    <t xml:space="preserve">Прочие корректировки </t>
  </si>
  <si>
    <t xml:space="preserve">Операционная прибыль до корректировок оборотного капитала </t>
  </si>
  <si>
    <t>Изменения в НДС к возмещению</t>
  </si>
  <si>
    <t>Изменения в товарно-материальных запасах</t>
  </si>
  <si>
    <t xml:space="preserve">Изменения в торговой дебиторской задолженности и прочих краткосрочных активах </t>
  </si>
  <si>
    <t>Изменения в торговой и прочей кредиторской задолженности и обязательствах по договорам с покупателями</t>
  </si>
  <si>
    <t xml:space="preserve">Изменения в прочих налогах к уплате </t>
  </si>
  <si>
    <t xml:space="preserve">Денежные потоки, полученные от операционной деятельности </t>
  </si>
  <si>
    <t xml:space="preserve">Дивиденды, полученные от совместных предприятий и ассоциированных компаний </t>
  </si>
  <si>
    <t xml:space="preserve">Чистые денежные потоки, полученные от операционной деятельности </t>
  </si>
  <si>
    <t>Приобретение основных средств, нематериальных активов и активов по разведке и оценке</t>
  </si>
  <si>
    <t>Поступления от продажи основных средств, активов по разведке и оценке и активов, классифицированных как предназначенные для продажи</t>
  </si>
  <si>
    <t xml:space="preserve">Чистые денежные потоки, использованные в инвестиционной деятельности </t>
  </si>
  <si>
    <t xml:space="preserve">Дивиденды, выплаченные акционерам неконтрольной доли </t>
  </si>
  <si>
    <t>2022 года</t>
  </si>
  <si>
    <t>(пересчитано)*</t>
  </si>
  <si>
    <t>−</t>
  </si>
  <si>
    <t>Базовая и разводнённая</t>
  </si>
  <si>
    <t>Активы по отсроченному налогу</t>
  </si>
  <si>
    <t>Обязательства по отсроченному налогу</t>
  </si>
  <si>
    <t xml:space="preserve">Денежные потоки от операционной деятельности </t>
  </si>
  <si>
    <t xml:space="preserve">Прибыль до учёта подоходного налога </t>
  </si>
  <si>
    <t>Реализованные убытки от производных инструментов по нефтепродуктам</t>
  </si>
  <si>
    <t>Прим</t>
  </si>
  <si>
    <t>Чистое изменение в денежных средствах и их эквивалентах</t>
  </si>
  <si>
    <t>Неконтроль-ная доля участия</t>
  </si>
  <si>
    <t xml:space="preserve">Консолидированный отчёт об изменениях в капитале </t>
  </si>
  <si>
    <t xml:space="preserve">Консолидированный отчёт о движении денежных средств </t>
  </si>
  <si>
    <t>Выручка по договорам с покупателями</t>
  </si>
  <si>
    <t>АО "Национальная Компания "КазМунайГаз"</t>
  </si>
  <si>
    <t>Главный бухгалтер</t>
  </si>
  <si>
    <t>А.С. Есбергенова</t>
  </si>
  <si>
    <t>Приобретение нот Национального банка РК</t>
  </si>
  <si>
    <t>Прочий капитал</t>
  </si>
  <si>
    <t>Погашение нот Национального банка РК</t>
  </si>
  <si>
    <t>Распределения в пользу Самрук-Казына</t>
  </si>
  <si>
    <t>КОНСОЛИДИРОВАННЫЙ отчёт о финансовом положении</t>
  </si>
  <si>
    <t>КОНСОЛИДИРОВАННЫЙ ОТЧЁТ О СОВОКУПНОМ ДОХОДЕ</t>
  </si>
  <si>
    <t>За три месяца,</t>
  </si>
  <si>
    <t>закончившихся 31 марта</t>
  </si>
  <si>
    <t>2023 года</t>
  </si>
  <si>
    <t>(неаудировано)</t>
  </si>
  <si>
    <t>Доля в прибыли совместных предприятий и ассоциированных компаний, нетто</t>
  </si>
  <si>
    <t>(Отрицательная)/положительная курсовая разница, нетто</t>
  </si>
  <si>
    <t>Чистая прибыль за период</t>
  </si>
  <si>
    <t>Прочий совокупный доход/(убыток)</t>
  </si>
  <si>
    <t>Прочий совокупный доход/(убыток), подлежащий переклассификации в состав прибыли или убытка в последующих периодах</t>
  </si>
  <si>
    <t>Эффект хеджирования</t>
  </si>
  <si>
    <t>Чистый прочий совокупный (убыток)/доход, подлежащий переклассификации в состав прибыли или убытка в последующих периодах, за вычетом подоходного налога</t>
  </si>
  <si>
    <t>Прочий совокупный доход, не подлежащий переклассификации в состав прибыли или убытка в последующих периодах</t>
  </si>
  <si>
    <t>Доход от переоценки по пенсионным планам с установленными выплатами совместных предприятий, за вычетом подоходного налога</t>
  </si>
  <si>
    <t>Чистый прочий совокупный доход, не подлежащий переклассификации в состав прибыли или убытка в последующих периодах, за вычетом подоходного налога</t>
  </si>
  <si>
    <t>Чистый прочий совокупный (убыток)/доход за период, за вычетом подоходного налога</t>
  </si>
  <si>
    <t>Итого совокупный доход за период, за вычетом подоходного налога</t>
  </si>
  <si>
    <t xml:space="preserve">Чистая прибыль/(убыток) за период, </t>
  </si>
  <si>
    <t xml:space="preserve">приходящаяся на: </t>
  </si>
  <si>
    <t>Итого совокупный доход/(убыток), приходящийся на:</t>
  </si>
  <si>
    <t>На 31 марта</t>
  </si>
  <si>
    <t>Займы и облигации</t>
  </si>
  <si>
    <t xml:space="preserve">Заместитель председателя Правления </t>
  </si>
  <si>
    <t>Д.А. Арысова</t>
  </si>
  <si>
    <r>
      <t>Прибыль на акцию**</t>
    </r>
    <r>
      <rPr>
        <sz val="10"/>
        <color theme="1"/>
        <rFont val="Arial"/>
        <family val="2"/>
        <charset val="204"/>
      </rPr>
      <t xml:space="preserve"> − в тысячах тенге</t>
    </r>
  </si>
  <si>
    <t>2022 года (аудировано)</t>
  </si>
  <si>
    <r>
      <t>Балансовая стоимость одной акции*</t>
    </r>
    <r>
      <rPr>
        <sz val="10"/>
        <color theme="1"/>
        <rFont val="Arial"/>
        <family val="2"/>
        <charset val="204"/>
      </rPr>
      <t xml:space="preserve"> − в тысячах тенге</t>
    </r>
  </si>
  <si>
    <t>Корректировки:</t>
  </si>
  <si>
    <t>Обесценение основных средств, активов по разведке и оценке, нематериальных активов и активов, классифицированных как предназначенные для продажи</t>
  </si>
  <si>
    <t>Отрицательная/(положительная) курсовая разница, нетто</t>
  </si>
  <si>
    <t>(Восстановление)/списание товарно-материальных запасов до чистой стоимости реализации</t>
  </si>
  <si>
    <t>(Доход)/убыток от выбытия основных средств, нематериальных активов, инвестиционной недвижимости и активов, классифицированных как предназначенные для продажи, нетто</t>
  </si>
  <si>
    <t>19, 20</t>
  </si>
  <si>
    <t xml:space="preserve">Распределения в пользу Самрук-Казына </t>
  </si>
  <si>
    <t>Погашение основного долга по обязательствам по аренде</t>
  </si>
  <si>
    <t>Чистые денежные потоки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</si>
  <si>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</si>
  <si>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</si>
  <si>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Прочий капитал </t>
  </si>
  <si>
    <t xml:space="preserve">На 31 декабря 2021 года (аудировано) </t>
  </si>
  <si>
    <t>Чистая прибыль/(убыток) за период (пересчитано)*</t>
  </si>
  <si>
    <t>Прочий совокупный (убыток)/доход (пересчитано)*</t>
  </si>
  <si>
    <t xml:space="preserve">Итого совокупный (убыток)/доход (пересчитано)* </t>
  </si>
  <si>
    <t>Распределение в пользу Самрук-Казына</t>
  </si>
  <si>
    <t>На 31 марта 2022 года (неаудировано) (пересчитано)</t>
  </si>
  <si>
    <t xml:space="preserve">На 31 декабря 2022 года (аудировано) </t>
  </si>
  <si>
    <t xml:space="preserve">Прочий совокупный доход/(убыток) </t>
  </si>
  <si>
    <t xml:space="preserve">Итого совокупный доход/(убыток)  </t>
  </si>
  <si>
    <t>На 31 марта 2023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</si>
</sst>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-;\-* #,##0.00_-;_-* &quot;-&quot;??_-;_-@_-"/>
    <numFmt numFmtId="166" formatCode="_-* #,##0_-;\-* #,##0_-;_-* &quot;-&quot;??_-;_-@_-"/>
    <numFmt numFmtId="167" formatCode="_(* #,##0.00_);_(* \(#,##0.00\);_(* &quot;-&quot;??_);_(@_)"/>
    <numFmt numFmtId="168" formatCode="[$-FC19]dd\ mmmm\ yyyy\ \г\.;@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7">
    <xf numFmtId="0" fontId="0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/>
    <xf numFmtId="167" fontId="8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6" fontId="7" fillId="0" borderId="0" xfId="1" applyNumberFormat="1" applyFont="1"/>
    <xf numFmtId="0" fontId="4" fillId="0" borderId="2" xfId="0" applyFont="1" applyBorder="1" applyAlignment="1">
      <alignment horizontal="right" vertical="center" wrapText="1"/>
    </xf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7" fillId="0" borderId="0" xfId="0" applyFont="1"/>
    <xf numFmtId="166" fontId="7" fillId="0" borderId="0" xfId="1" applyNumberFormat="1" applyFont="1" applyAlignment="1"/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/>
    <xf numFmtId="166" fontId="11" fillId="0" borderId="0" xfId="1" applyNumberFormat="1" applyFont="1"/>
    <xf numFmtId="0" fontId="11" fillId="0" borderId="0" xfId="0" applyFont="1"/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0" xfId="0" applyFont="1" applyAlignment="1"/>
    <xf numFmtId="166" fontId="11" fillId="0" borderId="0" xfId="1" applyNumberFormat="1" applyFont="1" applyAlignment="1"/>
    <xf numFmtId="165" fontId="11" fillId="0" borderId="0" xfId="1" applyFont="1"/>
    <xf numFmtId="0" fontId="10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166" fontId="4" fillId="0" borderId="0" xfId="1" applyNumberFormat="1" applyFont="1" applyAlignment="1">
      <alignment horizontal="right" vertical="center" wrapText="1"/>
    </xf>
    <xf numFmtId="166" fontId="4" fillId="0" borderId="1" xfId="1" applyNumberFormat="1" applyFont="1" applyBorder="1" applyAlignment="1">
      <alignment horizontal="right" vertical="center" wrapText="1"/>
    </xf>
    <xf numFmtId="166" fontId="5" fillId="0" borderId="0" xfId="1" applyNumberFormat="1" applyFont="1" applyAlignment="1">
      <alignment horizontal="right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166" fontId="4" fillId="0" borderId="5" xfId="1" applyNumberFormat="1" applyFont="1" applyBorder="1" applyAlignment="1">
      <alignment horizontal="right" vertical="center" wrapText="1"/>
    </xf>
    <xf numFmtId="166" fontId="0" fillId="0" borderId="0" xfId="1" applyNumberFormat="1" applyFont="1"/>
    <xf numFmtId="166" fontId="4" fillId="0" borderId="1" xfId="1" applyNumberFormat="1" applyFont="1" applyBorder="1" applyAlignment="1">
      <alignment horizontal="center" vertical="center" wrapText="1"/>
    </xf>
    <xf numFmtId="166" fontId="4" fillId="0" borderId="0" xfId="1" applyNumberFormat="1" applyFont="1" applyAlignment="1">
      <alignment horizontal="center" vertical="center" wrapText="1"/>
    </xf>
    <xf numFmtId="166" fontId="4" fillId="0" borderId="2" xfId="1" applyNumberFormat="1" applyFont="1" applyBorder="1" applyAlignment="1">
      <alignment horizontal="right" vertical="center" wrapText="1"/>
    </xf>
  </cellXfs>
  <cellStyles count="7">
    <cellStyle name="Comma" xfId="3" xr:uid="{7F86EAE9-5DE8-4AA5-9DCC-015B56A8D431}"/>
    <cellStyle name="Comma 2 13" xfId="6" xr:uid="{B86FAD4E-1B85-4607-A810-6279BB817144}"/>
    <cellStyle name="Обычный" xfId="0" builtinId="0"/>
    <cellStyle name="Обычный 101 2" xfId="4" xr:uid="{084B3F1F-F81E-4BA0-B422-F19CE9A4A727}"/>
    <cellStyle name="Финансовый" xfId="1" builtinId="3"/>
    <cellStyle name="Финансовый 10" xfId="2" xr:uid="{9389A89E-977A-409A-B0AE-A8D5B19CBE95}"/>
    <cellStyle name="Финансовый 2 2 3 2 2 2" xfId="5" xr:uid="{04DED90A-4F83-4085-BF0C-FE29984D03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8"/>
  <sheetViews>
    <sheetView tabSelected="1" zoomScale="80" zoomScaleNormal="80" workbookViewId="0">
      <selection activeCell="F3" sqref="F3"/>
    </sheetView>
  </sheetViews>
  <sheetFormatPr defaultRowHeight="15" x14ac:dyDescent="0.25"/>
  <cols>
    <col min="2" max="2" width="69.140625" customWidth="1"/>
    <col min="4" max="4" width="16.28515625" customWidth="1"/>
    <col min="5" max="5" width="16.7109375" customWidth="1"/>
    <col min="6" max="7" width="12.28515625" style="5" customWidth="1"/>
  </cols>
  <sheetData>
    <row r="1" spans="2:7" ht="15.75" x14ac:dyDescent="0.25">
      <c r="B1" s="7" t="s">
        <v>120</v>
      </c>
    </row>
    <row r="2" spans="2:7" ht="15.75" x14ac:dyDescent="0.25">
      <c r="B2" s="7" t="s">
        <v>127</v>
      </c>
    </row>
    <row r="3" spans="2:7" ht="15.75" x14ac:dyDescent="0.25">
      <c r="B3" s="7"/>
    </row>
    <row r="4" spans="2:7" x14ac:dyDescent="0.25">
      <c r="B4" s="70"/>
      <c r="C4" s="70"/>
      <c r="D4" s="70"/>
      <c r="E4" s="70"/>
      <c r="F4" s="71"/>
      <c r="G4" s="10"/>
    </row>
    <row r="5" spans="2:7" x14ac:dyDescent="0.25">
      <c r="B5" s="24"/>
      <c r="C5" s="25"/>
      <c r="D5" s="27" t="s">
        <v>148</v>
      </c>
      <c r="E5" s="28" t="s">
        <v>88</v>
      </c>
      <c r="F5" s="71"/>
      <c r="G5" s="10"/>
    </row>
    <row r="6" spans="2:7" ht="25.5" x14ac:dyDescent="0.25">
      <c r="B6" s="24"/>
      <c r="C6" s="25"/>
      <c r="D6" s="27" t="s">
        <v>131</v>
      </c>
      <c r="E6" s="28" t="s">
        <v>153</v>
      </c>
      <c r="F6" s="71"/>
      <c r="G6" s="10"/>
    </row>
    <row r="7" spans="2:7" ht="15.75" thickBot="1" x14ac:dyDescent="0.3">
      <c r="B7" s="58" t="s">
        <v>1</v>
      </c>
      <c r="C7" s="42" t="s">
        <v>2</v>
      </c>
      <c r="D7" s="59" t="s">
        <v>132</v>
      </c>
      <c r="E7" s="30"/>
      <c r="F7" s="71"/>
      <c r="G7" s="10"/>
    </row>
    <row r="8" spans="2:7" x14ac:dyDescent="0.25">
      <c r="B8" s="32" t="s">
        <v>0</v>
      </c>
      <c r="C8" s="33"/>
      <c r="D8" s="27"/>
      <c r="E8" s="28"/>
      <c r="F8" s="22"/>
    </row>
    <row r="9" spans="2:7" x14ac:dyDescent="0.25">
      <c r="B9" s="34" t="s">
        <v>20</v>
      </c>
      <c r="C9" s="35"/>
      <c r="D9" s="28"/>
      <c r="E9" s="28"/>
      <c r="F9" s="22"/>
    </row>
    <row r="10" spans="2:7" x14ac:dyDescent="0.25">
      <c r="B10" s="34" t="s">
        <v>21</v>
      </c>
      <c r="C10" s="35"/>
      <c r="D10" s="27"/>
      <c r="E10" s="28"/>
      <c r="F10" s="22"/>
    </row>
    <row r="11" spans="2:7" x14ac:dyDescent="0.25">
      <c r="B11" s="17" t="s">
        <v>24</v>
      </c>
      <c r="C11" s="35"/>
      <c r="D11" s="36">
        <v>278063</v>
      </c>
      <c r="E11" s="37">
        <v>251280</v>
      </c>
      <c r="F11" s="22"/>
    </row>
    <row r="12" spans="2:7" x14ac:dyDescent="0.25">
      <c r="B12" s="17" t="s">
        <v>22</v>
      </c>
      <c r="C12" s="35">
        <v>14</v>
      </c>
      <c r="D12" s="36">
        <v>6867972</v>
      </c>
      <c r="E12" s="37">
        <v>6989837</v>
      </c>
      <c r="F12" s="22"/>
    </row>
    <row r="13" spans="2:7" x14ac:dyDescent="0.25">
      <c r="B13" s="17" t="s">
        <v>25</v>
      </c>
      <c r="C13" s="35"/>
      <c r="D13" s="36">
        <v>16906</v>
      </c>
      <c r="E13" s="37">
        <v>17304</v>
      </c>
      <c r="F13" s="22"/>
    </row>
    <row r="14" spans="2:7" x14ac:dyDescent="0.25">
      <c r="B14" s="17" t="s">
        <v>26</v>
      </c>
      <c r="C14" s="35"/>
      <c r="D14" s="36">
        <v>887276</v>
      </c>
      <c r="E14" s="37">
        <v>918253</v>
      </c>
      <c r="F14" s="22"/>
    </row>
    <row r="15" spans="2:7" x14ac:dyDescent="0.25">
      <c r="B15" s="17" t="s">
        <v>23</v>
      </c>
      <c r="C15" s="35"/>
      <c r="D15" s="36">
        <v>77635</v>
      </c>
      <c r="E15" s="37">
        <v>76567</v>
      </c>
      <c r="F15" s="22"/>
    </row>
    <row r="16" spans="2:7" x14ac:dyDescent="0.25">
      <c r="B16" s="17" t="s">
        <v>28</v>
      </c>
      <c r="C16" s="35">
        <v>16</v>
      </c>
      <c r="D16" s="36">
        <v>5011937</v>
      </c>
      <c r="E16" s="37">
        <v>4947403</v>
      </c>
      <c r="F16" s="22"/>
    </row>
    <row r="17" spans="2:7" x14ac:dyDescent="0.25">
      <c r="B17" s="17" t="s">
        <v>29</v>
      </c>
      <c r="C17" s="35"/>
      <c r="D17" s="36">
        <v>18989</v>
      </c>
      <c r="E17" s="37">
        <v>16760</v>
      </c>
      <c r="F17" s="22"/>
    </row>
    <row r="18" spans="2:7" x14ac:dyDescent="0.25">
      <c r="B18" s="17" t="s">
        <v>30</v>
      </c>
      <c r="C18" s="35"/>
      <c r="D18" s="36">
        <v>63621</v>
      </c>
      <c r="E18" s="37">
        <v>52982</v>
      </c>
      <c r="F18" s="22"/>
    </row>
    <row r="19" spans="2:7" x14ac:dyDescent="0.25">
      <c r="B19" s="17" t="s">
        <v>33</v>
      </c>
      <c r="C19" s="35"/>
      <c r="D19" s="36">
        <v>3505</v>
      </c>
      <c r="E19" s="37">
        <v>3713</v>
      </c>
      <c r="F19" s="22"/>
    </row>
    <row r="20" spans="2:7" x14ac:dyDescent="0.25">
      <c r="B20" s="17" t="s">
        <v>31</v>
      </c>
      <c r="C20" s="35"/>
      <c r="D20" s="36">
        <v>130170</v>
      </c>
      <c r="E20" s="37">
        <v>129857</v>
      </c>
      <c r="F20" s="22"/>
    </row>
    <row r="21" spans="2:7" x14ac:dyDescent="0.25">
      <c r="B21" s="17" t="s">
        <v>32</v>
      </c>
      <c r="C21" s="35"/>
      <c r="D21" s="36">
        <v>10220</v>
      </c>
      <c r="E21" s="37">
        <v>10672</v>
      </c>
      <c r="F21" s="22"/>
    </row>
    <row r="22" spans="2:7" x14ac:dyDescent="0.25">
      <c r="B22" s="17" t="s">
        <v>27</v>
      </c>
      <c r="C22" s="35">
        <v>15</v>
      </c>
      <c r="D22" s="36">
        <v>59251</v>
      </c>
      <c r="E22" s="37">
        <v>59229</v>
      </c>
      <c r="F22" s="22"/>
    </row>
    <row r="23" spans="2:7" ht="15.75" thickBot="1" x14ac:dyDescent="0.3">
      <c r="B23" s="17" t="s">
        <v>109</v>
      </c>
      <c r="C23" s="35"/>
      <c r="D23" s="36">
        <v>39978</v>
      </c>
      <c r="E23" s="37">
        <v>41598</v>
      </c>
      <c r="F23" s="22"/>
    </row>
    <row r="24" spans="2:7" ht="15.75" thickBot="1" x14ac:dyDescent="0.3">
      <c r="B24" s="60"/>
      <c r="C24" s="48"/>
      <c r="D24" s="61">
        <v>13465523</v>
      </c>
      <c r="E24" s="62">
        <v>13515455</v>
      </c>
      <c r="F24" s="22">
        <f>SUM(D11:D23)-D24</f>
        <v>0</v>
      </c>
      <c r="G24" s="5">
        <f>SUM(E11:E23)-E24</f>
        <v>0</v>
      </c>
    </row>
    <row r="25" spans="2:7" x14ac:dyDescent="0.25">
      <c r="B25" s="17" t="s">
        <v>0</v>
      </c>
      <c r="C25" s="35"/>
      <c r="D25" s="27"/>
      <c r="E25" s="28"/>
      <c r="F25" s="22"/>
    </row>
    <row r="26" spans="2:7" x14ac:dyDescent="0.25">
      <c r="B26" s="34" t="s">
        <v>70</v>
      </c>
      <c r="C26" s="35"/>
      <c r="D26" s="27"/>
      <c r="E26" s="28"/>
      <c r="F26" s="22"/>
    </row>
    <row r="27" spans="2:7" x14ac:dyDescent="0.25">
      <c r="B27" s="17" t="s">
        <v>34</v>
      </c>
      <c r="C27" s="35"/>
      <c r="D27" s="36">
        <v>331543</v>
      </c>
      <c r="E27" s="37">
        <v>309425</v>
      </c>
      <c r="F27" s="22"/>
    </row>
    <row r="28" spans="2:7" x14ac:dyDescent="0.25">
      <c r="B28" s="17" t="s">
        <v>36</v>
      </c>
      <c r="C28" s="35">
        <v>17</v>
      </c>
      <c r="D28" s="36">
        <v>545915</v>
      </c>
      <c r="E28" s="37">
        <v>519537</v>
      </c>
      <c r="F28" s="22"/>
    </row>
    <row r="29" spans="2:7" x14ac:dyDescent="0.25">
      <c r="B29" s="17" t="s">
        <v>29</v>
      </c>
      <c r="C29" s="35"/>
      <c r="D29" s="36">
        <v>44973</v>
      </c>
      <c r="E29" s="37">
        <v>42697</v>
      </c>
      <c r="F29" s="22"/>
    </row>
    <row r="30" spans="2:7" x14ac:dyDescent="0.25">
      <c r="B30" s="17" t="s">
        <v>35</v>
      </c>
      <c r="C30" s="35"/>
      <c r="D30" s="36">
        <v>47766</v>
      </c>
      <c r="E30" s="37">
        <v>36167</v>
      </c>
      <c r="F30" s="22"/>
    </row>
    <row r="31" spans="2:7" x14ac:dyDescent="0.25">
      <c r="B31" s="17" t="s">
        <v>72</v>
      </c>
      <c r="C31" s="35">
        <v>17</v>
      </c>
      <c r="D31" s="36">
        <v>127653</v>
      </c>
      <c r="E31" s="37">
        <v>109137</v>
      </c>
      <c r="F31" s="22"/>
    </row>
    <row r="32" spans="2:7" x14ac:dyDescent="0.25">
      <c r="B32" s="17" t="s">
        <v>31</v>
      </c>
      <c r="C32" s="35"/>
      <c r="D32" s="36">
        <v>49353</v>
      </c>
      <c r="E32" s="37">
        <v>119874</v>
      </c>
      <c r="F32" s="22"/>
    </row>
    <row r="33" spans="2:7" x14ac:dyDescent="0.25">
      <c r="B33" s="17" t="s">
        <v>71</v>
      </c>
      <c r="C33" s="35">
        <v>17</v>
      </c>
      <c r="D33" s="36">
        <v>81909</v>
      </c>
      <c r="E33" s="37">
        <v>57057</v>
      </c>
      <c r="F33" s="22"/>
    </row>
    <row r="34" spans="2:7" x14ac:dyDescent="0.25">
      <c r="B34" s="17" t="s">
        <v>37</v>
      </c>
      <c r="C34" s="35">
        <v>15</v>
      </c>
      <c r="D34" s="36">
        <v>1081374</v>
      </c>
      <c r="E34" s="37">
        <v>1178138</v>
      </c>
      <c r="F34" s="22"/>
    </row>
    <row r="35" spans="2:7" ht="15.75" thickBot="1" x14ac:dyDescent="0.3">
      <c r="B35" s="38" t="s">
        <v>38</v>
      </c>
      <c r="C35" s="18">
        <v>18</v>
      </c>
      <c r="D35" s="39">
        <v>970639</v>
      </c>
      <c r="E35" s="40">
        <v>762817</v>
      </c>
      <c r="F35" s="22"/>
    </row>
    <row r="36" spans="2:7" x14ac:dyDescent="0.25">
      <c r="B36" s="34"/>
      <c r="C36" s="35"/>
      <c r="D36" s="36">
        <v>3281125</v>
      </c>
      <c r="E36" s="37">
        <v>3134849</v>
      </c>
      <c r="F36" s="22">
        <f>SUM(D27:D35)-D36</f>
        <v>0</v>
      </c>
      <c r="G36" s="5">
        <f>SUM(E27:E35)-E36</f>
        <v>0</v>
      </c>
    </row>
    <row r="37" spans="2:7" x14ac:dyDescent="0.25">
      <c r="B37" s="34"/>
      <c r="C37" s="35"/>
      <c r="D37" s="27"/>
      <c r="E37" s="28"/>
      <c r="F37" s="22"/>
    </row>
    <row r="38" spans="2:7" ht="15.75" thickBot="1" x14ac:dyDescent="0.3">
      <c r="B38" s="38" t="s">
        <v>39</v>
      </c>
      <c r="C38" s="18"/>
      <c r="D38" s="59">
        <v>384</v>
      </c>
      <c r="E38" s="31">
        <v>459</v>
      </c>
      <c r="F38" s="22"/>
    </row>
    <row r="39" spans="2:7" ht="15.75" thickBot="1" x14ac:dyDescent="0.3">
      <c r="B39" s="41"/>
      <c r="C39" s="42"/>
      <c r="D39" s="39">
        <v>3281509</v>
      </c>
      <c r="E39" s="40">
        <v>3135308</v>
      </c>
      <c r="F39" s="22">
        <f>SUM(D36:D38)-D39</f>
        <v>0</v>
      </c>
      <c r="G39" s="5">
        <f>SUM(E36:E38)-E39</f>
        <v>0</v>
      </c>
    </row>
    <row r="40" spans="2:7" ht="15.75" thickBot="1" x14ac:dyDescent="0.3">
      <c r="B40" s="43" t="s">
        <v>73</v>
      </c>
      <c r="C40" s="63"/>
      <c r="D40" s="45">
        <v>16747032</v>
      </c>
      <c r="E40" s="46">
        <v>16650763</v>
      </c>
      <c r="F40" s="22">
        <f>D39+D24-D40</f>
        <v>0</v>
      </c>
      <c r="G40" s="5">
        <f>E39+E24-E40</f>
        <v>0</v>
      </c>
    </row>
    <row r="41" spans="2:7" ht="15.75" thickTop="1" x14ac:dyDescent="0.25">
      <c r="B41" s="21"/>
      <c r="C41" s="21"/>
      <c r="D41" s="21"/>
      <c r="E41" s="21"/>
      <c r="F41" s="22"/>
    </row>
    <row r="42" spans="2:7" x14ac:dyDescent="0.25">
      <c r="B42" s="21"/>
      <c r="C42" s="21"/>
      <c r="D42" s="21"/>
      <c r="E42" s="21"/>
      <c r="F42" s="22"/>
    </row>
    <row r="43" spans="2:7" x14ac:dyDescent="0.25">
      <c r="B43" s="21"/>
      <c r="C43" s="21"/>
      <c r="D43" s="21"/>
      <c r="E43" s="21"/>
      <c r="F43" s="22"/>
    </row>
    <row r="44" spans="2:7" x14ac:dyDescent="0.25">
      <c r="B44" s="24"/>
      <c r="C44" s="25"/>
      <c r="D44" s="27" t="s">
        <v>148</v>
      </c>
      <c r="E44" s="28" t="s">
        <v>88</v>
      </c>
      <c r="F44" s="22"/>
    </row>
    <row r="45" spans="2:7" ht="25.5" x14ac:dyDescent="0.25">
      <c r="B45" s="24"/>
      <c r="C45" s="25"/>
      <c r="D45" s="27" t="s">
        <v>131</v>
      </c>
      <c r="E45" s="28" t="s">
        <v>153</v>
      </c>
      <c r="F45" s="22"/>
    </row>
    <row r="46" spans="2:7" ht="15.75" thickBot="1" x14ac:dyDescent="0.3">
      <c r="B46" s="58" t="s">
        <v>1</v>
      </c>
      <c r="C46" s="42" t="s">
        <v>2</v>
      </c>
      <c r="D46" s="59" t="s">
        <v>132</v>
      </c>
      <c r="E46" s="30"/>
      <c r="F46" s="22"/>
    </row>
    <row r="47" spans="2:7" x14ac:dyDescent="0.25">
      <c r="B47" s="32" t="s">
        <v>0</v>
      </c>
      <c r="C47" s="33"/>
      <c r="D47" s="27"/>
      <c r="E47" s="28"/>
      <c r="F47" s="22"/>
    </row>
    <row r="48" spans="2:7" x14ac:dyDescent="0.25">
      <c r="B48" s="34" t="s">
        <v>40</v>
      </c>
      <c r="C48" s="35"/>
      <c r="D48" s="27"/>
      <c r="E48" s="28"/>
      <c r="F48" s="22"/>
    </row>
    <row r="49" spans="2:7" x14ac:dyDescent="0.25">
      <c r="B49" s="34" t="s">
        <v>41</v>
      </c>
      <c r="C49" s="35"/>
      <c r="D49" s="27"/>
      <c r="E49" s="28"/>
      <c r="F49" s="22"/>
    </row>
    <row r="50" spans="2:7" x14ac:dyDescent="0.25">
      <c r="B50" s="17" t="s">
        <v>42</v>
      </c>
      <c r="C50" s="35"/>
      <c r="D50" s="36">
        <v>916541</v>
      </c>
      <c r="E50" s="37">
        <v>916541</v>
      </c>
      <c r="F50" s="22"/>
    </row>
    <row r="51" spans="2:7" x14ac:dyDescent="0.25">
      <c r="B51" s="17" t="s">
        <v>43</v>
      </c>
      <c r="C51" s="35"/>
      <c r="D51" s="36">
        <v>1142</v>
      </c>
      <c r="E51" s="37">
        <v>1142</v>
      </c>
      <c r="F51" s="22"/>
    </row>
    <row r="52" spans="2:7" x14ac:dyDescent="0.25">
      <c r="B52" s="17" t="s">
        <v>124</v>
      </c>
      <c r="C52" s="35"/>
      <c r="D52" s="27">
        <v>-959</v>
      </c>
      <c r="E52" s="37">
        <v>-1759</v>
      </c>
      <c r="F52" s="22"/>
    </row>
    <row r="53" spans="2:7" x14ac:dyDescent="0.25">
      <c r="B53" s="17" t="s">
        <v>74</v>
      </c>
      <c r="C53" s="35"/>
      <c r="D53" s="36">
        <v>4048322</v>
      </c>
      <c r="E53" s="37">
        <v>4209612</v>
      </c>
      <c r="F53" s="22"/>
    </row>
    <row r="54" spans="2:7" ht="15.75" thickBot="1" x14ac:dyDescent="0.3">
      <c r="B54" s="38" t="s">
        <v>44</v>
      </c>
      <c r="C54" s="18"/>
      <c r="D54" s="39">
        <v>5091189</v>
      </c>
      <c r="E54" s="40">
        <v>4809455</v>
      </c>
      <c r="F54" s="22"/>
    </row>
    <row r="55" spans="2:7" x14ac:dyDescent="0.25">
      <c r="B55" s="34" t="s">
        <v>45</v>
      </c>
      <c r="C55" s="35"/>
      <c r="D55" s="36">
        <v>10056235</v>
      </c>
      <c r="E55" s="37">
        <v>9934991</v>
      </c>
      <c r="F55" s="22">
        <f>SUM(D50:D54)-D55</f>
        <v>0</v>
      </c>
      <c r="G55" s="5">
        <f>SUM(E50:E54)-E55</f>
        <v>0</v>
      </c>
    </row>
    <row r="56" spans="2:7" x14ac:dyDescent="0.25">
      <c r="B56" s="17" t="s">
        <v>0</v>
      </c>
      <c r="C56" s="35"/>
      <c r="D56" s="27"/>
      <c r="E56" s="28"/>
      <c r="F56" s="22"/>
    </row>
    <row r="57" spans="2:7" ht="15.75" thickBot="1" x14ac:dyDescent="0.3">
      <c r="B57" s="38" t="s">
        <v>46</v>
      </c>
      <c r="C57" s="18"/>
      <c r="D57" s="39">
        <v>-55719</v>
      </c>
      <c r="E57" s="40">
        <v>-61541</v>
      </c>
      <c r="F57" s="22"/>
    </row>
    <row r="58" spans="2:7" ht="15.75" thickBot="1" x14ac:dyDescent="0.3">
      <c r="B58" s="41" t="s">
        <v>75</v>
      </c>
      <c r="C58" s="18"/>
      <c r="D58" s="39">
        <v>10000516</v>
      </c>
      <c r="E58" s="40">
        <v>9873450</v>
      </c>
      <c r="F58" s="22">
        <f>D57+D55-D58</f>
        <v>0</v>
      </c>
      <c r="G58" s="5">
        <f>E57+E55-E58</f>
        <v>0</v>
      </c>
    </row>
    <row r="59" spans="2:7" x14ac:dyDescent="0.25">
      <c r="B59" s="34" t="s">
        <v>0</v>
      </c>
      <c r="C59" s="35"/>
      <c r="D59" s="27"/>
      <c r="E59" s="28"/>
      <c r="F59" s="22"/>
    </row>
    <row r="60" spans="2:7" x14ac:dyDescent="0.25">
      <c r="B60" s="34" t="s">
        <v>47</v>
      </c>
      <c r="C60" s="35"/>
      <c r="D60" s="27"/>
      <c r="E60" s="28"/>
      <c r="F60" s="22"/>
    </row>
    <row r="61" spans="2:7" x14ac:dyDescent="0.25">
      <c r="B61" s="17" t="s">
        <v>149</v>
      </c>
      <c r="C61" s="35">
        <v>19</v>
      </c>
      <c r="D61" s="36">
        <v>3562726</v>
      </c>
      <c r="E61" s="37">
        <v>3775891</v>
      </c>
      <c r="F61" s="22"/>
    </row>
    <row r="62" spans="2:7" x14ac:dyDescent="0.25">
      <c r="B62" s="17" t="s">
        <v>49</v>
      </c>
      <c r="C62" s="35">
        <v>20</v>
      </c>
      <c r="D62" s="36">
        <v>66563</v>
      </c>
      <c r="E62" s="37">
        <v>65872</v>
      </c>
      <c r="F62" s="22"/>
    </row>
    <row r="63" spans="2:7" x14ac:dyDescent="0.25">
      <c r="B63" s="17" t="s">
        <v>50</v>
      </c>
      <c r="C63" s="35">
        <v>22</v>
      </c>
      <c r="D63" s="36">
        <v>14956</v>
      </c>
      <c r="E63" s="37">
        <v>15080</v>
      </c>
      <c r="F63" s="22"/>
    </row>
    <row r="64" spans="2:7" x14ac:dyDescent="0.25">
      <c r="B64" s="17" t="s">
        <v>48</v>
      </c>
      <c r="C64" s="35">
        <v>21</v>
      </c>
      <c r="D64" s="36">
        <v>281724</v>
      </c>
      <c r="E64" s="37">
        <v>276818</v>
      </c>
      <c r="F64" s="22"/>
    </row>
    <row r="65" spans="2:7" x14ac:dyDescent="0.25">
      <c r="B65" s="17" t="s">
        <v>51</v>
      </c>
      <c r="C65" s="35">
        <v>22</v>
      </c>
      <c r="D65" s="36">
        <v>39757</v>
      </c>
      <c r="E65" s="37">
        <v>41548</v>
      </c>
      <c r="F65" s="22"/>
    </row>
    <row r="66" spans="2:7" ht="15.75" thickBot="1" x14ac:dyDescent="0.3">
      <c r="B66" s="17" t="s">
        <v>110</v>
      </c>
      <c r="C66" s="35"/>
      <c r="D66" s="36">
        <v>1006649</v>
      </c>
      <c r="E66" s="37">
        <v>999010</v>
      </c>
      <c r="F66" s="22"/>
    </row>
    <row r="67" spans="2:7" ht="15.75" thickBot="1" x14ac:dyDescent="0.3">
      <c r="B67" s="64"/>
      <c r="C67" s="65"/>
      <c r="D67" s="66">
        <v>4972375</v>
      </c>
      <c r="E67" s="67">
        <v>5174219</v>
      </c>
      <c r="F67" s="22">
        <f>SUM(D61:D66)-D67</f>
        <v>0</v>
      </c>
      <c r="G67" s="5">
        <f>SUM(E61:E66)-E67</f>
        <v>0</v>
      </c>
    </row>
    <row r="68" spans="2:7" x14ac:dyDescent="0.25">
      <c r="B68" s="64" t="s">
        <v>0</v>
      </c>
      <c r="C68" s="65"/>
      <c r="D68" s="68"/>
      <c r="E68" s="69"/>
      <c r="F68" s="22"/>
    </row>
    <row r="69" spans="2:7" x14ac:dyDescent="0.25">
      <c r="B69" s="34" t="s">
        <v>76</v>
      </c>
      <c r="C69" s="35"/>
      <c r="D69" s="27"/>
      <c r="E69" s="28"/>
      <c r="F69" s="22"/>
    </row>
    <row r="70" spans="2:7" x14ac:dyDescent="0.25">
      <c r="B70" s="17" t="s">
        <v>53</v>
      </c>
      <c r="C70" s="35">
        <v>22</v>
      </c>
      <c r="D70" s="36">
        <v>435274</v>
      </c>
      <c r="E70" s="37">
        <v>564906</v>
      </c>
      <c r="F70" s="22"/>
    </row>
    <row r="71" spans="2:7" x14ac:dyDescent="0.25">
      <c r="B71" s="17" t="s">
        <v>149</v>
      </c>
      <c r="C71" s="35">
        <v>19</v>
      </c>
      <c r="D71" s="36">
        <v>665997</v>
      </c>
      <c r="E71" s="37">
        <v>367443</v>
      </c>
      <c r="F71" s="22"/>
    </row>
    <row r="72" spans="2:7" x14ac:dyDescent="0.25">
      <c r="B72" s="17" t="s">
        <v>49</v>
      </c>
      <c r="C72" s="35">
        <v>20</v>
      </c>
      <c r="D72" s="36">
        <v>16085</v>
      </c>
      <c r="E72" s="37">
        <v>15682</v>
      </c>
      <c r="F72" s="22"/>
    </row>
    <row r="73" spans="2:7" x14ac:dyDescent="0.25">
      <c r="B73" s="17" t="s">
        <v>77</v>
      </c>
      <c r="C73" s="35">
        <v>22</v>
      </c>
      <c r="D73" s="36">
        <v>299080</v>
      </c>
      <c r="E73" s="37">
        <v>283717</v>
      </c>
      <c r="F73" s="22"/>
    </row>
    <row r="74" spans="2:7" x14ac:dyDescent="0.25">
      <c r="B74" s="17" t="s">
        <v>48</v>
      </c>
      <c r="C74" s="35">
        <v>21</v>
      </c>
      <c r="D74" s="36">
        <v>61925</v>
      </c>
      <c r="E74" s="37">
        <v>63076</v>
      </c>
      <c r="F74" s="22"/>
    </row>
    <row r="75" spans="2:7" x14ac:dyDescent="0.25">
      <c r="B75" s="17" t="s">
        <v>52</v>
      </c>
      <c r="C75" s="35"/>
      <c r="D75" s="36">
        <v>80806</v>
      </c>
      <c r="E75" s="37">
        <v>66648</v>
      </c>
      <c r="F75" s="22"/>
    </row>
    <row r="76" spans="2:7" x14ac:dyDescent="0.25">
      <c r="B76" s="17" t="s">
        <v>54</v>
      </c>
      <c r="C76" s="35">
        <v>23</v>
      </c>
      <c r="D76" s="36">
        <v>121750</v>
      </c>
      <c r="E76" s="37">
        <v>148477</v>
      </c>
      <c r="F76" s="22"/>
    </row>
    <row r="77" spans="2:7" ht="15.75" thickBot="1" x14ac:dyDescent="0.3">
      <c r="B77" s="17" t="s">
        <v>78</v>
      </c>
      <c r="C77" s="35">
        <v>22</v>
      </c>
      <c r="D77" s="36">
        <v>93224</v>
      </c>
      <c r="E77" s="37">
        <v>93145</v>
      </c>
      <c r="F77" s="22"/>
    </row>
    <row r="78" spans="2:7" ht="15.75" thickBot="1" x14ac:dyDescent="0.3">
      <c r="B78" s="60"/>
      <c r="C78" s="48"/>
      <c r="D78" s="61">
        <v>1774141</v>
      </c>
      <c r="E78" s="62">
        <v>1603094</v>
      </c>
      <c r="F78" s="22">
        <f>SUM(D70:D77)-D78</f>
        <v>0</v>
      </c>
      <c r="G78" s="5">
        <f>SUM(E70:E77)-E78</f>
        <v>0</v>
      </c>
    </row>
    <row r="79" spans="2:7" ht="15.75" thickBot="1" x14ac:dyDescent="0.3">
      <c r="B79" s="41" t="s">
        <v>63</v>
      </c>
      <c r="C79" s="18"/>
      <c r="D79" s="39">
        <v>6746516</v>
      </c>
      <c r="E79" s="40">
        <v>6777313</v>
      </c>
      <c r="F79" s="22">
        <f>D78+D67-D79</f>
        <v>0</v>
      </c>
      <c r="G79" s="5">
        <f>E78+E67-E79</f>
        <v>0</v>
      </c>
    </row>
    <row r="80" spans="2:7" ht="15.75" thickBot="1" x14ac:dyDescent="0.3">
      <c r="B80" s="43" t="s">
        <v>64</v>
      </c>
      <c r="C80" s="63"/>
      <c r="D80" s="45">
        <v>16747032</v>
      </c>
      <c r="E80" s="46">
        <v>16650763</v>
      </c>
      <c r="F80" s="22">
        <f>D79+D58-D80</f>
        <v>0</v>
      </c>
      <c r="G80" s="5">
        <f>E79+E58-E80</f>
        <v>0</v>
      </c>
    </row>
    <row r="81" spans="2:6" ht="15.75" thickTop="1" x14ac:dyDescent="0.25">
      <c r="B81" s="34" t="s">
        <v>0</v>
      </c>
      <c r="C81" s="35"/>
      <c r="D81" s="27"/>
      <c r="E81" s="28"/>
      <c r="F81" s="22"/>
    </row>
    <row r="82" spans="2:6" ht="15.75" thickBot="1" x14ac:dyDescent="0.3">
      <c r="B82" s="41" t="s">
        <v>154</v>
      </c>
      <c r="C82" s="18"/>
      <c r="D82" s="59">
        <v>14.936999999999999</v>
      </c>
      <c r="E82" s="31">
        <v>14.678000000000001</v>
      </c>
      <c r="F82" s="22"/>
    </row>
    <row r="83" spans="2:6" x14ac:dyDescent="0.25">
      <c r="B83" s="21"/>
      <c r="C83" s="21"/>
      <c r="D83" s="72">
        <f>D80-D40</f>
        <v>0</v>
      </c>
      <c r="E83" s="72">
        <f>E80-E40</f>
        <v>0</v>
      </c>
      <c r="F83" s="22"/>
    </row>
    <row r="84" spans="2:6" x14ac:dyDescent="0.25">
      <c r="B84" s="21"/>
      <c r="C84" s="21"/>
      <c r="D84" s="21"/>
      <c r="E84" s="21"/>
      <c r="F84" s="22"/>
    </row>
    <row r="85" spans="2:6" ht="15.75" thickBot="1" x14ac:dyDescent="0.3">
      <c r="B85" s="17" t="s">
        <v>150</v>
      </c>
      <c r="C85" s="21"/>
      <c r="D85" s="57"/>
      <c r="E85" s="18"/>
      <c r="F85" s="22"/>
    </row>
    <row r="86" spans="2:6" x14ac:dyDescent="0.25">
      <c r="B86" s="17"/>
      <c r="C86" s="21"/>
      <c r="D86" s="57"/>
      <c r="E86" s="19" t="s">
        <v>151</v>
      </c>
      <c r="F86" s="22"/>
    </row>
    <row r="87" spans="2:6" x14ac:dyDescent="0.25">
      <c r="B87" s="17"/>
      <c r="C87" s="21"/>
      <c r="D87" s="57"/>
      <c r="E87" s="19"/>
      <c r="F87" s="22"/>
    </row>
    <row r="88" spans="2:6" x14ac:dyDescent="0.25">
      <c r="B88" s="17"/>
      <c r="C88" s="21"/>
      <c r="D88" s="21"/>
      <c r="E88" s="19"/>
      <c r="F88" s="22"/>
    </row>
    <row r="89" spans="2:6" ht="15.75" thickBot="1" x14ac:dyDescent="0.3">
      <c r="B89" s="17" t="s">
        <v>121</v>
      </c>
      <c r="C89" s="21"/>
      <c r="D89" s="21"/>
      <c r="E89" s="20"/>
      <c r="F89" s="22"/>
    </row>
    <row r="90" spans="2:6" ht="25.5" x14ac:dyDescent="0.25">
      <c r="B90" s="17"/>
      <c r="C90" s="21"/>
      <c r="D90" s="21"/>
      <c r="E90" s="19" t="s">
        <v>122</v>
      </c>
      <c r="F90" s="22"/>
    </row>
    <row r="91" spans="2:6" x14ac:dyDescent="0.25">
      <c r="B91" s="21"/>
      <c r="C91" s="21"/>
      <c r="D91" s="21"/>
      <c r="E91" s="21"/>
      <c r="F91" s="22"/>
    </row>
    <row r="92" spans="2:6" x14ac:dyDescent="0.25">
      <c r="B92" s="21"/>
      <c r="C92" s="21"/>
      <c r="D92" s="21"/>
      <c r="E92" s="21"/>
      <c r="F92" s="22"/>
    </row>
    <row r="93" spans="2:6" x14ac:dyDescent="0.25">
      <c r="B93" s="21"/>
      <c r="C93" s="21"/>
      <c r="D93" s="21"/>
      <c r="E93" s="21"/>
      <c r="F93" s="22"/>
    </row>
    <row r="94" spans="2:6" x14ac:dyDescent="0.25">
      <c r="B94" s="21"/>
      <c r="C94" s="21"/>
      <c r="D94" s="21"/>
      <c r="E94" s="21"/>
      <c r="F94" s="22"/>
    </row>
    <row r="95" spans="2:6" x14ac:dyDescent="0.25">
      <c r="B95" s="21"/>
      <c r="C95" s="21"/>
      <c r="D95" s="21"/>
      <c r="E95" s="21"/>
      <c r="F95" s="22"/>
    </row>
    <row r="96" spans="2:6" x14ac:dyDescent="0.25">
      <c r="B96" s="21"/>
      <c r="C96" s="21"/>
      <c r="D96" s="21"/>
      <c r="E96" s="21"/>
      <c r="F96" s="22"/>
    </row>
    <row r="97" spans="2:6" x14ac:dyDescent="0.25">
      <c r="B97" s="21"/>
      <c r="C97" s="21"/>
      <c r="D97" s="21"/>
      <c r="E97" s="21"/>
      <c r="F97" s="22"/>
    </row>
    <row r="98" spans="2:6" x14ac:dyDescent="0.25">
      <c r="B98" s="21"/>
      <c r="C98" s="21"/>
      <c r="D98" s="21"/>
      <c r="E98" s="21"/>
      <c r="F98" s="22"/>
    </row>
    <row r="99" spans="2:6" x14ac:dyDescent="0.25">
      <c r="B99" s="21"/>
      <c r="C99" s="21"/>
      <c r="D99" s="21"/>
      <c r="E99" s="21"/>
      <c r="F99" s="22"/>
    </row>
    <row r="100" spans="2:6" x14ac:dyDescent="0.25">
      <c r="B100" s="21"/>
      <c r="C100" s="21"/>
      <c r="D100" s="21"/>
      <c r="E100" s="21"/>
      <c r="F100" s="22"/>
    </row>
    <row r="101" spans="2:6" x14ac:dyDescent="0.25">
      <c r="B101" s="21"/>
      <c r="C101" s="21"/>
      <c r="D101" s="21"/>
      <c r="E101" s="21"/>
      <c r="F101" s="22"/>
    </row>
    <row r="102" spans="2:6" x14ac:dyDescent="0.25">
      <c r="B102" s="21"/>
      <c r="C102" s="21"/>
      <c r="D102" s="21"/>
      <c r="E102" s="21"/>
      <c r="F102" s="22"/>
    </row>
    <row r="103" spans="2:6" x14ac:dyDescent="0.25">
      <c r="B103" s="21"/>
      <c r="C103" s="21"/>
      <c r="D103" s="21"/>
      <c r="E103" s="21"/>
      <c r="F103" s="22"/>
    </row>
    <row r="104" spans="2:6" x14ac:dyDescent="0.25">
      <c r="B104" s="21"/>
      <c r="C104" s="21"/>
      <c r="D104" s="21"/>
      <c r="E104" s="21"/>
      <c r="F104" s="22"/>
    </row>
    <row r="105" spans="2:6" x14ac:dyDescent="0.25">
      <c r="B105" s="21"/>
      <c r="C105" s="21"/>
      <c r="D105" s="21"/>
      <c r="E105" s="21"/>
      <c r="F105" s="22"/>
    </row>
    <row r="106" spans="2:6" x14ac:dyDescent="0.25">
      <c r="B106" s="21"/>
      <c r="C106" s="21"/>
      <c r="D106" s="21"/>
      <c r="E106" s="21"/>
      <c r="F106" s="22"/>
    </row>
    <row r="107" spans="2:6" x14ac:dyDescent="0.25">
      <c r="B107" s="21"/>
      <c r="C107" s="21"/>
      <c r="D107" s="21"/>
      <c r="E107" s="21"/>
      <c r="F107" s="22"/>
    </row>
    <row r="108" spans="2:6" x14ac:dyDescent="0.25">
      <c r="B108" s="21"/>
      <c r="C108" s="21"/>
      <c r="D108" s="21"/>
      <c r="E108" s="21"/>
      <c r="F108" s="22"/>
    </row>
  </sheetData>
  <mergeCells count="4">
    <mergeCell ref="B5:B6"/>
    <mergeCell ref="C5:C6"/>
    <mergeCell ref="B44:B45"/>
    <mergeCell ref="C44:C45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88"/>
  <sheetViews>
    <sheetView zoomScale="80" zoomScaleNormal="80" workbookViewId="0">
      <selection activeCell="E3" sqref="E3"/>
    </sheetView>
  </sheetViews>
  <sheetFormatPr defaultRowHeight="15" x14ac:dyDescent="0.25"/>
  <cols>
    <col min="2" max="2" width="66.5703125" customWidth="1"/>
    <col min="3" max="3" width="10.5703125" customWidth="1"/>
    <col min="4" max="5" width="16.7109375" style="5" customWidth="1"/>
    <col min="6" max="6" width="11.28515625" style="5" bestFit="1" customWidth="1"/>
    <col min="7" max="7" width="9.140625" style="9"/>
  </cols>
  <sheetData>
    <row r="1" spans="2:8" ht="15.75" x14ac:dyDescent="0.25">
      <c r="B1" s="7" t="s">
        <v>120</v>
      </c>
    </row>
    <row r="2" spans="2:8" ht="15.75" x14ac:dyDescent="0.25">
      <c r="B2" s="1" t="s">
        <v>128</v>
      </c>
    </row>
    <row r="3" spans="2:8" ht="15.75" x14ac:dyDescent="0.25">
      <c r="B3" s="1"/>
    </row>
    <row r="4" spans="2:8" x14ac:dyDescent="0.25">
      <c r="B4" s="21"/>
      <c r="C4" s="21"/>
      <c r="D4" s="22"/>
      <c r="E4" s="22"/>
      <c r="F4" s="22"/>
      <c r="G4" s="23"/>
      <c r="H4" s="21"/>
    </row>
    <row r="5" spans="2:8" x14ac:dyDescent="0.25">
      <c r="B5" s="21"/>
      <c r="C5" s="21"/>
      <c r="D5" s="22"/>
      <c r="E5" s="22"/>
      <c r="F5" s="22"/>
      <c r="G5" s="23"/>
      <c r="H5" s="21"/>
    </row>
    <row r="6" spans="2:8" x14ac:dyDescent="0.25">
      <c r="B6" s="24"/>
      <c r="C6" s="25"/>
      <c r="D6" s="25" t="s">
        <v>129</v>
      </c>
      <c r="E6" s="25"/>
      <c r="F6" s="22"/>
      <c r="G6" s="23"/>
      <c r="H6" s="21"/>
    </row>
    <row r="7" spans="2:8" ht="15.75" thickBot="1" x14ac:dyDescent="0.3">
      <c r="B7" s="24"/>
      <c r="C7" s="25"/>
      <c r="D7" s="26" t="s">
        <v>130</v>
      </c>
      <c r="E7" s="26"/>
      <c r="F7" s="22"/>
      <c r="G7" s="23"/>
      <c r="H7" s="21"/>
    </row>
    <row r="8" spans="2:8" x14ac:dyDescent="0.25">
      <c r="B8" s="24" t="s">
        <v>1</v>
      </c>
      <c r="C8" s="25" t="s">
        <v>114</v>
      </c>
      <c r="D8" s="27" t="s">
        <v>131</v>
      </c>
      <c r="E8" s="28" t="s">
        <v>105</v>
      </c>
      <c r="F8" s="22"/>
      <c r="G8" s="23"/>
      <c r="H8" s="21"/>
    </row>
    <row r="9" spans="2:8" x14ac:dyDescent="0.25">
      <c r="B9" s="24"/>
      <c r="C9" s="25"/>
      <c r="D9" s="27" t="s">
        <v>132</v>
      </c>
      <c r="E9" s="28" t="s">
        <v>132</v>
      </c>
      <c r="F9" s="22"/>
      <c r="G9" s="23"/>
      <c r="H9" s="21"/>
    </row>
    <row r="10" spans="2:8" ht="15.75" thickBot="1" x14ac:dyDescent="0.3">
      <c r="B10" s="29"/>
      <c r="C10" s="26"/>
      <c r="D10" s="30"/>
      <c r="E10" s="31" t="s">
        <v>106</v>
      </c>
      <c r="F10" s="22"/>
      <c r="G10" s="23"/>
      <c r="H10" s="21"/>
    </row>
    <row r="11" spans="2:8" x14ac:dyDescent="0.25">
      <c r="B11" s="32" t="s">
        <v>0</v>
      </c>
      <c r="C11" s="33"/>
      <c r="D11" s="28"/>
      <c r="E11" s="28"/>
      <c r="F11" s="22"/>
      <c r="G11" s="23"/>
      <c r="H11" s="21"/>
    </row>
    <row r="12" spans="2:8" x14ac:dyDescent="0.25">
      <c r="B12" s="34"/>
      <c r="C12" s="33"/>
      <c r="D12" s="28"/>
      <c r="E12" s="28"/>
      <c r="F12" s="22"/>
      <c r="G12" s="23"/>
      <c r="H12" s="21"/>
    </row>
    <row r="13" spans="2:8" x14ac:dyDescent="0.25">
      <c r="B13" s="34" t="s">
        <v>3</v>
      </c>
      <c r="C13" s="33"/>
      <c r="D13" s="28"/>
      <c r="E13" s="28"/>
      <c r="F13" s="22"/>
      <c r="G13" s="23"/>
      <c r="H13" s="21"/>
    </row>
    <row r="14" spans="2:8" x14ac:dyDescent="0.25">
      <c r="B14" s="17" t="s">
        <v>119</v>
      </c>
      <c r="C14" s="35">
        <v>5</v>
      </c>
      <c r="D14" s="36">
        <v>1886921</v>
      </c>
      <c r="E14" s="37">
        <v>2181941</v>
      </c>
      <c r="F14" s="22"/>
      <c r="G14" s="23"/>
      <c r="H14" s="21"/>
    </row>
    <row r="15" spans="2:8" ht="25.5" x14ac:dyDescent="0.25">
      <c r="B15" s="17" t="s">
        <v>133</v>
      </c>
      <c r="C15" s="35">
        <v>6</v>
      </c>
      <c r="D15" s="36">
        <v>191697</v>
      </c>
      <c r="E15" s="37">
        <v>272553</v>
      </c>
      <c r="F15" s="22"/>
      <c r="G15" s="23"/>
      <c r="H15" s="21"/>
    </row>
    <row r="16" spans="2:8" x14ac:dyDescent="0.25">
      <c r="B16" s="17" t="s">
        <v>4</v>
      </c>
      <c r="C16" s="35">
        <v>12</v>
      </c>
      <c r="D16" s="36">
        <v>37552</v>
      </c>
      <c r="E16" s="37">
        <v>22538</v>
      </c>
      <c r="F16" s="22"/>
      <c r="G16" s="23"/>
      <c r="H16" s="21"/>
    </row>
    <row r="17" spans="2:8" ht="15.75" thickBot="1" x14ac:dyDescent="0.3">
      <c r="B17" s="38" t="s">
        <v>5</v>
      </c>
      <c r="C17" s="18"/>
      <c r="D17" s="39">
        <v>5813</v>
      </c>
      <c r="E17" s="40">
        <v>7144</v>
      </c>
      <c r="F17" s="22"/>
      <c r="G17" s="23"/>
      <c r="H17" s="21"/>
    </row>
    <row r="18" spans="2:8" ht="15.75" thickBot="1" x14ac:dyDescent="0.3">
      <c r="B18" s="41" t="s">
        <v>6</v>
      </c>
      <c r="C18" s="42"/>
      <c r="D18" s="39">
        <v>2121983</v>
      </c>
      <c r="E18" s="40">
        <v>2484176</v>
      </c>
      <c r="F18" s="22">
        <f>SUM(D14:D17)-D18</f>
        <v>0</v>
      </c>
      <c r="G18" s="22">
        <f>SUM(E14:E17)-E18</f>
        <v>0</v>
      </c>
      <c r="H18" s="21"/>
    </row>
    <row r="19" spans="2:8" x14ac:dyDescent="0.25">
      <c r="B19" s="34" t="s">
        <v>0</v>
      </c>
      <c r="C19" s="33"/>
      <c r="D19" s="27"/>
      <c r="E19" s="28"/>
      <c r="F19" s="22"/>
      <c r="G19" s="23"/>
      <c r="H19" s="21"/>
    </row>
    <row r="20" spans="2:8" x14ac:dyDescent="0.25">
      <c r="B20" s="34" t="s">
        <v>7</v>
      </c>
      <c r="C20" s="35"/>
      <c r="D20" s="27"/>
      <c r="E20" s="28"/>
      <c r="F20" s="22"/>
      <c r="G20" s="23"/>
      <c r="H20" s="21"/>
    </row>
    <row r="21" spans="2:8" ht="25.5" x14ac:dyDescent="0.25">
      <c r="B21" s="17" t="s">
        <v>68</v>
      </c>
      <c r="C21" s="35">
        <v>7</v>
      </c>
      <c r="D21" s="36">
        <v>-1031722</v>
      </c>
      <c r="E21" s="37">
        <v>-1465682</v>
      </c>
      <c r="F21" s="22"/>
      <c r="G21" s="23"/>
      <c r="H21" s="21"/>
    </row>
    <row r="22" spans="2:8" x14ac:dyDescent="0.25">
      <c r="B22" s="17" t="s">
        <v>8</v>
      </c>
      <c r="C22" s="35">
        <v>8</v>
      </c>
      <c r="D22" s="36">
        <v>-260353</v>
      </c>
      <c r="E22" s="37">
        <v>-187450</v>
      </c>
      <c r="F22" s="22"/>
      <c r="G22" s="23"/>
      <c r="H22" s="21"/>
    </row>
    <row r="23" spans="2:8" x14ac:dyDescent="0.25">
      <c r="B23" s="17" t="s">
        <v>9</v>
      </c>
      <c r="C23" s="35">
        <v>9</v>
      </c>
      <c r="D23" s="36">
        <v>-141884</v>
      </c>
      <c r="E23" s="37">
        <v>-125893</v>
      </c>
      <c r="F23" s="22"/>
      <c r="G23" s="23"/>
      <c r="H23" s="21"/>
    </row>
    <row r="24" spans="2:8" x14ac:dyDescent="0.25">
      <c r="B24" s="17" t="s">
        <v>10</v>
      </c>
      <c r="C24" s="35"/>
      <c r="D24" s="36">
        <v>-151868</v>
      </c>
      <c r="E24" s="37">
        <v>-142715</v>
      </c>
      <c r="F24" s="22"/>
      <c r="G24" s="23"/>
      <c r="H24" s="21"/>
    </row>
    <row r="25" spans="2:8" x14ac:dyDescent="0.25">
      <c r="B25" s="17" t="s">
        <v>11</v>
      </c>
      <c r="C25" s="35">
        <v>10</v>
      </c>
      <c r="D25" s="36">
        <v>-61170</v>
      </c>
      <c r="E25" s="37">
        <v>-45799</v>
      </c>
      <c r="F25" s="22"/>
      <c r="G25" s="23"/>
      <c r="H25" s="21"/>
    </row>
    <row r="26" spans="2:8" x14ac:dyDescent="0.25">
      <c r="B26" s="17" t="s">
        <v>12</v>
      </c>
      <c r="C26" s="35">
        <v>11</v>
      </c>
      <c r="D26" s="36">
        <v>-33174</v>
      </c>
      <c r="E26" s="37">
        <v>-33257</v>
      </c>
      <c r="F26" s="22"/>
      <c r="G26" s="23"/>
      <c r="H26" s="21"/>
    </row>
    <row r="27" spans="2:8" x14ac:dyDescent="0.25">
      <c r="B27" s="17" t="s">
        <v>13</v>
      </c>
      <c r="C27" s="35">
        <v>12</v>
      </c>
      <c r="D27" s="36">
        <v>-76607</v>
      </c>
      <c r="E27" s="37">
        <v>-85138</v>
      </c>
      <c r="F27" s="22"/>
      <c r="G27" s="23"/>
      <c r="H27" s="21"/>
    </row>
    <row r="28" spans="2:8" x14ac:dyDescent="0.25">
      <c r="B28" s="17" t="s">
        <v>134</v>
      </c>
      <c r="C28" s="35">
        <v>2</v>
      </c>
      <c r="D28" s="36">
        <v>-7176</v>
      </c>
      <c r="E28" s="37">
        <v>69197</v>
      </c>
      <c r="F28" s="22"/>
      <c r="G28" s="23"/>
      <c r="H28" s="21"/>
    </row>
    <row r="29" spans="2:8" ht="15.75" thickBot="1" x14ac:dyDescent="0.3">
      <c r="B29" s="38" t="s">
        <v>14</v>
      </c>
      <c r="C29" s="18"/>
      <c r="D29" s="39">
        <v>-4600</v>
      </c>
      <c r="E29" s="40">
        <v>-6082</v>
      </c>
      <c r="F29" s="22"/>
      <c r="G29" s="23"/>
      <c r="H29" s="21"/>
    </row>
    <row r="30" spans="2:8" ht="15.75" thickBot="1" x14ac:dyDescent="0.3">
      <c r="B30" s="41" t="s">
        <v>15</v>
      </c>
      <c r="C30" s="42"/>
      <c r="D30" s="39">
        <v>-1768554</v>
      </c>
      <c r="E30" s="40">
        <v>-2022819</v>
      </c>
      <c r="F30" s="22">
        <f>SUM(D21:D29)-D30</f>
        <v>0</v>
      </c>
      <c r="G30" s="22">
        <f>SUM(E21:E29)-E30</f>
        <v>0</v>
      </c>
      <c r="H30" s="21"/>
    </row>
    <row r="31" spans="2:8" x14ac:dyDescent="0.25">
      <c r="B31" s="34" t="s">
        <v>65</v>
      </c>
      <c r="C31" s="35"/>
      <c r="D31" s="36">
        <v>353429</v>
      </c>
      <c r="E31" s="37">
        <v>461357</v>
      </c>
      <c r="F31" s="22">
        <f>D18+D30-D31</f>
        <v>0</v>
      </c>
      <c r="G31" s="22">
        <f>E18+E30-E31</f>
        <v>0</v>
      </c>
      <c r="H31" s="21"/>
    </row>
    <row r="32" spans="2:8" x14ac:dyDescent="0.25">
      <c r="B32" s="17"/>
      <c r="C32" s="35"/>
      <c r="D32" s="27"/>
      <c r="E32" s="28"/>
      <c r="F32" s="22"/>
      <c r="G32" s="23"/>
      <c r="H32" s="21"/>
    </row>
    <row r="33" spans="2:8" ht="15.75" thickBot="1" x14ac:dyDescent="0.3">
      <c r="B33" s="38" t="s">
        <v>16</v>
      </c>
      <c r="C33" s="18">
        <v>13</v>
      </c>
      <c r="D33" s="39">
        <v>-65873</v>
      </c>
      <c r="E33" s="40">
        <v>-129167</v>
      </c>
      <c r="F33" s="22"/>
      <c r="G33" s="23"/>
      <c r="H33" s="21"/>
    </row>
    <row r="34" spans="2:8" ht="15.75" thickBot="1" x14ac:dyDescent="0.3">
      <c r="B34" s="43" t="s">
        <v>135</v>
      </c>
      <c r="C34" s="44"/>
      <c r="D34" s="45">
        <v>287556</v>
      </c>
      <c r="E34" s="46">
        <v>332190</v>
      </c>
      <c r="F34" s="22">
        <f>SUM(D31:D33)-D34</f>
        <v>0</v>
      </c>
      <c r="G34" s="22">
        <f>SUM(E31:E33)-E34</f>
        <v>0</v>
      </c>
      <c r="H34" s="21"/>
    </row>
    <row r="35" spans="2:8" ht="15.75" thickTop="1" x14ac:dyDescent="0.25">
      <c r="B35" s="34" t="s">
        <v>0</v>
      </c>
      <c r="C35" s="35"/>
      <c r="D35" s="34"/>
      <c r="E35" s="17"/>
      <c r="F35" s="22"/>
      <c r="G35" s="23"/>
      <c r="H35" s="21"/>
    </row>
    <row r="36" spans="2:8" x14ac:dyDescent="0.25">
      <c r="B36" s="21"/>
      <c r="C36" s="21"/>
      <c r="D36" s="22"/>
      <c r="E36" s="22"/>
      <c r="F36" s="22"/>
      <c r="G36" s="23"/>
      <c r="H36" s="21"/>
    </row>
    <row r="37" spans="2:8" x14ac:dyDescent="0.25">
      <c r="B37" s="21"/>
      <c r="C37" s="21"/>
      <c r="D37" s="22"/>
      <c r="E37" s="22"/>
      <c r="F37" s="22"/>
      <c r="G37" s="23"/>
      <c r="H37" s="21"/>
    </row>
    <row r="38" spans="2:8" x14ac:dyDescent="0.25">
      <c r="B38" s="24"/>
      <c r="C38" s="25"/>
      <c r="D38" s="25" t="s">
        <v>129</v>
      </c>
      <c r="E38" s="25"/>
      <c r="F38" s="22"/>
      <c r="G38" s="23"/>
      <c r="H38" s="21"/>
    </row>
    <row r="39" spans="2:8" ht="15.75" thickBot="1" x14ac:dyDescent="0.3">
      <c r="B39" s="24"/>
      <c r="C39" s="25"/>
      <c r="D39" s="26" t="s">
        <v>130</v>
      </c>
      <c r="E39" s="26"/>
      <c r="F39" s="22"/>
      <c r="G39" s="23"/>
      <c r="H39" s="21"/>
    </row>
    <row r="40" spans="2:8" x14ac:dyDescent="0.25">
      <c r="B40" s="24" t="s">
        <v>1</v>
      </c>
      <c r="C40" s="25"/>
      <c r="D40" s="27" t="s">
        <v>131</v>
      </c>
      <c r="E40" s="28" t="s">
        <v>105</v>
      </c>
      <c r="F40" s="22"/>
      <c r="G40" s="23"/>
      <c r="H40" s="21"/>
    </row>
    <row r="41" spans="2:8" x14ac:dyDescent="0.25">
      <c r="B41" s="24"/>
      <c r="C41" s="25"/>
      <c r="D41" s="27" t="s">
        <v>132</v>
      </c>
      <c r="E41" s="28" t="s">
        <v>132</v>
      </c>
      <c r="F41" s="22"/>
      <c r="G41" s="23"/>
      <c r="H41" s="21"/>
    </row>
    <row r="42" spans="2:8" ht="15.75" thickBot="1" x14ac:dyDescent="0.3">
      <c r="B42" s="29"/>
      <c r="C42" s="26"/>
      <c r="D42" s="30"/>
      <c r="E42" s="31" t="s">
        <v>106</v>
      </c>
      <c r="F42" s="22"/>
      <c r="G42" s="23"/>
      <c r="H42" s="21"/>
    </row>
    <row r="43" spans="2:8" x14ac:dyDescent="0.25">
      <c r="B43" s="34" t="s">
        <v>0</v>
      </c>
      <c r="C43" s="33"/>
      <c r="D43" s="28"/>
      <c r="E43" s="28"/>
      <c r="F43" s="22"/>
      <c r="G43" s="23"/>
      <c r="H43" s="21"/>
    </row>
    <row r="44" spans="2:8" x14ac:dyDescent="0.25">
      <c r="B44" s="34" t="s">
        <v>136</v>
      </c>
      <c r="C44" s="33"/>
      <c r="D44" s="28"/>
      <c r="E44" s="28"/>
      <c r="F44" s="22"/>
      <c r="G44" s="23"/>
      <c r="H44" s="21"/>
    </row>
    <row r="45" spans="2:8" ht="25.5" x14ac:dyDescent="0.25">
      <c r="B45" s="32" t="s">
        <v>137</v>
      </c>
      <c r="C45" s="33"/>
      <c r="D45" s="28"/>
      <c r="E45" s="28"/>
      <c r="F45" s="22"/>
      <c r="G45" s="23"/>
      <c r="H45" s="21"/>
    </row>
    <row r="46" spans="2:8" x14ac:dyDescent="0.25">
      <c r="B46" s="17" t="s">
        <v>138</v>
      </c>
      <c r="C46" s="35">
        <v>22</v>
      </c>
      <c r="D46" s="27">
        <v>800</v>
      </c>
      <c r="E46" s="37">
        <v>-8467</v>
      </c>
      <c r="F46" s="22"/>
      <c r="G46" s="23"/>
      <c r="H46" s="21"/>
    </row>
    <row r="47" spans="2:8" x14ac:dyDescent="0.25">
      <c r="B47" s="17" t="s">
        <v>79</v>
      </c>
      <c r="C47" s="35"/>
      <c r="D47" s="36">
        <v>-174984</v>
      </c>
      <c r="E47" s="37">
        <v>560981</v>
      </c>
      <c r="F47" s="22"/>
      <c r="G47" s="23"/>
      <c r="H47" s="21"/>
    </row>
    <row r="48" spans="2:8" ht="15.75" thickBot="1" x14ac:dyDescent="0.3">
      <c r="B48" s="38" t="s">
        <v>19</v>
      </c>
      <c r="C48" s="18"/>
      <c r="D48" s="39">
        <v>13700</v>
      </c>
      <c r="E48" s="40">
        <v>-37818</v>
      </c>
      <c r="F48" s="22"/>
      <c r="G48" s="23"/>
      <c r="H48" s="21"/>
    </row>
    <row r="49" spans="2:8" ht="39" thickBot="1" x14ac:dyDescent="0.3">
      <c r="B49" s="41" t="s">
        <v>139</v>
      </c>
      <c r="C49" s="18"/>
      <c r="D49" s="39">
        <v>-160484</v>
      </c>
      <c r="E49" s="40">
        <v>514696</v>
      </c>
      <c r="F49" s="22">
        <f>SUM(D46:D48)-D49</f>
        <v>0</v>
      </c>
      <c r="G49" s="22">
        <f>SUM(E46:E48)-E49</f>
        <v>0</v>
      </c>
      <c r="H49" s="21"/>
    </row>
    <row r="50" spans="2:8" x14ac:dyDescent="0.25">
      <c r="B50" s="32" t="s">
        <v>0</v>
      </c>
      <c r="C50" s="35"/>
      <c r="D50" s="27"/>
      <c r="E50" s="28"/>
      <c r="F50" s="22"/>
      <c r="G50" s="23"/>
      <c r="H50" s="21"/>
    </row>
    <row r="51" spans="2:8" ht="25.5" x14ac:dyDescent="0.25">
      <c r="B51" s="32" t="s">
        <v>140</v>
      </c>
      <c r="C51" s="35"/>
      <c r="D51" s="27"/>
      <c r="E51" s="28"/>
      <c r="F51" s="22"/>
      <c r="G51" s="23"/>
      <c r="H51" s="21"/>
    </row>
    <row r="52" spans="2:8" ht="26.25" thickBot="1" x14ac:dyDescent="0.3">
      <c r="B52" s="17" t="s">
        <v>141</v>
      </c>
      <c r="C52" s="35"/>
      <c r="D52" s="27">
        <v>28</v>
      </c>
      <c r="E52" s="28">
        <v>131</v>
      </c>
      <c r="F52" s="22"/>
      <c r="G52" s="23"/>
      <c r="H52" s="21"/>
    </row>
    <row r="53" spans="2:8" ht="39" thickBot="1" x14ac:dyDescent="0.3">
      <c r="B53" s="47" t="s">
        <v>142</v>
      </c>
      <c r="C53" s="48"/>
      <c r="D53" s="49">
        <v>28</v>
      </c>
      <c r="E53" s="50">
        <v>131</v>
      </c>
      <c r="F53" s="22">
        <f>D52-D53</f>
        <v>0</v>
      </c>
      <c r="G53" s="22">
        <f>E52-E53</f>
        <v>0</v>
      </c>
      <c r="H53" s="21"/>
    </row>
    <row r="54" spans="2:8" ht="26.25" thickBot="1" x14ac:dyDescent="0.3">
      <c r="B54" s="41" t="s">
        <v>143</v>
      </c>
      <c r="C54" s="18"/>
      <c r="D54" s="39">
        <v>-160456</v>
      </c>
      <c r="E54" s="40">
        <v>514827</v>
      </c>
      <c r="F54" s="22">
        <f>D49+D53-D54</f>
        <v>0</v>
      </c>
      <c r="G54" s="22">
        <f>E49+E53-E54</f>
        <v>0</v>
      </c>
      <c r="H54" s="21"/>
    </row>
    <row r="55" spans="2:8" ht="26.25" thickBot="1" x14ac:dyDescent="0.3">
      <c r="B55" s="43" t="s">
        <v>144</v>
      </c>
      <c r="C55" s="44"/>
      <c r="D55" s="45">
        <v>127100</v>
      </c>
      <c r="E55" s="46">
        <v>847017</v>
      </c>
      <c r="F55" s="22">
        <f>D54+D34-D55</f>
        <v>0</v>
      </c>
      <c r="G55" s="22">
        <f>E54+E34-E55</f>
        <v>0</v>
      </c>
      <c r="H55" s="21"/>
    </row>
    <row r="56" spans="2:8" ht="15.75" thickTop="1" x14ac:dyDescent="0.25">
      <c r="B56" s="17" t="s">
        <v>0</v>
      </c>
      <c r="C56" s="35"/>
      <c r="D56" s="27"/>
      <c r="E56" s="28"/>
      <c r="F56" s="22"/>
      <c r="G56" s="23"/>
      <c r="H56" s="21"/>
    </row>
    <row r="57" spans="2:8" x14ac:dyDescent="0.25">
      <c r="B57" s="34" t="s">
        <v>145</v>
      </c>
      <c r="C57" s="51"/>
      <c r="D57" s="52"/>
      <c r="E57" s="53"/>
      <c r="F57" s="22"/>
      <c r="G57" s="23"/>
      <c r="H57" s="21"/>
    </row>
    <row r="58" spans="2:8" x14ac:dyDescent="0.25">
      <c r="B58" s="34" t="s">
        <v>146</v>
      </c>
      <c r="C58" s="51"/>
      <c r="D58" s="52"/>
      <c r="E58" s="53"/>
      <c r="F58" s="22"/>
      <c r="G58" s="23"/>
      <c r="H58" s="21"/>
    </row>
    <row r="59" spans="2:8" x14ac:dyDescent="0.25">
      <c r="B59" s="17" t="s">
        <v>17</v>
      </c>
      <c r="C59" s="35"/>
      <c r="D59" s="36">
        <v>281740</v>
      </c>
      <c r="E59" s="37">
        <v>356620</v>
      </c>
      <c r="F59" s="22"/>
      <c r="G59" s="23"/>
      <c r="H59" s="21"/>
    </row>
    <row r="60" spans="2:8" ht="15.75" thickBot="1" x14ac:dyDescent="0.3">
      <c r="B60" s="38" t="s">
        <v>18</v>
      </c>
      <c r="C60" s="18"/>
      <c r="D60" s="39">
        <v>5816</v>
      </c>
      <c r="E60" s="40">
        <v>-24430</v>
      </c>
      <c r="F60" s="22"/>
      <c r="G60" s="23"/>
      <c r="H60" s="21"/>
    </row>
    <row r="61" spans="2:8" ht="15.75" thickBot="1" x14ac:dyDescent="0.3">
      <c r="B61" s="43"/>
      <c r="C61" s="44"/>
      <c r="D61" s="45">
        <v>287556</v>
      </c>
      <c r="E61" s="46">
        <v>332190</v>
      </c>
      <c r="F61" s="22">
        <f>SUM(D59:D60)-D61</f>
        <v>0</v>
      </c>
      <c r="G61" s="22">
        <f>SUM(E59:E60)-E61</f>
        <v>0</v>
      </c>
      <c r="H61" s="21"/>
    </row>
    <row r="62" spans="2:8" ht="15.75" thickTop="1" x14ac:dyDescent="0.25">
      <c r="B62" s="34"/>
      <c r="C62" s="35"/>
      <c r="D62" s="27"/>
      <c r="E62" s="28"/>
      <c r="F62" s="22"/>
      <c r="G62" s="23"/>
      <c r="H62" s="21"/>
    </row>
    <row r="63" spans="2:8" x14ac:dyDescent="0.25">
      <c r="B63" s="34" t="s">
        <v>147</v>
      </c>
      <c r="C63" s="35"/>
      <c r="D63" s="27"/>
      <c r="E63" s="28"/>
      <c r="F63" s="22"/>
      <c r="G63" s="23"/>
      <c r="H63" s="21"/>
    </row>
    <row r="64" spans="2:8" x14ac:dyDescent="0.25">
      <c r="B64" s="17" t="s">
        <v>17</v>
      </c>
      <c r="C64" s="35"/>
      <c r="D64" s="36">
        <v>121278</v>
      </c>
      <c r="E64" s="37">
        <v>871128</v>
      </c>
      <c r="F64" s="22"/>
      <c r="G64" s="23"/>
      <c r="H64" s="21"/>
    </row>
    <row r="65" spans="2:8" ht="15.75" thickBot="1" x14ac:dyDescent="0.3">
      <c r="B65" s="38" t="s">
        <v>18</v>
      </c>
      <c r="C65" s="18"/>
      <c r="D65" s="39">
        <v>5822</v>
      </c>
      <c r="E65" s="40">
        <v>-24111</v>
      </c>
      <c r="F65" s="22"/>
      <c r="G65" s="23"/>
      <c r="H65" s="21"/>
    </row>
    <row r="66" spans="2:8" ht="15.75" thickBot="1" x14ac:dyDescent="0.3">
      <c r="B66" s="54"/>
      <c r="C66" s="44"/>
      <c r="D66" s="45">
        <v>127100</v>
      </c>
      <c r="E66" s="46">
        <v>847017</v>
      </c>
      <c r="F66" s="22">
        <f>SUM(D64:D65)-D66</f>
        <v>0</v>
      </c>
      <c r="G66" s="22">
        <f>SUM(E64:E65)-E66</f>
        <v>0</v>
      </c>
      <c r="H66" s="21"/>
    </row>
    <row r="67" spans="2:8" ht="15.75" thickTop="1" x14ac:dyDescent="0.25">
      <c r="B67" s="34" t="s">
        <v>0</v>
      </c>
      <c r="C67" s="35"/>
      <c r="D67" s="27"/>
      <c r="E67" s="28"/>
      <c r="F67" s="22"/>
      <c r="G67" s="23"/>
      <c r="H67" s="21"/>
    </row>
    <row r="68" spans="2:8" x14ac:dyDescent="0.25">
      <c r="B68" s="34" t="s">
        <v>152</v>
      </c>
      <c r="C68" s="35"/>
      <c r="D68" s="27"/>
      <c r="E68" s="28"/>
      <c r="F68" s="22"/>
      <c r="G68" s="23"/>
      <c r="H68" s="21"/>
    </row>
    <row r="69" spans="2:8" ht="15.75" thickBot="1" x14ac:dyDescent="0.3">
      <c r="B69" s="54" t="s">
        <v>108</v>
      </c>
      <c r="C69" s="44"/>
      <c r="D69" s="55">
        <v>0.47</v>
      </c>
      <c r="E69" s="56">
        <v>0.54</v>
      </c>
      <c r="F69" s="22"/>
      <c r="G69" s="23"/>
      <c r="H69" s="21"/>
    </row>
    <row r="70" spans="2:8" ht="15.75" thickTop="1" x14ac:dyDescent="0.25">
      <c r="B70" s="21"/>
      <c r="C70" s="21"/>
      <c r="D70" s="22">
        <f>D66-D55</f>
        <v>0</v>
      </c>
      <c r="E70" s="22">
        <f>E66-E55</f>
        <v>0</v>
      </c>
      <c r="F70" s="22"/>
      <c r="G70" s="23"/>
      <c r="H70" s="21"/>
    </row>
    <row r="71" spans="2:8" x14ac:dyDescent="0.25">
      <c r="B71" s="21"/>
      <c r="C71" s="21"/>
      <c r="D71" s="22">
        <f>D61-D34</f>
        <v>0</v>
      </c>
      <c r="E71" s="22">
        <f>E61-E34</f>
        <v>0</v>
      </c>
      <c r="F71" s="22"/>
      <c r="G71" s="23"/>
      <c r="H71" s="21"/>
    </row>
    <row r="72" spans="2:8" ht="15.75" thickBot="1" x14ac:dyDescent="0.3">
      <c r="B72" s="17" t="s">
        <v>150</v>
      </c>
      <c r="C72" s="21"/>
      <c r="D72" s="57"/>
      <c r="E72" s="18"/>
      <c r="F72" s="22"/>
      <c r="G72" s="23"/>
      <c r="H72" s="21"/>
    </row>
    <row r="73" spans="2:8" x14ac:dyDescent="0.25">
      <c r="B73" s="17"/>
      <c r="C73" s="21"/>
      <c r="D73" s="57"/>
      <c r="E73" s="19" t="s">
        <v>151</v>
      </c>
      <c r="F73" s="22"/>
      <c r="G73" s="23"/>
      <c r="H73" s="21"/>
    </row>
    <row r="74" spans="2:8" x14ac:dyDescent="0.25">
      <c r="B74" s="17"/>
      <c r="C74" s="21"/>
      <c r="D74" s="57"/>
      <c r="E74" s="19"/>
      <c r="F74" s="22"/>
      <c r="G74" s="23"/>
      <c r="H74" s="21"/>
    </row>
    <row r="75" spans="2:8" x14ac:dyDescent="0.25">
      <c r="B75" s="17"/>
      <c r="C75" s="21"/>
      <c r="D75" s="21"/>
      <c r="E75" s="19"/>
      <c r="F75" s="22"/>
      <c r="G75" s="23"/>
      <c r="H75" s="21"/>
    </row>
    <row r="76" spans="2:8" ht="15.75" thickBot="1" x14ac:dyDescent="0.3">
      <c r="B76" s="17" t="s">
        <v>121</v>
      </c>
      <c r="C76" s="21"/>
      <c r="D76" s="21"/>
      <c r="E76" s="20"/>
      <c r="F76" s="22"/>
      <c r="G76" s="23"/>
      <c r="H76" s="21"/>
    </row>
    <row r="77" spans="2:8" ht="25.5" x14ac:dyDescent="0.25">
      <c r="B77" s="17"/>
      <c r="C77" s="21"/>
      <c r="D77" s="21"/>
      <c r="E77" s="19" t="s">
        <v>122</v>
      </c>
      <c r="F77" s="22"/>
      <c r="G77" s="23"/>
      <c r="H77" s="21"/>
    </row>
    <row r="78" spans="2:8" x14ac:dyDescent="0.25">
      <c r="B78" s="21"/>
      <c r="C78" s="21"/>
      <c r="D78" s="22"/>
      <c r="E78" s="22"/>
      <c r="F78" s="22"/>
      <c r="G78" s="23"/>
      <c r="H78" s="21"/>
    </row>
    <row r="79" spans="2:8" x14ac:dyDescent="0.25">
      <c r="B79" s="21"/>
      <c r="C79" s="21"/>
      <c r="D79" s="22"/>
      <c r="E79" s="22"/>
      <c r="F79" s="22"/>
      <c r="G79" s="23"/>
      <c r="H79" s="21"/>
    </row>
    <row r="80" spans="2:8" x14ac:dyDescent="0.25">
      <c r="B80" s="21"/>
      <c r="C80" s="21"/>
      <c r="D80" s="22"/>
      <c r="E80" s="22"/>
      <c r="F80" s="22"/>
      <c r="G80" s="23"/>
      <c r="H80" s="21"/>
    </row>
    <row r="81" spans="2:8" x14ac:dyDescent="0.25">
      <c r="B81" s="21"/>
      <c r="C81" s="21"/>
      <c r="D81" s="22"/>
      <c r="E81" s="22"/>
      <c r="F81" s="22"/>
      <c r="G81" s="23"/>
      <c r="H81" s="21"/>
    </row>
    <row r="82" spans="2:8" x14ac:dyDescent="0.25">
      <c r="B82" s="21"/>
      <c r="C82" s="21"/>
      <c r="D82" s="22"/>
      <c r="E82" s="22"/>
      <c r="F82" s="22"/>
      <c r="G82" s="23"/>
      <c r="H82" s="21"/>
    </row>
    <row r="83" spans="2:8" x14ac:dyDescent="0.25">
      <c r="B83" s="21"/>
      <c r="C83" s="21"/>
      <c r="D83" s="22"/>
      <c r="E83" s="22"/>
      <c r="F83" s="22"/>
      <c r="G83" s="23"/>
      <c r="H83" s="21"/>
    </row>
    <row r="84" spans="2:8" x14ac:dyDescent="0.25">
      <c r="B84" s="21"/>
      <c r="C84" s="21"/>
      <c r="D84" s="22"/>
      <c r="E84" s="22"/>
      <c r="F84" s="22"/>
      <c r="G84" s="23"/>
      <c r="H84" s="21"/>
    </row>
    <row r="85" spans="2:8" x14ac:dyDescent="0.25">
      <c r="B85" s="21"/>
      <c r="C85" s="21"/>
      <c r="D85" s="22"/>
      <c r="E85" s="22"/>
      <c r="F85" s="22"/>
      <c r="G85" s="23"/>
      <c r="H85" s="21"/>
    </row>
    <row r="86" spans="2:8" x14ac:dyDescent="0.25">
      <c r="B86" s="21"/>
      <c r="C86" s="21"/>
      <c r="D86" s="22"/>
      <c r="E86" s="22"/>
      <c r="F86" s="22"/>
      <c r="G86" s="23"/>
      <c r="H86" s="21"/>
    </row>
    <row r="87" spans="2:8" x14ac:dyDescent="0.25">
      <c r="B87" s="21"/>
      <c r="C87" s="21"/>
      <c r="D87" s="22"/>
      <c r="E87" s="22"/>
      <c r="F87" s="22"/>
      <c r="G87" s="23"/>
      <c r="H87" s="21"/>
    </row>
    <row r="88" spans="2:8" x14ac:dyDescent="0.25">
      <c r="B88" s="21"/>
      <c r="C88" s="21"/>
      <c r="D88" s="22"/>
      <c r="E88" s="22"/>
      <c r="F88" s="22"/>
      <c r="G88" s="23"/>
      <c r="H88" s="21"/>
    </row>
  </sheetData>
  <mergeCells count="15">
    <mergeCell ref="C57:C58"/>
    <mergeCell ref="D57:D58"/>
    <mergeCell ref="E57:E58"/>
    <mergeCell ref="B6:B7"/>
    <mergeCell ref="C6:C7"/>
    <mergeCell ref="D6:E6"/>
    <mergeCell ref="D7:E7"/>
    <mergeCell ref="B8:B10"/>
    <mergeCell ref="C8:C10"/>
    <mergeCell ref="B38:B39"/>
    <mergeCell ref="C38:C39"/>
    <mergeCell ref="D38:E38"/>
    <mergeCell ref="D39:E39"/>
    <mergeCell ref="B40:B42"/>
    <mergeCell ref="C40:C42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  <customPr name="FPMExcelClientCellBasedFunctionStatus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94"/>
  <sheetViews>
    <sheetView zoomScale="80" zoomScaleNormal="80" workbookViewId="0">
      <selection activeCell="F4" sqref="F4"/>
    </sheetView>
  </sheetViews>
  <sheetFormatPr defaultRowHeight="15" x14ac:dyDescent="0.25"/>
  <cols>
    <col min="2" max="2" width="72.28515625" customWidth="1"/>
    <col min="4" max="4" width="19.28515625" customWidth="1"/>
    <col min="5" max="5" width="21" customWidth="1"/>
    <col min="6" max="6" width="11.7109375" style="5" customWidth="1"/>
    <col min="7" max="7" width="11.7109375" customWidth="1"/>
  </cols>
  <sheetData>
    <row r="1" spans="2:7" ht="15.75" x14ac:dyDescent="0.25">
      <c r="B1" s="7" t="s">
        <v>120</v>
      </c>
    </row>
    <row r="2" spans="2:7" ht="15.75" x14ac:dyDescent="0.25">
      <c r="B2" s="1" t="s">
        <v>118</v>
      </c>
    </row>
    <row r="3" spans="2:7" x14ac:dyDescent="0.25">
      <c r="B3" s="21"/>
      <c r="C3" s="21"/>
      <c r="D3" s="21"/>
      <c r="E3" s="21"/>
      <c r="F3" s="22"/>
    </row>
    <row r="4" spans="2:7" x14ac:dyDescent="0.25">
      <c r="B4" s="24"/>
      <c r="C4" s="73"/>
      <c r="D4" s="25" t="s">
        <v>129</v>
      </c>
      <c r="E4" s="25"/>
      <c r="F4" s="22"/>
    </row>
    <row r="5" spans="2:7" ht="15.75" thickBot="1" x14ac:dyDescent="0.3">
      <c r="B5" s="24"/>
      <c r="C5" s="73"/>
      <c r="D5" s="26" t="s">
        <v>130</v>
      </c>
      <c r="E5" s="26"/>
      <c r="F5" s="22"/>
    </row>
    <row r="6" spans="2:7" x14ac:dyDescent="0.25">
      <c r="B6" s="24" t="s">
        <v>1</v>
      </c>
      <c r="C6" s="25" t="s">
        <v>2</v>
      </c>
      <c r="D6" s="27" t="s">
        <v>131</v>
      </c>
      <c r="E6" s="69" t="s">
        <v>105</v>
      </c>
      <c r="F6" s="22"/>
    </row>
    <row r="7" spans="2:7" x14ac:dyDescent="0.25">
      <c r="B7" s="24"/>
      <c r="C7" s="25"/>
      <c r="D7" s="27" t="s">
        <v>132</v>
      </c>
      <c r="E7" s="28" t="s">
        <v>132</v>
      </c>
      <c r="F7" s="22"/>
    </row>
    <row r="8" spans="2:7" ht="15.75" thickBot="1" x14ac:dyDescent="0.3">
      <c r="B8" s="29"/>
      <c r="C8" s="26"/>
      <c r="D8" s="30"/>
      <c r="E8" s="31" t="s">
        <v>106</v>
      </c>
      <c r="F8" s="22"/>
    </row>
    <row r="9" spans="2:7" x14ac:dyDescent="0.25">
      <c r="B9" s="32" t="s">
        <v>0</v>
      </c>
      <c r="C9" s="19"/>
      <c r="D9" s="28"/>
      <c r="E9" s="28"/>
      <c r="F9" s="22"/>
    </row>
    <row r="10" spans="2:7" x14ac:dyDescent="0.25">
      <c r="B10" s="34" t="s">
        <v>111</v>
      </c>
      <c r="C10" s="33"/>
      <c r="D10" s="28"/>
      <c r="E10" s="28"/>
      <c r="F10" s="22"/>
    </row>
    <row r="11" spans="2:7" ht="15.75" thickBot="1" x14ac:dyDescent="0.3">
      <c r="B11" s="17" t="s">
        <v>112</v>
      </c>
      <c r="C11" s="35"/>
      <c r="D11" s="36">
        <v>353429</v>
      </c>
      <c r="E11" s="37">
        <v>461357</v>
      </c>
      <c r="F11" s="22"/>
    </row>
    <row r="12" spans="2:7" x14ac:dyDescent="0.25">
      <c r="B12" s="74" t="s">
        <v>112</v>
      </c>
      <c r="C12" s="75"/>
      <c r="D12" s="66">
        <v>353429</v>
      </c>
      <c r="E12" s="67">
        <v>461357</v>
      </c>
      <c r="F12" s="22">
        <f>D11-D12</f>
        <v>0</v>
      </c>
      <c r="G12" s="22">
        <f>E11-E12</f>
        <v>0</v>
      </c>
    </row>
    <row r="13" spans="2:7" x14ac:dyDescent="0.25">
      <c r="B13" s="34" t="s">
        <v>0</v>
      </c>
      <c r="C13" s="35"/>
      <c r="D13" s="28"/>
      <c r="E13" s="28"/>
      <c r="F13" s="22"/>
    </row>
    <row r="14" spans="2:7" x14ac:dyDescent="0.25">
      <c r="B14" s="34" t="s">
        <v>155</v>
      </c>
      <c r="C14" s="35"/>
      <c r="D14" s="27"/>
      <c r="E14" s="28"/>
      <c r="F14" s="22"/>
    </row>
    <row r="15" spans="2:7" x14ac:dyDescent="0.25">
      <c r="B15" s="17" t="s">
        <v>89</v>
      </c>
      <c r="C15" s="35"/>
      <c r="D15" s="36">
        <v>151868</v>
      </c>
      <c r="E15" s="37">
        <v>142715</v>
      </c>
      <c r="F15" s="22"/>
    </row>
    <row r="16" spans="2:7" ht="38.25" x14ac:dyDescent="0.25">
      <c r="B16" s="17" t="s">
        <v>156</v>
      </c>
      <c r="C16" s="35"/>
      <c r="D16" s="27">
        <v>310</v>
      </c>
      <c r="E16" s="28">
        <v>47</v>
      </c>
      <c r="F16" s="22"/>
    </row>
    <row r="17" spans="2:7" ht="25.5" x14ac:dyDescent="0.25">
      <c r="B17" s="17" t="s">
        <v>113</v>
      </c>
      <c r="C17" s="35">
        <v>8</v>
      </c>
      <c r="D17" s="27">
        <v>256</v>
      </c>
      <c r="E17" s="37">
        <v>45015</v>
      </c>
      <c r="F17" s="22"/>
    </row>
    <row r="18" spans="2:7" x14ac:dyDescent="0.25">
      <c r="B18" s="17" t="s">
        <v>4</v>
      </c>
      <c r="C18" s="35">
        <v>12</v>
      </c>
      <c r="D18" s="36">
        <v>-37552</v>
      </c>
      <c r="E18" s="37">
        <v>-22538</v>
      </c>
      <c r="F18" s="22"/>
    </row>
    <row r="19" spans="2:7" x14ac:dyDescent="0.25">
      <c r="B19" s="17" t="s">
        <v>90</v>
      </c>
      <c r="C19" s="35">
        <v>12</v>
      </c>
      <c r="D19" s="36">
        <v>76607</v>
      </c>
      <c r="E19" s="37">
        <v>85138</v>
      </c>
      <c r="F19" s="22"/>
    </row>
    <row r="20" spans="2:7" ht="25.5" x14ac:dyDescent="0.25">
      <c r="B20" s="17" t="s">
        <v>133</v>
      </c>
      <c r="C20" s="35">
        <v>6</v>
      </c>
      <c r="D20" s="36">
        <v>-191697</v>
      </c>
      <c r="E20" s="37">
        <v>-272553</v>
      </c>
      <c r="F20" s="22"/>
    </row>
    <row r="21" spans="2:7" x14ac:dyDescent="0.25">
      <c r="B21" s="17" t="s">
        <v>55</v>
      </c>
      <c r="C21" s="35"/>
      <c r="D21" s="36">
        <v>-5592</v>
      </c>
      <c r="E21" s="37">
        <v>6117</v>
      </c>
      <c r="F21" s="22"/>
    </row>
    <row r="22" spans="2:7" x14ac:dyDescent="0.25">
      <c r="B22" s="17" t="s">
        <v>157</v>
      </c>
      <c r="C22" s="35"/>
      <c r="D22" s="27">
        <v>884</v>
      </c>
      <c r="E22" s="37">
        <v>-55256</v>
      </c>
      <c r="F22" s="22"/>
    </row>
    <row r="23" spans="2:7" ht="25.5" x14ac:dyDescent="0.25">
      <c r="B23" s="17" t="s">
        <v>158</v>
      </c>
      <c r="C23" s="35"/>
      <c r="D23" s="27">
        <v>-11</v>
      </c>
      <c r="E23" s="28">
        <v>12</v>
      </c>
      <c r="F23" s="22"/>
    </row>
    <row r="24" spans="2:7" ht="38.25" x14ac:dyDescent="0.25">
      <c r="B24" s="17" t="s">
        <v>159</v>
      </c>
      <c r="C24" s="35"/>
      <c r="D24" s="27">
        <v>-307</v>
      </c>
      <c r="E24" s="28">
        <v>401</v>
      </c>
      <c r="F24" s="22"/>
    </row>
    <row r="25" spans="2:7" ht="15.75" thickBot="1" x14ac:dyDescent="0.3">
      <c r="B25" s="38" t="s">
        <v>91</v>
      </c>
      <c r="C25" s="18"/>
      <c r="D25" s="59">
        <v>244</v>
      </c>
      <c r="E25" s="40">
        <v>1220</v>
      </c>
      <c r="F25" s="22"/>
    </row>
    <row r="26" spans="2:7" x14ac:dyDescent="0.25">
      <c r="B26" s="34" t="s">
        <v>92</v>
      </c>
      <c r="C26" s="33"/>
      <c r="D26" s="36">
        <v>348439</v>
      </c>
      <c r="E26" s="37">
        <v>391675</v>
      </c>
      <c r="F26" s="22">
        <f>SUM(D12:D25)-D26</f>
        <v>0</v>
      </c>
      <c r="G26" s="22">
        <f>SUM(E12:E25)-E26</f>
        <v>0</v>
      </c>
    </row>
    <row r="27" spans="2:7" x14ac:dyDescent="0.25">
      <c r="B27" s="34" t="s">
        <v>0</v>
      </c>
      <c r="C27" s="33"/>
      <c r="D27" s="27"/>
      <c r="E27" s="28"/>
      <c r="F27" s="22"/>
    </row>
    <row r="28" spans="2:7" x14ac:dyDescent="0.25">
      <c r="B28" s="17" t="s">
        <v>93</v>
      </c>
      <c r="C28" s="35"/>
      <c r="D28" s="36">
        <v>-5036</v>
      </c>
      <c r="E28" s="37">
        <v>-1552</v>
      </c>
      <c r="F28" s="22"/>
    </row>
    <row r="29" spans="2:7" x14ac:dyDescent="0.25">
      <c r="B29" s="17" t="s">
        <v>94</v>
      </c>
      <c r="C29" s="35"/>
      <c r="D29" s="36">
        <v>-30059</v>
      </c>
      <c r="E29" s="37">
        <v>-33430</v>
      </c>
      <c r="F29" s="22"/>
    </row>
    <row r="30" spans="2:7" ht="25.5" x14ac:dyDescent="0.25">
      <c r="B30" s="17" t="s">
        <v>95</v>
      </c>
      <c r="C30" s="35"/>
      <c r="D30" s="36">
        <v>-55525</v>
      </c>
      <c r="E30" s="37">
        <v>-220255</v>
      </c>
      <c r="F30" s="22"/>
    </row>
    <row r="31" spans="2:7" ht="25.5" x14ac:dyDescent="0.25">
      <c r="B31" s="17" t="s">
        <v>96</v>
      </c>
      <c r="C31" s="35"/>
      <c r="D31" s="36">
        <v>-67671</v>
      </c>
      <c r="E31" s="37">
        <v>107595</v>
      </c>
      <c r="F31" s="22"/>
    </row>
    <row r="32" spans="2:7" ht="15.75" thickBot="1" x14ac:dyDescent="0.3">
      <c r="B32" s="38" t="s">
        <v>97</v>
      </c>
      <c r="C32" s="18"/>
      <c r="D32" s="39">
        <v>-26804</v>
      </c>
      <c r="E32" s="40">
        <v>1287</v>
      </c>
      <c r="F32" s="22"/>
    </row>
    <row r="33" spans="2:7" x14ac:dyDescent="0.25">
      <c r="B33" s="34" t="s">
        <v>98</v>
      </c>
      <c r="C33" s="35"/>
      <c r="D33" s="36">
        <v>163344</v>
      </c>
      <c r="E33" s="37">
        <v>245320</v>
      </c>
      <c r="F33" s="22">
        <f>SUM(D26:D32)-D33</f>
        <v>0</v>
      </c>
      <c r="G33" s="22">
        <f>SUM(E26:E32)-E33</f>
        <v>0</v>
      </c>
    </row>
    <row r="34" spans="2:7" x14ac:dyDescent="0.25">
      <c r="B34" s="17" t="s">
        <v>0</v>
      </c>
      <c r="C34" s="35"/>
      <c r="D34" s="27"/>
      <c r="E34" s="28"/>
      <c r="F34" s="22"/>
    </row>
    <row r="35" spans="2:7" ht="25.5" x14ac:dyDescent="0.25">
      <c r="B35" s="17" t="s">
        <v>99</v>
      </c>
      <c r="C35" s="35">
        <v>16</v>
      </c>
      <c r="D35" s="27">
        <v>250</v>
      </c>
      <c r="E35" s="37">
        <v>52258</v>
      </c>
      <c r="F35" s="22"/>
    </row>
    <row r="36" spans="2:7" x14ac:dyDescent="0.25">
      <c r="B36" s="17" t="s">
        <v>80</v>
      </c>
      <c r="C36" s="35"/>
      <c r="D36" s="36">
        <v>-31257</v>
      </c>
      <c r="E36" s="37">
        <v>-35636</v>
      </c>
      <c r="F36" s="22"/>
    </row>
    <row r="37" spans="2:7" x14ac:dyDescent="0.25">
      <c r="B37" s="17" t="s">
        <v>81</v>
      </c>
      <c r="C37" s="35"/>
      <c r="D37" s="36">
        <v>22059</v>
      </c>
      <c r="E37" s="37">
        <v>7229</v>
      </c>
      <c r="F37" s="22"/>
    </row>
    <row r="38" spans="2:7" ht="15.75" thickBot="1" x14ac:dyDescent="0.3">
      <c r="B38" s="38" t="s">
        <v>82</v>
      </c>
      <c r="C38" s="18" t="s">
        <v>160</v>
      </c>
      <c r="D38" s="39">
        <v>-18380</v>
      </c>
      <c r="E38" s="40">
        <v>-15573</v>
      </c>
      <c r="F38" s="22"/>
    </row>
    <row r="39" spans="2:7" ht="15.75" thickBot="1" x14ac:dyDescent="0.3">
      <c r="B39" s="41" t="s">
        <v>100</v>
      </c>
      <c r="C39" s="18"/>
      <c r="D39" s="39">
        <v>136016</v>
      </c>
      <c r="E39" s="40">
        <v>253598</v>
      </c>
      <c r="F39" s="22">
        <f>SUM(D33:D38)-D39</f>
        <v>0</v>
      </c>
      <c r="G39" s="22">
        <f>SUM(E33:E38)-E39</f>
        <v>0</v>
      </c>
    </row>
    <row r="40" spans="2:7" x14ac:dyDescent="0.25">
      <c r="B40" s="21"/>
      <c r="C40" s="21"/>
      <c r="D40" s="21"/>
      <c r="E40" s="21"/>
      <c r="F40" s="22"/>
    </row>
    <row r="41" spans="2:7" x14ac:dyDescent="0.25">
      <c r="B41" s="21"/>
      <c r="C41" s="21"/>
      <c r="D41" s="21"/>
      <c r="E41" s="21"/>
      <c r="F41" s="22"/>
    </row>
    <row r="42" spans="2:7" x14ac:dyDescent="0.25">
      <c r="B42" s="24"/>
      <c r="C42" s="25"/>
      <c r="D42" s="25" t="s">
        <v>129</v>
      </c>
      <c r="E42" s="25"/>
      <c r="F42" s="22"/>
    </row>
    <row r="43" spans="2:7" ht="15.75" thickBot="1" x14ac:dyDescent="0.3">
      <c r="B43" s="24"/>
      <c r="C43" s="25"/>
      <c r="D43" s="26" t="s">
        <v>130</v>
      </c>
      <c r="E43" s="26"/>
      <c r="F43" s="22"/>
    </row>
    <row r="44" spans="2:7" x14ac:dyDescent="0.25">
      <c r="B44" s="24" t="s">
        <v>1</v>
      </c>
      <c r="C44" s="25" t="s">
        <v>114</v>
      </c>
      <c r="D44" s="27" t="s">
        <v>131</v>
      </c>
      <c r="E44" s="28" t="s">
        <v>105</v>
      </c>
      <c r="F44" s="22"/>
    </row>
    <row r="45" spans="2:7" x14ac:dyDescent="0.25">
      <c r="B45" s="24"/>
      <c r="C45" s="25"/>
      <c r="D45" s="27" t="s">
        <v>132</v>
      </c>
      <c r="E45" s="28" t="s">
        <v>132</v>
      </c>
      <c r="F45" s="22"/>
    </row>
    <row r="46" spans="2:7" ht="15.75" thickBot="1" x14ac:dyDescent="0.3">
      <c r="B46" s="29"/>
      <c r="C46" s="26"/>
      <c r="D46" s="30"/>
      <c r="E46" s="31" t="s">
        <v>106</v>
      </c>
      <c r="F46" s="22"/>
    </row>
    <row r="47" spans="2:7" x14ac:dyDescent="0.25">
      <c r="B47" s="34" t="s">
        <v>0</v>
      </c>
      <c r="C47" s="35"/>
      <c r="D47" s="27"/>
      <c r="E47" s="28"/>
      <c r="F47" s="22"/>
    </row>
    <row r="48" spans="2:7" x14ac:dyDescent="0.25">
      <c r="B48" s="34" t="s">
        <v>56</v>
      </c>
      <c r="C48" s="35"/>
      <c r="D48" s="27"/>
      <c r="E48" s="28"/>
      <c r="F48" s="22"/>
    </row>
    <row r="49" spans="2:7" x14ac:dyDescent="0.25">
      <c r="B49" s="17" t="s">
        <v>83</v>
      </c>
      <c r="C49" s="35"/>
      <c r="D49" s="36">
        <v>-472854</v>
      </c>
      <c r="E49" s="37">
        <v>-204421</v>
      </c>
      <c r="F49" s="22"/>
    </row>
    <row r="50" spans="2:7" x14ac:dyDescent="0.25">
      <c r="B50" s="17" t="s">
        <v>84</v>
      </c>
      <c r="C50" s="35"/>
      <c r="D50" s="36">
        <v>550840</v>
      </c>
      <c r="E50" s="37">
        <v>58096</v>
      </c>
      <c r="F50" s="22"/>
    </row>
    <row r="51" spans="2:7" ht="25.5" x14ac:dyDescent="0.25">
      <c r="B51" s="17" t="s">
        <v>101</v>
      </c>
      <c r="C51" s="35"/>
      <c r="D51" s="36">
        <v>-188645</v>
      </c>
      <c r="E51" s="37">
        <v>-91285</v>
      </c>
      <c r="F51" s="22"/>
    </row>
    <row r="52" spans="2:7" ht="38.25" x14ac:dyDescent="0.25">
      <c r="B52" s="17" t="s">
        <v>102</v>
      </c>
      <c r="C52" s="35"/>
      <c r="D52" s="27">
        <v>355</v>
      </c>
      <c r="E52" s="28">
        <v>550</v>
      </c>
      <c r="F52" s="22"/>
    </row>
    <row r="53" spans="2:7" ht="25.5" x14ac:dyDescent="0.25">
      <c r="B53" s="17" t="s">
        <v>66</v>
      </c>
      <c r="C53" s="35">
        <v>16</v>
      </c>
      <c r="D53" s="27">
        <v>-17</v>
      </c>
      <c r="E53" s="28">
        <v>-67</v>
      </c>
      <c r="F53" s="22"/>
    </row>
    <row r="54" spans="2:7" x14ac:dyDescent="0.25">
      <c r="B54" s="76" t="s">
        <v>85</v>
      </c>
      <c r="C54" s="35"/>
      <c r="D54" s="36">
        <v>-1140</v>
      </c>
      <c r="E54" s="28">
        <v>-470</v>
      </c>
      <c r="F54" s="22"/>
    </row>
    <row r="55" spans="2:7" x14ac:dyDescent="0.25">
      <c r="B55" s="76" t="s">
        <v>125</v>
      </c>
      <c r="C55" s="35"/>
      <c r="D55" s="36">
        <v>108019</v>
      </c>
      <c r="E55" s="28" t="s">
        <v>107</v>
      </c>
      <c r="F55" s="22"/>
    </row>
    <row r="56" spans="2:7" x14ac:dyDescent="0.25">
      <c r="B56" s="76" t="s">
        <v>123</v>
      </c>
      <c r="C56" s="35"/>
      <c r="D56" s="36">
        <v>-38019</v>
      </c>
      <c r="E56" s="28" t="s">
        <v>107</v>
      </c>
      <c r="F56" s="22"/>
    </row>
    <row r="57" spans="2:7" ht="15.75" thickBot="1" x14ac:dyDescent="0.3">
      <c r="B57" s="76" t="s">
        <v>69</v>
      </c>
      <c r="C57" s="35"/>
      <c r="D57" s="27">
        <v>194</v>
      </c>
      <c r="E57" s="28">
        <v>-803</v>
      </c>
      <c r="F57" s="22"/>
    </row>
    <row r="58" spans="2:7" ht="26.25" thickBot="1" x14ac:dyDescent="0.3">
      <c r="B58" s="47" t="s">
        <v>103</v>
      </c>
      <c r="C58" s="48"/>
      <c r="D58" s="61">
        <v>-41267</v>
      </c>
      <c r="E58" s="62">
        <v>-238400</v>
      </c>
      <c r="F58" s="22">
        <f>SUM(D49:D57)-D58</f>
        <v>0</v>
      </c>
      <c r="G58" s="22">
        <f>SUM(E49:E57)-E58</f>
        <v>0</v>
      </c>
    </row>
    <row r="59" spans="2:7" x14ac:dyDescent="0.25">
      <c r="B59" s="34" t="s">
        <v>0</v>
      </c>
      <c r="C59" s="35"/>
      <c r="D59" s="27"/>
      <c r="E59" s="28"/>
      <c r="F59" s="22"/>
    </row>
    <row r="60" spans="2:7" x14ac:dyDescent="0.25">
      <c r="B60" s="34" t="s">
        <v>57</v>
      </c>
      <c r="C60" s="35"/>
      <c r="D60" s="27"/>
      <c r="E60" s="28"/>
      <c r="F60" s="22"/>
    </row>
    <row r="61" spans="2:7" x14ac:dyDescent="0.25">
      <c r="B61" s="17" t="s">
        <v>86</v>
      </c>
      <c r="C61" s="35">
        <v>19</v>
      </c>
      <c r="D61" s="36">
        <v>200942</v>
      </c>
      <c r="E61" s="37">
        <v>135445</v>
      </c>
      <c r="F61" s="22"/>
    </row>
    <row r="62" spans="2:7" x14ac:dyDescent="0.25">
      <c r="B62" s="17" t="s">
        <v>58</v>
      </c>
      <c r="C62" s="35">
        <v>19</v>
      </c>
      <c r="D62" s="36">
        <v>-64271</v>
      </c>
      <c r="E62" s="37">
        <v>-43785</v>
      </c>
      <c r="F62" s="22"/>
    </row>
    <row r="63" spans="2:7" x14ac:dyDescent="0.25">
      <c r="B63" s="17" t="s">
        <v>161</v>
      </c>
      <c r="C63" s="35"/>
      <c r="D63" s="27">
        <v>-108</v>
      </c>
      <c r="E63" s="28">
        <v>-485</v>
      </c>
      <c r="F63" s="22"/>
    </row>
    <row r="64" spans="2:7" x14ac:dyDescent="0.25">
      <c r="B64" s="17" t="s">
        <v>104</v>
      </c>
      <c r="C64" s="35"/>
      <c r="D64" s="27">
        <v>-10</v>
      </c>
      <c r="E64" s="28">
        <v>-8</v>
      </c>
      <c r="F64" s="22"/>
    </row>
    <row r="65" spans="2:7" ht="15.75" thickBot="1" x14ac:dyDescent="0.3">
      <c r="B65" s="17" t="s">
        <v>162</v>
      </c>
      <c r="C65" s="35">
        <v>20</v>
      </c>
      <c r="D65" s="36">
        <v>-5478</v>
      </c>
      <c r="E65" s="37">
        <v>-5527</v>
      </c>
      <c r="F65" s="22"/>
    </row>
    <row r="66" spans="2:7" ht="15.75" thickBot="1" x14ac:dyDescent="0.3">
      <c r="B66" s="47" t="s">
        <v>163</v>
      </c>
      <c r="C66" s="48"/>
      <c r="D66" s="61">
        <v>131075</v>
      </c>
      <c r="E66" s="62">
        <v>85640</v>
      </c>
      <c r="F66" s="22">
        <f>SUM(D61:D65)-D66</f>
        <v>0</v>
      </c>
      <c r="G66" s="22">
        <f>SUM(E61:E65)-E66</f>
        <v>0</v>
      </c>
    </row>
    <row r="67" spans="2:7" x14ac:dyDescent="0.25">
      <c r="B67" s="17" t="s">
        <v>0</v>
      </c>
      <c r="C67" s="33"/>
      <c r="D67" s="27"/>
      <c r="E67" s="28"/>
      <c r="F67" s="22"/>
    </row>
    <row r="68" spans="2:7" ht="25.5" x14ac:dyDescent="0.25">
      <c r="B68" s="17" t="s">
        <v>87</v>
      </c>
      <c r="C68" s="33"/>
      <c r="D68" s="36">
        <v>-18003</v>
      </c>
      <c r="E68" s="37">
        <v>74023</v>
      </c>
      <c r="F68" s="22"/>
    </row>
    <row r="69" spans="2:7" ht="15.75" thickBot="1" x14ac:dyDescent="0.3">
      <c r="B69" s="38" t="s">
        <v>67</v>
      </c>
      <c r="C69" s="42"/>
      <c r="D69" s="59">
        <v>1</v>
      </c>
      <c r="E69" s="31">
        <v>126</v>
      </c>
      <c r="F69" s="22"/>
    </row>
    <row r="70" spans="2:7" ht="15.75" thickBot="1" x14ac:dyDescent="0.3">
      <c r="B70" s="41" t="s">
        <v>115</v>
      </c>
      <c r="C70" s="42"/>
      <c r="D70" s="39">
        <v>207822</v>
      </c>
      <c r="E70" s="40">
        <v>174987</v>
      </c>
      <c r="F70" s="22">
        <f>SUM(D66:D69,D58,D39)-D70</f>
        <v>0</v>
      </c>
      <c r="G70" s="22">
        <f>SUM(E66:E69,E58,E39)-E70</f>
        <v>0</v>
      </c>
    </row>
    <row r="71" spans="2:7" x14ac:dyDescent="0.25">
      <c r="B71" s="34" t="s">
        <v>0</v>
      </c>
      <c r="C71" s="33"/>
      <c r="D71" s="27"/>
      <c r="E71" s="28"/>
      <c r="F71" s="22"/>
    </row>
    <row r="72" spans="2:7" ht="15.75" thickBot="1" x14ac:dyDescent="0.3">
      <c r="B72" s="38" t="s">
        <v>164</v>
      </c>
      <c r="C72" s="42"/>
      <c r="D72" s="39">
        <v>762817</v>
      </c>
      <c r="E72" s="40">
        <v>1144193</v>
      </c>
      <c r="F72" s="22"/>
    </row>
    <row r="73" spans="2:7" ht="15.75" thickBot="1" x14ac:dyDescent="0.3">
      <c r="B73" s="43" t="s">
        <v>165</v>
      </c>
      <c r="C73" s="63"/>
      <c r="D73" s="45">
        <v>970639</v>
      </c>
      <c r="E73" s="46">
        <v>1319180</v>
      </c>
      <c r="F73" s="22">
        <f>SUM(D70:D72)-D73</f>
        <v>0</v>
      </c>
      <c r="G73" s="22">
        <f>SUM(E70:E72)-E73</f>
        <v>0</v>
      </c>
    </row>
    <row r="74" spans="2:7" ht="15.75" thickTop="1" x14ac:dyDescent="0.25">
      <c r="B74" s="21"/>
      <c r="C74" s="21"/>
      <c r="D74" s="21"/>
      <c r="E74" s="21"/>
      <c r="F74" s="22"/>
    </row>
    <row r="75" spans="2:7" x14ac:dyDescent="0.25">
      <c r="B75" s="21"/>
      <c r="C75" s="21"/>
      <c r="D75" s="21"/>
      <c r="E75" s="21"/>
      <c r="F75" s="22"/>
    </row>
    <row r="76" spans="2:7" x14ac:dyDescent="0.25">
      <c r="B76" s="21"/>
      <c r="C76" s="21"/>
      <c r="D76" s="21"/>
      <c r="E76" s="21"/>
      <c r="F76" s="22"/>
    </row>
    <row r="77" spans="2:7" x14ac:dyDescent="0.25">
      <c r="B77" s="21"/>
      <c r="C77" s="21"/>
      <c r="D77" s="21"/>
      <c r="E77" s="21"/>
      <c r="F77" s="22"/>
    </row>
    <row r="78" spans="2:7" ht="15.75" thickBot="1" x14ac:dyDescent="0.3">
      <c r="B78" s="17" t="s">
        <v>150</v>
      </c>
      <c r="C78" s="21"/>
      <c r="D78" s="57"/>
      <c r="E78" s="18"/>
      <c r="F78" s="22"/>
    </row>
    <row r="79" spans="2:7" x14ac:dyDescent="0.25">
      <c r="B79" s="17"/>
      <c r="C79" s="21"/>
      <c r="D79" s="57"/>
      <c r="E79" s="19" t="s">
        <v>151</v>
      </c>
      <c r="F79" s="22"/>
    </row>
    <row r="80" spans="2:7" x14ac:dyDescent="0.25">
      <c r="B80" s="17"/>
      <c r="C80" s="21"/>
      <c r="D80" s="57"/>
      <c r="E80" s="19"/>
      <c r="F80" s="22"/>
    </row>
    <row r="81" spans="2:6" x14ac:dyDescent="0.25">
      <c r="B81" s="17"/>
      <c r="C81" s="21"/>
      <c r="D81" s="21"/>
      <c r="E81" s="19"/>
      <c r="F81" s="22"/>
    </row>
    <row r="82" spans="2:6" ht="15.75" thickBot="1" x14ac:dyDescent="0.3">
      <c r="B82" s="17" t="s">
        <v>121</v>
      </c>
      <c r="C82" s="21"/>
      <c r="D82" s="21"/>
      <c r="E82" s="20"/>
      <c r="F82" s="22"/>
    </row>
    <row r="83" spans="2:6" x14ac:dyDescent="0.25">
      <c r="B83" s="17"/>
      <c r="C83" s="21"/>
      <c r="D83" s="21"/>
      <c r="E83" s="19" t="s">
        <v>122</v>
      </c>
      <c r="F83" s="22"/>
    </row>
    <row r="84" spans="2:6" x14ac:dyDescent="0.25">
      <c r="B84" s="21"/>
      <c r="C84" s="21"/>
      <c r="D84" s="21"/>
      <c r="E84" s="21"/>
      <c r="F84" s="22"/>
    </row>
    <row r="85" spans="2:6" x14ac:dyDescent="0.25">
      <c r="B85" s="21"/>
      <c r="C85" s="21"/>
      <c r="D85" s="21"/>
      <c r="E85" s="21"/>
      <c r="F85" s="22"/>
    </row>
    <row r="86" spans="2:6" x14ac:dyDescent="0.25">
      <c r="B86" s="21"/>
      <c r="C86" s="21"/>
      <c r="D86" s="21"/>
      <c r="E86" s="21"/>
      <c r="F86" s="22"/>
    </row>
    <row r="87" spans="2:6" x14ac:dyDescent="0.25">
      <c r="B87" s="21"/>
      <c r="C87" s="21"/>
      <c r="D87" s="21"/>
      <c r="E87" s="21"/>
      <c r="F87" s="22"/>
    </row>
    <row r="88" spans="2:6" x14ac:dyDescent="0.25">
      <c r="B88" s="21"/>
      <c r="C88" s="21"/>
      <c r="D88" s="21"/>
      <c r="E88" s="21"/>
      <c r="F88" s="22"/>
    </row>
    <row r="89" spans="2:6" x14ac:dyDescent="0.25">
      <c r="B89" s="21"/>
      <c r="C89" s="21"/>
      <c r="D89" s="21"/>
      <c r="E89" s="21"/>
      <c r="F89" s="22"/>
    </row>
    <row r="90" spans="2:6" x14ac:dyDescent="0.25">
      <c r="B90" s="21"/>
      <c r="C90" s="21"/>
      <c r="D90" s="21"/>
      <c r="E90" s="21"/>
      <c r="F90" s="22"/>
    </row>
    <row r="91" spans="2:6" x14ac:dyDescent="0.25">
      <c r="B91" s="21"/>
      <c r="C91" s="21"/>
      <c r="D91" s="21"/>
      <c r="E91" s="21"/>
      <c r="F91" s="22"/>
    </row>
    <row r="92" spans="2:6" x14ac:dyDescent="0.25">
      <c r="B92" s="21"/>
      <c r="C92" s="21"/>
      <c r="D92" s="21"/>
      <c r="E92" s="21"/>
      <c r="F92" s="22"/>
    </row>
    <row r="93" spans="2:6" x14ac:dyDescent="0.25">
      <c r="B93" s="21"/>
      <c r="C93" s="21"/>
      <c r="D93" s="21"/>
      <c r="E93" s="21"/>
      <c r="F93" s="22"/>
    </row>
    <row r="94" spans="2:6" x14ac:dyDescent="0.25">
      <c r="B94" s="21"/>
      <c r="C94" s="21"/>
      <c r="D94" s="21"/>
      <c r="E94" s="21"/>
      <c r="F94" s="22"/>
    </row>
  </sheetData>
  <mergeCells count="12">
    <mergeCell ref="B44:B46"/>
    <mergeCell ref="C44:C46"/>
    <mergeCell ref="B4:B5"/>
    <mergeCell ref="C4:C5"/>
    <mergeCell ref="D4:E4"/>
    <mergeCell ref="D5:E5"/>
    <mergeCell ref="B6:B8"/>
    <mergeCell ref="C6:C8"/>
    <mergeCell ref="B42:B43"/>
    <mergeCell ref="C42:C43"/>
    <mergeCell ref="D42:E42"/>
    <mergeCell ref="D43:E43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6"/>
  <sheetViews>
    <sheetView zoomScale="80" zoomScaleNormal="80" workbookViewId="0">
      <selection activeCell="J34" sqref="J34"/>
    </sheetView>
  </sheetViews>
  <sheetFormatPr defaultRowHeight="15" x14ac:dyDescent="0.25"/>
  <cols>
    <col min="2" max="2" width="53.5703125" customWidth="1"/>
    <col min="3" max="10" width="14.42578125" customWidth="1"/>
    <col min="11" max="12" width="12.28515625" style="5" bestFit="1" customWidth="1"/>
  </cols>
  <sheetData>
    <row r="1" spans="2:12" ht="15.75" x14ac:dyDescent="0.25">
      <c r="B1" s="7" t="s">
        <v>120</v>
      </c>
    </row>
    <row r="2" spans="2:12" ht="15.75" x14ac:dyDescent="0.25">
      <c r="B2" s="7" t="s">
        <v>117</v>
      </c>
    </row>
    <row r="5" spans="2:12" ht="15.75" thickBot="1" x14ac:dyDescent="0.3">
      <c r="B5" s="11"/>
      <c r="C5" s="16" t="s">
        <v>59</v>
      </c>
      <c r="D5" s="16"/>
      <c r="E5" s="16"/>
      <c r="F5" s="16"/>
      <c r="G5" s="16"/>
      <c r="H5" s="16"/>
      <c r="I5" s="14"/>
      <c r="J5" s="14"/>
    </row>
    <row r="6" spans="2:12" ht="48.75" thickBot="1" x14ac:dyDescent="0.3">
      <c r="B6" s="13" t="s">
        <v>1</v>
      </c>
      <c r="C6" s="6" t="s">
        <v>42</v>
      </c>
      <c r="D6" s="6" t="s">
        <v>60</v>
      </c>
      <c r="E6" s="6" t="s">
        <v>166</v>
      </c>
      <c r="F6" s="6" t="s">
        <v>74</v>
      </c>
      <c r="G6" s="6" t="s">
        <v>61</v>
      </c>
      <c r="H6" s="6" t="s">
        <v>62</v>
      </c>
      <c r="I6" s="15" t="s">
        <v>116</v>
      </c>
      <c r="J6" s="15" t="s">
        <v>62</v>
      </c>
    </row>
    <row r="7" spans="2:12" x14ac:dyDescent="0.25">
      <c r="B7" s="11" t="s">
        <v>0</v>
      </c>
      <c r="C7" s="77"/>
      <c r="D7" s="77"/>
      <c r="E7" s="77"/>
      <c r="F7" s="77"/>
      <c r="G7" s="77"/>
      <c r="H7" s="77"/>
      <c r="I7" s="77"/>
      <c r="J7" s="77"/>
    </row>
    <row r="8" spans="2:12" ht="15.75" thickBot="1" x14ac:dyDescent="0.3">
      <c r="B8" s="2" t="s">
        <v>167</v>
      </c>
      <c r="C8" s="78">
        <v>916541</v>
      </c>
      <c r="D8" s="78">
        <v>1142</v>
      </c>
      <c r="E8" s="78">
        <v>10113</v>
      </c>
      <c r="F8" s="78">
        <v>3738581</v>
      </c>
      <c r="G8" s="78">
        <v>5439811</v>
      </c>
      <c r="H8" s="78">
        <v>10106188</v>
      </c>
      <c r="I8" s="78">
        <v>-89282</v>
      </c>
      <c r="J8" s="78">
        <v>10016906</v>
      </c>
      <c r="K8" s="5">
        <f>SUM(C8:G8)-H8</f>
        <v>0</v>
      </c>
      <c r="L8" s="5">
        <f>SUM(H8:I8)-J8</f>
        <v>0</v>
      </c>
    </row>
    <row r="9" spans="2:12" x14ac:dyDescent="0.25">
      <c r="B9" s="3" t="s">
        <v>168</v>
      </c>
      <c r="C9" s="79">
        <v>0</v>
      </c>
      <c r="D9" s="79">
        <v>0</v>
      </c>
      <c r="E9" s="79">
        <v>0</v>
      </c>
      <c r="F9" s="79">
        <v>0</v>
      </c>
      <c r="G9" s="79">
        <v>356620</v>
      </c>
      <c r="H9" s="79">
        <v>356620</v>
      </c>
      <c r="I9" s="79">
        <v>-24430</v>
      </c>
      <c r="J9" s="79">
        <v>332190</v>
      </c>
      <c r="K9" s="5">
        <f t="shared" ref="K9:K11" si="0">SUM(C9:G9)-H9</f>
        <v>0</v>
      </c>
      <c r="L9" s="5">
        <f t="shared" ref="L9:L11" si="1">SUM(H9:I9)-J9</f>
        <v>0</v>
      </c>
    </row>
    <row r="10" spans="2:12" ht="15.75" thickBot="1" x14ac:dyDescent="0.3">
      <c r="B10" s="8" t="s">
        <v>169</v>
      </c>
      <c r="C10" s="80">
        <v>0</v>
      </c>
      <c r="D10" s="80">
        <v>0</v>
      </c>
      <c r="E10" s="80">
        <v>-8467</v>
      </c>
      <c r="F10" s="80">
        <v>522844</v>
      </c>
      <c r="G10" s="80">
        <v>131</v>
      </c>
      <c r="H10" s="80">
        <v>514508</v>
      </c>
      <c r="I10" s="80">
        <v>319</v>
      </c>
      <c r="J10" s="80">
        <v>514827</v>
      </c>
      <c r="K10" s="5">
        <f t="shared" si="0"/>
        <v>0</v>
      </c>
      <c r="L10" s="5">
        <f t="shared" si="1"/>
        <v>0</v>
      </c>
    </row>
    <row r="11" spans="2:12" ht="15.75" thickBot="1" x14ac:dyDescent="0.3">
      <c r="B11" s="2" t="s">
        <v>170</v>
      </c>
      <c r="C11" s="78">
        <v>0</v>
      </c>
      <c r="D11" s="78">
        <v>0</v>
      </c>
      <c r="E11" s="78">
        <v>-8467</v>
      </c>
      <c r="F11" s="78">
        <v>522844</v>
      </c>
      <c r="G11" s="78">
        <v>356751</v>
      </c>
      <c r="H11" s="78">
        <v>871128</v>
      </c>
      <c r="I11" s="78">
        <v>-24111</v>
      </c>
      <c r="J11" s="78">
        <v>847017</v>
      </c>
      <c r="K11" s="5">
        <f t="shared" si="0"/>
        <v>0</v>
      </c>
      <c r="L11" s="5">
        <f t="shared" si="1"/>
        <v>0</v>
      </c>
    </row>
    <row r="12" spans="2:12" x14ac:dyDescent="0.25">
      <c r="B12" s="4" t="s">
        <v>0</v>
      </c>
      <c r="C12" s="79"/>
      <c r="D12" s="79"/>
      <c r="E12" s="79"/>
      <c r="F12" s="79"/>
      <c r="G12" s="79"/>
      <c r="H12" s="79"/>
      <c r="I12" s="79"/>
      <c r="J12" s="79"/>
    </row>
    <row r="13" spans="2:12" ht="15.75" thickBot="1" x14ac:dyDescent="0.3">
      <c r="B13" s="3" t="s">
        <v>171</v>
      </c>
      <c r="C13" s="79">
        <v>0</v>
      </c>
      <c r="D13" s="79">
        <v>0</v>
      </c>
      <c r="E13" s="79">
        <v>0</v>
      </c>
      <c r="F13" s="79">
        <v>0</v>
      </c>
      <c r="G13" s="79">
        <v>-487</v>
      </c>
      <c r="H13" s="79">
        <v>-487</v>
      </c>
      <c r="I13" s="79">
        <v>0</v>
      </c>
      <c r="J13" s="79">
        <v>-487</v>
      </c>
      <c r="K13" s="5">
        <f t="shared" ref="K13:K14" si="2">SUM(C13:G13)-H13</f>
        <v>0</v>
      </c>
      <c r="L13" s="5">
        <f t="shared" ref="L13:L14" si="3">SUM(H13:I13)-J13</f>
        <v>0</v>
      </c>
    </row>
    <row r="14" spans="2:12" ht="15.75" thickBot="1" x14ac:dyDescent="0.3">
      <c r="B14" s="12" t="s">
        <v>172</v>
      </c>
      <c r="C14" s="81">
        <v>916541</v>
      </c>
      <c r="D14" s="81">
        <v>1142</v>
      </c>
      <c r="E14" s="81">
        <v>1646</v>
      </c>
      <c r="F14" s="81">
        <v>4261425</v>
      </c>
      <c r="G14" s="81">
        <v>5796075</v>
      </c>
      <c r="H14" s="81">
        <v>10976829</v>
      </c>
      <c r="I14" s="81">
        <v>-113393</v>
      </c>
      <c r="J14" s="81">
        <v>10863436</v>
      </c>
      <c r="K14" s="5">
        <f t="shared" si="2"/>
        <v>0</v>
      </c>
      <c r="L14" s="5">
        <f t="shared" si="3"/>
        <v>0</v>
      </c>
    </row>
    <row r="15" spans="2:12" ht="15.75" thickTop="1" x14ac:dyDescent="0.25">
      <c r="C15" s="5">
        <f t="shared" ref="C15:I15" si="4">SUM(C9:C10)-C11</f>
        <v>0</v>
      </c>
      <c r="D15" s="5">
        <f t="shared" si="4"/>
        <v>0</v>
      </c>
      <c r="E15" s="5">
        <f t="shared" si="4"/>
        <v>0</v>
      </c>
      <c r="F15" s="5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>SUM(J9:J10)-J11</f>
        <v>0</v>
      </c>
    </row>
    <row r="16" spans="2:12" x14ac:dyDescent="0.25">
      <c r="C16" s="5">
        <f t="shared" ref="C16:I16" si="5">SUM(C8,C11,C13)-C14</f>
        <v>0</v>
      </c>
      <c r="D16" s="5">
        <f t="shared" si="5"/>
        <v>0</v>
      </c>
      <c r="E16" s="5">
        <f t="shared" si="5"/>
        <v>0</v>
      </c>
      <c r="F16" s="5">
        <f t="shared" si="5"/>
        <v>0</v>
      </c>
      <c r="G16" s="5">
        <f t="shared" si="5"/>
        <v>0</v>
      </c>
      <c r="H16" s="5">
        <f t="shared" si="5"/>
        <v>0</v>
      </c>
      <c r="I16" s="5">
        <f t="shared" si="5"/>
        <v>0</v>
      </c>
      <c r="J16" s="5">
        <f>SUM(J8,J11,J13)-J14</f>
        <v>0</v>
      </c>
    </row>
    <row r="17" spans="2:12" x14ac:dyDescent="0.25">
      <c r="C17" s="82"/>
      <c r="D17" s="82"/>
      <c r="E17" s="82"/>
      <c r="F17" s="82"/>
      <c r="G17" s="82"/>
      <c r="H17" s="82"/>
      <c r="I17" s="82"/>
      <c r="J17" s="82"/>
    </row>
    <row r="18" spans="2:12" ht="15.75" thickBot="1" x14ac:dyDescent="0.3">
      <c r="B18" s="11"/>
      <c r="C18" s="83" t="s">
        <v>59</v>
      </c>
      <c r="D18" s="83"/>
      <c r="E18" s="83"/>
      <c r="F18" s="83"/>
      <c r="G18" s="83"/>
      <c r="H18" s="83"/>
      <c r="I18" s="84"/>
      <c r="J18" s="84"/>
    </row>
    <row r="19" spans="2:12" ht="48.75" thickBot="1" x14ac:dyDescent="0.3">
      <c r="B19" s="13" t="s">
        <v>1</v>
      </c>
      <c r="C19" s="85" t="s">
        <v>42</v>
      </c>
      <c r="D19" s="85" t="s">
        <v>60</v>
      </c>
      <c r="E19" s="85" t="s">
        <v>124</v>
      </c>
      <c r="F19" s="85" t="s">
        <v>74</v>
      </c>
      <c r="G19" s="85" t="s">
        <v>61</v>
      </c>
      <c r="H19" s="85" t="s">
        <v>62</v>
      </c>
      <c r="I19" s="78" t="s">
        <v>116</v>
      </c>
      <c r="J19" s="78" t="s">
        <v>62</v>
      </c>
    </row>
    <row r="20" spans="2:12" x14ac:dyDescent="0.25">
      <c r="B20" s="11" t="s">
        <v>0</v>
      </c>
      <c r="C20" s="77"/>
      <c r="D20" s="77"/>
      <c r="E20" s="77"/>
      <c r="F20" s="77"/>
      <c r="G20" s="77"/>
      <c r="H20" s="77"/>
      <c r="I20" s="77"/>
      <c r="J20" s="77"/>
    </row>
    <row r="21" spans="2:12" ht="15.75" thickBot="1" x14ac:dyDescent="0.3">
      <c r="B21" s="2" t="s">
        <v>173</v>
      </c>
      <c r="C21" s="80">
        <v>916541</v>
      </c>
      <c r="D21" s="80">
        <v>1142</v>
      </c>
      <c r="E21" s="80">
        <v>-1759</v>
      </c>
      <c r="F21" s="80">
        <v>4209612</v>
      </c>
      <c r="G21" s="80">
        <v>4809455</v>
      </c>
      <c r="H21" s="80">
        <v>9934991</v>
      </c>
      <c r="I21" s="80">
        <v>-61541</v>
      </c>
      <c r="J21" s="80">
        <v>9873450</v>
      </c>
      <c r="K21" s="5">
        <f>SUM(C21:G21)-H21</f>
        <v>0</v>
      </c>
      <c r="L21" s="5">
        <f>SUM(H21:I21)-J21</f>
        <v>0</v>
      </c>
    </row>
    <row r="22" spans="2:12" x14ac:dyDescent="0.25">
      <c r="B22" s="3" t="s">
        <v>135</v>
      </c>
      <c r="C22" s="77">
        <v>0</v>
      </c>
      <c r="D22" s="77">
        <v>0</v>
      </c>
      <c r="E22" s="77">
        <v>0</v>
      </c>
      <c r="F22" s="77">
        <v>0</v>
      </c>
      <c r="G22" s="77">
        <v>281740</v>
      </c>
      <c r="H22" s="77">
        <v>281740</v>
      </c>
      <c r="I22" s="77">
        <v>5816</v>
      </c>
      <c r="J22" s="77">
        <v>287556</v>
      </c>
      <c r="K22" s="5">
        <f t="shared" ref="K22:K24" si="6">SUM(C22:G22)-H22</f>
        <v>0</v>
      </c>
      <c r="L22" s="5">
        <f t="shared" ref="L22:L24" si="7">SUM(H22:I22)-J22</f>
        <v>0</v>
      </c>
    </row>
    <row r="23" spans="2:12" ht="15.75" thickBot="1" x14ac:dyDescent="0.3">
      <c r="B23" s="8" t="s">
        <v>174</v>
      </c>
      <c r="C23" s="78">
        <v>0</v>
      </c>
      <c r="D23" s="78">
        <v>0</v>
      </c>
      <c r="E23" s="78">
        <v>800</v>
      </c>
      <c r="F23" s="78">
        <v>-161290</v>
      </c>
      <c r="G23" s="78">
        <v>28</v>
      </c>
      <c r="H23" s="78">
        <v>-160462</v>
      </c>
      <c r="I23" s="78">
        <v>6</v>
      </c>
      <c r="J23" s="78">
        <v>-160456</v>
      </c>
      <c r="K23" s="5">
        <f t="shared" si="6"/>
        <v>0</v>
      </c>
      <c r="L23" s="5">
        <f t="shared" si="7"/>
        <v>0</v>
      </c>
    </row>
    <row r="24" spans="2:12" ht="15.75" thickBot="1" x14ac:dyDescent="0.3">
      <c r="B24" s="2" t="s">
        <v>175</v>
      </c>
      <c r="C24" s="78">
        <v>0</v>
      </c>
      <c r="D24" s="78">
        <v>0</v>
      </c>
      <c r="E24" s="78">
        <v>800</v>
      </c>
      <c r="F24" s="78">
        <v>-161290</v>
      </c>
      <c r="G24" s="78">
        <v>281768</v>
      </c>
      <c r="H24" s="78">
        <v>121278</v>
      </c>
      <c r="I24" s="78">
        <v>5822</v>
      </c>
      <c r="J24" s="78">
        <v>127100</v>
      </c>
      <c r="K24" s="5">
        <f t="shared" si="6"/>
        <v>0</v>
      </c>
      <c r="L24" s="5">
        <f t="shared" si="7"/>
        <v>0</v>
      </c>
    </row>
    <row r="25" spans="2:12" x14ac:dyDescent="0.25">
      <c r="B25" s="3" t="s">
        <v>0</v>
      </c>
      <c r="C25" s="77"/>
      <c r="D25" s="77"/>
      <c r="E25" s="77"/>
      <c r="F25" s="77"/>
      <c r="G25" s="77"/>
      <c r="H25" s="77"/>
      <c r="I25" s="77"/>
      <c r="J25" s="77"/>
    </row>
    <row r="26" spans="2:12" ht="15.75" thickBot="1" x14ac:dyDescent="0.3">
      <c r="B26" s="3" t="s">
        <v>126</v>
      </c>
      <c r="C26" s="77">
        <v>0</v>
      </c>
      <c r="D26" s="77">
        <v>0</v>
      </c>
      <c r="E26" s="77">
        <v>0</v>
      </c>
      <c r="F26" s="77">
        <v>0</v>
      </c>
      <c r="G26" s="77">
        <v>-34</v>
      </c>
      <c r="H26" s="77">
        <v>-34</v>
      </c>
      <c r="I26" s="77">
        <v>0</v>
      </c>
      <c r="J26" s="77">
        <v>-34</v>
      </c>
      <c r="K26" s="5">
        <f t="shared" ref="K26:K27" si="8">SUM(C26:G26)-H26</f>
        <v>0</v>
      </c>
      <c r="L26" s="5">
        <f t="shared" ref="L26:L27" si="9">SUM(H26:I26)-J26</f>
        <v>0</v>
      </c>
    </row>
    <row r="27" spans="2:12" ht="15.75" thickBot="1" x14ac:dyDescent="0.3">
      <c r="B27" s="12" t="s">
        <v>176</v>
      </c>
      <c r="C27" s="81">
        <v>916541</v>
      </c>
      <c r="D27" s="81">
        <v>1142</v>
      </c>
      <c r="E27" s="81">
        <v>-959</v>
      </c>
      <c r="F27" s="81">
        <v>4048322</v>
      </c>
      <c r="G27" s="81">
        <v>5091189</v>
      </c>
      <c r="H27" s="81">
        <v>10056235</v>
      </c>
      <c r="I27" s="81">
        <v>-55719</v>
      </c>
      <c r="J27" s="81">
        <v>10000516</v>
      </c>
      <c r="K27" s="5">
        <f t="shared" si="8"/>
        <v>0</v>
      </c>
      <c r="L27" s="5">
        <f t="shared" si="9"/>
        <v>0</v>
      </c>
    </row>
    <row r="28" spans="2:12" ht="15.75" thickTop="1" x14ac:dyDescent="0.25">
      <c r="C28" s="5">
        <f t="shared" ref="C28:J28" si="10">SUM(C22:C23)-C24</f>
        <v>0</v>
      </c>
      <c r="D28" s="5">
        <f t="shared" si="10"/>
        <v>0</v>
      </c>
      <c r="E28" s="5">
        <f t="shared" si="10"/>
        <v>0</v>
      </c>
      <c r="F28" s="5">
        <f t="shared" si="10"/>
        <v>0</v>
      </c>
      <c r="G28" s="5">
        <f t="shared" si="10"/>
        <v>0</v>
      </c>
      <c r="H28" s="5">
        <f t="shared" si="10"/>
        <v>0</v>
      </c>
      <c r="I28" s="5">
        <f t="shared" si="10"/>
        <v>0</v>
      </c>
      <c r="J28" s="5">
        <f t="shared" si="10"/>
        <v>0</v>
      </c>
    </row>
    <row r="29" spans="2:12" x14ac:dyDescent="0.25">
      <c r="C29" s="5">
        <f t="shared" ref="C29:J29" si="11">SUM(C21,C24,C26)-C27</f>
        <v>0</v>
      </c>
      <c r="D29" s="5">
        <f t="shared" si="11"/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5">
        <f t="shared" si="11"/>
        <v>0</v>
      </c>
      <c r="J29" s="5">
        <f t="shared" si="11"/>
        <v>0</v>
      </c>
    </row>
    <row r="31" spans="2:12" ht="15.75" thickBot="1" x14ac:dyDescent="0.3">
      <c r="B31" s="17" t="s">
        <v>150</v>
      </c>
      <c r="C31" s="21"/>
      <c r="D31" s="57"/>
      <c r="E31" s="18"/>
    </row>
    <row r="32" spans="2:12" x14ac:dyDescent="0.25">
      <c r="B32" s="17"/>
      <c r="C32" s="21"/>
      <c r="D32" s="57"/>
      <c r="E32" s="19" t="s">
        <v>151</v>
      </c>
    </row>
    <row r="33" spans="2:5" x14ac:dyDescent="0.25">
      <c r="B33" s="17"/>
      <c r="C33" s="21"/>
      <c r="D33" s="57"/>
      <c r="E33" s="19"/>
    </row>
    <row r="34" spans="2:5" x14ac:dyDescent="0.25">
      <c r="B34" s="17"/>
      <c r="C34" s="21"/>
      <c r="D34" s="21"/>
      <c r="E34" s="19"/>
    </row>
    <row r="35" spans="2:5" ht="15.75" thickBot="1" x14ac:dyDescent="0.3">
      <c r="B35" s="17" t="s">
        <v>121</v>
      </c>
      <c r="C35" s="21"/>
      <c r="D35" s="21"/>
      <c r="E35" s="20"/>
    </row>
    <row r="36" spans="2:5" ht="25.5" x14ac:dyDescent="0.25">
      <c r="B36" s="17"/>
      <c r="C36" s="21"/>
      <c r="D36" s="21"/>
      <c r="E36" s="19" t="s">
        <v>122</v>
      </c>
    </row>
  </sheetData>
  <mergeCells count="2">
    <mergeCell ref="C5:H5"/>
    <mergeCell ref="C18:H18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2020-08-27T06:03:42Z</dcterms:created>
  <dcterms:modified xsi:type="dcterms:W3CDTF">2023-05-25T12:17:22Z</dcterms:modified>
</cp:coreProperties>
</file>