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m.kobikova\Desktop\"/>
    </mc:Choice>
  </mc:AlternateContent>
  <xr:revisionPtr revIDLastSave="0" documentId="13_ncr:1_{6D2D939F-5F50-4B7C-985E-FC213205B60F}" xr6:coauthVersionLast="36" xr6:coauthVersionMax="36" xr10:uidLastSave="{00000000-0000-0000-0000-000000000000}"/>
  <bookViews>
    <workbookView xWindow="0" yWindow="0" windowWidth="5805" windowHeight="4530" activeTab="2" xr2:uid="{00000000-000D-0000-FFFF-FFFF00000000}"/>
  </bookViews>
  <sheets>
    <sheet name="О ФИНАНСОВОМ ПОЛОЖЕНИИ" sheetId="2" r:id="rId1"/>
    <sheet name="О СОВОКУПНОМ ДОХОДЕ " sheetId="1" r:id="rId2"/>
    <sheet name="О ДВИЖЕНИИ ДЕНЕЖНЫХ СРЕДСТВ" sheetId="3" r:id="rId3"/>
    <sheet name="ОБ ИЗМЕНЕНИЯХ В КАПИТАЛЕ" sheetId="4" r:id="rId4"/>
  </sheets>
  <definedNames>
    <definedName name="_Hlk78745651" localSheetId="2">'О ДВИЖЕНИИ ДЕНЕЖНЫХ СРЕДСТВ'!#REF!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D73" i="1"/>
  <c r="E72" i="1"/>
  <c r="D72" i="1"/>
  <c r="L32" i="4" l="1"/>
  <c r="K32" i="4"/>
  <c r="L31" i="4"/>
  <c r="K31" i="4"/>
  <c r="L30" i="4"/>
  <c r="K30" i="4"/>
  <c r="L29" i="4"/>
  <c r="K29" i="4"/>
  <c r="J36" i="4"/>
  <c r="I36" i="4"/>
  <c r="H36" i="4"/>
  <c r="G36" i="4"/>
  <c r="F36" i="4"/>
  <c r="E36" i="4"/>
  <c r="D36" i="4"/>
  <c r="C36" i="4"/>
  <c r="L15" i="4"/>
  <c r="K15" i="4"/>
  <c r="L14" i="4"/>
  <c r="K14" i="4"/>
  <c r="L13" i="4"/>
  <c r="K13" i="4"/>
  <c r="K16" i="4"/>
  <c r="K17" i="4"/>
  <c r="J19" i="4"/>
  <c r="I19" i="4"/>
  <c r="H19" i="4"/>
  <c r="G19" i="4"/>
  <c r="F19" i="4"/>
  <c r="E19" i="4"/>
  <c r="D19" i="4"/>
  <c r="C19" i="4"/>
  <c r="K55" i="1"/>
  <c r="J55" i="1"/>
  <c r="I55" i="1"/>
  <c r="H55" i="1"/>
  <c r="I68" i="1"/>
  <c r="H68" i="1"/>
  <c r="I63" i="1"/>
  <c r="H63" i="1"/>
  <c r="I57" i="1"/>
  <c r="H57" i="1"/>
  <c r="I56" i="1"/>
  <c r="H56" i="1"/>
  <c r="I50" i="1"/>
  <c r="H50" i="1"/>
  <c r="I35" i="1"/>
  <c r="H35" i="1"/>
  <c r="I32" i="1"/>
  <c r="H32" i="1"/>
  <c r="I31" i="1"/>
  <c r="H31" i="1"/>
  <c r="I18" i="1"/>
  <c r="H18" i="1"/>
  <c r="XFD21" i="1"/>
  <c r="G68" i="2"/>
  <c r="F68" i="2"/>
  <c r="F73" i="1" l="1"/>
  <c r="G73" i="1"/>
  <c r="F72" i="1"/>
  <c r="G72" i="1"/>
  <c r="K68" i="1"/>
  <c r="J68" i="1"/>
  <c r="K63" i="1"/>
  <c r="J63" i="1"/>
  <c r="K57" i="1"/>
  <c r="J57" i="1"/>
  <c r="K56" i="1"/>
  <c r="J56" i="1"/>
  <c r="K50" i="1"/>
  <c r="J50" i="1"/>
  <c r="K35" i="1"/>
  <c r="J35" i="1"/>
  <c r="K32" i="1"/>
  <c r="J32" i="1"/>
  <c r="K31" i="1"/>
  <c r="J31" i="1"/>
  <c r="K18" i="1"/>
  <c r="J18" i="1"/>
  <c r="G77" i="3"/>
  <c r="F77" i="3"/>
  <c r="G74" i="3"/>
  <c r="F74" i="3"/>
  <c r="G70" i="3"/>
  <c r="F70" i="3"/>
  <c r="G59" i="3"/>
  <c r="F59" i="3"/>
  <c r="G38" i="3"/>
  <c r="F38" i="3"/>
  <c r="G32" i="3"/>
  <c r="F32" i="3"/>
  <c r="G25" i="3"/>
  <c r="F25" i="3"/>
  <c r="J35" i="4"/>
  <c r="I35" i="4"/>
  <c r="H35" i="4"/>
  <c r="G35" i="4"/>
  <c r="F35" i="4"/>
  <c r="E35" i="4"/>
  <c r="D35" i="4"/>
  <c r="C35" i="4"/>
  <c r="I18" i="4"/>
  <c r="H18" i="4"/>
  <c r="G18" i="4"/>
  <c r="F18" i="4"/>
  <c r="E18" i="4"/>
  <c r="D18" i="4"/>
  <c r="C18" i="4"/>
  <c r="J18" i="4"/>
  <c r="L34" i="4"/>
  <c r="K34" i="4"/>
  <c r="L33" i="4"/>
  <c r="K33" i="4"/>
  <c r="L27" i="4"/>
  <c r="K27" i="4"/>
  <c r="L26" i="4"/>
  <c r="K26" i="4"/>
  <c r="L25" i="4"/>
  <c r="K25" i="4"/>
  <c r="L24" i="4"/>
  <c r="K24" i="4"/>
  <c r="L17" i="4"/>
  <c r="L16" i="4"/>
  <c r="L11" i="4"/>
  <c r="K11" i="4"/>
  <c r="L10" i="4"/>
  <c r="K10" i="4"/>
  <c r="L9" i="4"/>
  <c r="K9" i="4"/>
  <c r="L8" i="4"/>
  <c r="K8" i="4"/>
  <c r="D85" i="2"/>
  <c r="E85" i="2"/>
  <c r="G40" i="2" l="1"/>
  <c r="F40" i="2"/>
  <c r="G39" i="2"/>
  <c r="F39" i="2"/>
  <c r="G82" i="2" l="1"/>
  <c r="F82" i="2"/>
  <c r="G81" i="2"/>
  <c r="F81" i="2"/>
  <c r="G80" i="2"/>
  <c r="F80" i="2"/>
  <c r="G58" i="2"/>
  <c r="F58" i="2"/>
  <c r="G55" i="2"/>
  <c r="F55" i="2"/>
  <c r="G36" i="2"/>
  <c r="F36" i="2"/>
  <c r="G24" i="2"/>
  <c r="F24" i="2"/>
</calcChain>
</file>

<file path=xl/sharedStrings.xml><?xml version="1.0" encoding="utf-8"?>
<sst xmlns="http://schemas.openxmlformats.org/spreadsheetml/2006/main" count="311" uniqueCount="194">
  <si>
    <t xml:space="preserve"> </t>
  </si>
  <si>
    <t>В миллионах тенге</t>
  </si>
  <si>
    <t>Прим.</t>
  </si>
  <si>
    <t>Выручка и прочие доходы</t>
  </si>
  <si>
    <t>Финансовый доход</t>
  </si>
  <si>
    <t>Прочий операционный доход</t>
  </si>
  <si>
    <t>Итого выручка и прочие доходы</t>
  </si>
  <si>
    <t>Расходы и затраты</t>
  </si>
  <si>
    <t>Производственные расходы</t>
  </si>
  <si>
    <t>Износ, истощение и амортизация</t>
  </si>
  <si>
    <t>Расходы по транспортировке и реализации</t>
  </si>
  <si>
    <t>Общие и административные расходы</t>
  </si>
  <si>
    <t>Финансовые затраты</t>
  </si>
  <si>
    <t>Прочие расходы</t>
  </si>
  <si>
    <t>Итого расходы и затраты</t>
  </si>
  <si>
    <t>Расходы по подоходному налогу</t>
  </si>
  <si>
    <t>Акционеров Материнской Компании</t>
  </si>
  <si>
    <t>Неконтрольную долю участия</t>
  </si>
  <si>
    <t>Налоговый эффект</t>
  </si>
  <si>
    <t>Активы</t>
  </si>
  <si>
    <t>Долгосрочные активы</t>
  </si>
  <si>
    <t>Основные средства</t>
  </si>
  <si>
    <t xml:space="preserve">Активы в форме права пользования </t>
  </si>
  <si>
    <t>Активы по разведке и оценке</t>
  </si>
  <si>
    <t>Инвестиционная недвижимость</t>
  </si>
  <si>
    <t>Нематериальные активы</t>
  </si>
  <si>
    <t>Долгосрочные банковские вклады</t>
  </si>
  <si>
    <t>Инвестиции в совместные предприятия и ассоциированные компании</t>
  </si>
  <si>
    <t>НДС к возмещению</t>
  </si>
  <si>
    <t>Авансы за долгосрочные активы</t>
  </si>
  <si>
    <t>Займы и дебиторская задолженность от связанных сторон</t>
  </si>
  <si>
    <t>Прочие долгосрочные финансовые активы</t>
  </si>
  <si>
    <t>Прочие долгосрочные нефинансовые активы</t>
  </si>
  <si>
    <t>Товарно-материальные запасы</t>
  </si>
  <si>
    <t>Предоплата по подоходному налогу</t>
  </si>
  <si>
    <t>Торговая дебиторская задолженность</t>
  </si>
  <si>
    <t>Краткосрочные банковские вклады</t>
  </si>
  <si>
    <t>Денежные средства и их эквиваленты</t>
  </si>
  <si>
    <t>Активы, классифицированные как предназначенные для продажи</t>
  </si>
  <si>
    <t>Капитал и обязательства</t>
  </si>
  <si>
    <t>Капитал</t>
  </si>
  <si>
    <t>Уставный капитал</t>
  </si>
  <si>
    <t>Дополнительный оплаченный капитал</t>
  </si>
  <si>
    <t>Нераспределённая прибыль</t>
  </si>
  <si>
    <t>Относящийся к акционерам Материнской Компании</t>
  </si>
  <si>
    <t>Неконтрольная доля участия</t>
  </si>
  <si>
    <t>Долгосрочные обязательства</t>
  </si>
  <si>
    <t>Резервы</t>
  </si>
  <si>
    <t>Обязательства по аренде</t>
  </si>
  <si>
    <t>Прочие долгосрочные финансовые обязательства</t>
  </si>
  <si>
    <t>Прочие долгосрочные нефинансовые обязательства</t>
  </si>
  <si>
    <t>Подоходный налог к уплате</t>
  </si>
  <si>
    <t>Торговая кредиторская задолженность</t>
  </si>
  <si>
    <t>Прочие налоги к уплате</t>
  </si>
  <si>
    <t>Изменение в резервах</t>
  </si>
  <si>
    <t>Денежные потоки от инвестиционной деятельности</t>
  </si>
  <si>
    <t>Денежные потоки от финансовой деятельности</t>
  </si>
  <si>
    <t>Погашение займов</t>
  </si>
  <si>
    <t>Приходится на акционеров Материнской Компании</t>
  </si>
  <si>
    <t>Дополни-тельный оплаченный капитал</t>
  </si>
  <si>
    <t>Нераспре-делённая прибыль</t>
  </si>
  <si>
    <t>Итого</t>
  </si>
  <si>
    <t>Итого обязательства</t>
  </si>
  <si>
    <t>Итого капитал и обязательства</t>
  </si>
  <si>
    <t>Прибыль до учёта подоходного налога</t>
  </si>
  <si>
    <t>Дополнительные вклады в капитал совместных предприятий без изменения доли владения</t>
  </si>
  <si>
    <t>Изменение в резерве под ожидаемые кредитные убытки</t>
  </si>
  <si>
    <t>Себестоимость покупной нефти, газа, нефтепродуктов и прочих материалов</t>
  </si>
  <si>
    <t>Прочие</t>
  </si>
  <si>
    <t>Краткосрочные активы</t>
  </si>
  <si>
    <t>Прочие краткосрочные финансовые активы</t>
  </si>
  <si>
    <t>Прочие краткосрочные нефинансовые активы</t>
  </si>
  <si>
    <t>Итого активы</t>
  </si>
  <si>
    <t>Резерв по пересчёту валюты отчётности</t>
  </si>
  <si>
    <t>Итого капитал</t>
  </si>
  <si>
    <t>Краткосрочные обязательства</t>
  </si>
  <si>
    <t>Прочие краткосрочные финансовые обязательства</t>
  </si>
  <si>
    <t>Прочие краткосрочные нефинансовые обязательства</t>
  </si>
  <si>
    <t>Курсовая разница от пересчёта отчётности зарубежных подразделений</t>
  </si>
  <si>
    <t>Оплата подоходного налога</t>
  </si>
  <si>
    <t>Проценты полученные</t>
  </si>
  <si>
    <t>Проценты уплаченные</t>
  </si>
  <si>
    <t>Размещение банковских вкладов</t>
  </si>
  <si>
    <t>Возврат банковских вкладов</t>
  </si>
  <si>
    <t>Займы, выданные связанным сторонам</t>
  </si>
  <si>
    <t>Поступления займов</t>
  </si>
  <si>
    <t>Влияние изменений в обменных курсах на денежные средства и их эквиваленты</t>
  </si>
  <si>
    <t>На 31 декабря</t>
  </si>
  <si>
    <t xml:space="preserve">Износ, истощение и амортизация </t>
  </si>
  <si>
    <t xml:space="preserve">Финансовые затраты </t>
  </si>
  <si>
    <t xml:space="preserve">Прочие корректировки </t>
  </si>
  <si>
    <t xml:space="preserve">Операционная прибыль до корректировок оборотного капитала </t>
  </si>
  <si>
    <t>Изменения в НДС к возмещению</t>
  </si>
  <si>
    <t>Изменения в товарно-материальных запасах</t>
  </si>
  <si>
    <t xml:space="preserve">Изменения в торговой дебиторской задолженности и прочих краткосрочных активах </t>
  </si>
  <si>
    <t>Изменения в торговой и прочей кредиторской задолженности и обязательствах по договорам с покупателями</t>
  </si>
  <si>
    <t xml:space="preserve">Изменения в прочих налогах к уплате </t>
  </si>
  <si>
    <t xml:space="preserve">Денежные потоки, полученные от операционной деятельности </t>
  </si>
  <si>
    <t xml:space="preserve">Дивиденды, полученные от совместных предприятий и ассоциированных компаний </t>
  </si>
  <si>
    <t xml:space="preserve">Чистые денежные потоки, полученные от операционной деятельности </t>
  </si>
  <si>
    <t>Приобретение основных средств, нематериальных активов и активов по разведке и оценке</t>
  </si>
  <si>
    <t>Поступления от продажи основных средств, активов по разведке и оценке и активов, классифицированных как предназначенные для продажи</t>
  </si>
  <si>
    <t xml:space="preserve">Чистые денежные потоки, использованные в инвестиционной деятельности </t>
  </si>
  <si>
    <t xml:space="preserve">Дивиденды, выплаченные акционерам неконтрольной доли </t>
  </si>
  <si>
    <t>2022 года</t>
  </si>
  <si>
    <t>(пересчитано)*</t>
  </si>
  <si>
    <t>−</t>
  </si>
  <si>
    <t>Базовая и разводнённая</t>
  </si>
  <si>
    <t>Активы по отсроченному налогу</t>
  </si>
  <si>
    <t>Обязательства по отсроченному налогу</t>
  </si>
  <si>
    <t xml:space="preserve">Денежные потоки от операционной деятельности </t>
  </si>
  <si>
    <t xml:space="preserve">Прибыль до учёта подоходного налога </t>
  </si>
  <si>
    <t>Реализованные убытки от производных инструментов по нефтепродуктам</t>
  </si>
  <si>
    <t>Прим</t>
  </si>
  <si>
    <t>Чистое изменение в денежных средствах и их эквивалентах</t>
  </si>
  <si>
    <t>Неконтроль-ная доля участия</t>
  </si>
  <si>
    <t xml:space="preserve">Консолидированный отчёт об изменениях в капитале </t>
  </si>
  <si>
    <t xml:space="preserve">Консолидированный отчёт о движении денежных средств </t>
  </si>
  <si>
    <t>Выручка по договорам с покупателями</t>
  </si>
  <si>
    <t>АО "Национальная Компания "КазМунайГаз"</t>
  </si>
  <si>
    <t>Главный бухгалтер</t>
  </si>
  <si>
    <t>А.С. Есбергенова</t>
  </si>
  <si>
    <t>Приобретение нот Национального банка РК</t>
  </si>
  <si>
    <t>Прочий капитал</t>
  </si>
  <si>
    <t>Погашение нот Национального банка РК</t>
  </si>
  <si>
    <t>Распределения в пользу Самрук-Казына</t>
  </si>
  <si>
    <t>КОНСОЛИДИРОВАННЫЙ отчёт о финансовом положении</t>
  </si>
  <si>
    <t>КОНСОЛИДИРОВАННЫЙ ОТЧЁТ О СОВОКУПНОМ ДОХОДЕ</t>
  </si>
  <si>
    <t>За три месяца,</t>
  </si>
  <si>
    <t>2023 года</t>
  </si>
  <si>
    <t>(неаудировано)</t>
  </si>
  <si>
    <t>Доля в прибыли совместных предприятий и ассоциированных компаний, нетто</t>
  </si>
  <si>
    <t>Чистая прибыль за период</t>
  </si>
  <si>
    <t>Прочий совокупный доход/(убыток)</t>
  </si>
  <si>
    <t>Прочий совокупный доход/(убыток), подлежащий переклассификации в состав прибыли или убытка в последующих периодах</t>
  </si>
  <si>
    <t>Эффект хеджирования</t>
  </si>
  <si>
    <t>Прочий совокупный доход, не подлежащий переклассификации в состав прибыли или убытка в последующих периодах</t>
  </si>
  <si>
    <t>Чистый прочий совокупный доход, не подлежащий переклассификации в состав прибыли или убытка в последующих периодах, за вычетом подоходного налога</t>
  </si>
  <si>
    <t>Итого совокупный доход за период, за вычетом подоходного налога</t>
  </si>
  <si>
    <t xml:space="preserve">Чистая прибыль/(убыток) за период, </t>
  </si>
  <si>
    <t xml:space="preserve">приходящаяся на: </t>
  </si>
  <si>
    <t>Итого совокупный доход/(убыток), приходящийся на:</t>
  </si>
  <si>
    <t>Займы и облигации</t>
  </si>
  <si>
    <t xml:space="preserve">Заместитель председателя Правления </t>
  </si>
  <si>
    <t>Д.А. Арысова</t>
  </si>
  <si>
    <r>
      <t>Прибыль на акцию**</t>
    </r>
    <r>
      <rPr>
        <sz val="10"/>
        <color theme="1"/>
        <rFont val="Arial"/>
        <family val="2"/>
        <charset val="204"/>
      </rPr>
      <t xml:space="preserve"> − в тысячах тенге</t>
    </r>
  </si>
  <si>
    <t>Корректировки:</t>
  </si>
  <si>
    <t>Отрицательная/(положительная) курсовая разница, нетто</t>
  </si>
  <si>
    <t>(Восстановление)/списание товарно-материальных запасов до чистой стоимости реализации</t>
  </si>
  <si>
    <t>(Доход)/убыток от выбытия основных средств, нематериальных активов, инвестиционной недвижимости и активов, классифицированных как предназначенные для продажи, нетто</t>
  </si>
  <si>
    <t xml:space="preserve">Распределения в пользу Самрук-Казына </t>
  </si>
  <si>
    <t>Погашение основного долга по обязательствам по аренде</t>
  </si>
  <si>
    <t>Чистые денежные потоки от финансовой деятельности</t>
  </si>
  <si>
    <t>Денежные средства и их эквиваленты, на начало периода</t>
  </si>
  <si>
    <t>Денежные средства и их эквиваленты, на конец периода</t>
  </si>
  <si>
    <t xml:space="preserve">Прочий капитал </t>
  </si>
  <si>
    <t xml:space="preserve">На 31 декабря 2021 года (аудировано) </t>
  </si>
  <si>
    <t>Чистая прибыль/(убыток) за период (пересчитано)*</t>
  </si>
  <si>
    <t>Прочий совокупный (убыток)/доход (пересчитано)*</t>
  </si>
  <si>
    <t xml:space="preserve">Итого совокупный (убыток)/доход (пересчитано)* </t>
  </si>
  <si>
    <t xml:space="preserve">На 31 декабря 2022 года (аудировано) </t>
  </si>
  <si>
    <t xml:space="preserve">Прочий совокупный доход/(убыток) </t>
  </si>
  <si>
    <t xml:space="preserve">Итого совокупный доход/(убыток)  </t>
  </si>
  <si>
    <t>На 30 июня</t>
  </si>
  <si>
    <r>
      <t xml:space="preserve">2022 года </t>
    </r>
    <r>
      <rPr>
        <sz val="8.5"/>
        <color theme="1"/>
        <rFont val="Arial"/>
        <family val="2"/>
        <charset val="204"/>
      </rPr>
      <t>(аудировано)</t>
    </r>
  </si>
  <si>
    <t xml:space="preserve">Обязательства по вознаграждениям работникам </t>
  </si>
  <si>
    <t>Обязательства по вознаграждениям работникам</t>
  </si>
  <si>
    <r>
      <t>Балансовая стоимость одной акции*</t>
    </r>
    <r>
      <rPr>
        <sz val="9"/>
        <color theme="1"/>
        <rFont val="Arial"/>
        <family val="2"/>
        <charset val="204"/>
      </rPr>
      <t xml:space="preserve"> − в тысячах тенге</t>
    </r>
  </si>
  <si>
    <t>закончившихся 30 июня</t>
  </si>
  <si>
    <t>За шесть месяцев,</t>
  </si>
  <si>
    <t>Налоги, кроме подоходного налога</t>
  </si>
  <si>
    <t>Обесценение основных средств, нематериальных активов и расходы по разведке</t>
  </si>
  <si>
    <t>Положительная/(отрицательная) курсовая разница, нетто</t>
  </si>
  <si>
    <t>(неаудировано) (пересчитано)*</t>
  </si>
  <si>
    <t>Чистый прочий совокупный доход/(убыток), подлежащий переклассификации в состав прибыли или убытка в последующих периодах, за вычетом подоходного налога</t>
  </si>
  <si>
    <t>Доход от переоценки по пенсионным планам с установленными выплатами, за вычетом подоходного налога</t>
  </si>
  <si>
    <t>Доход/(убыток) от переоценки по пенсионным планам с установленными выплатами совместных предприятий, за вычетом подоходного налога</t>
  </si>
  <si>
    <t>Чистый прочий совокупный доход/(убыток) за период, за вычетом подоходного налога</t>
  </si>
  <si>
    <r>
      <t>Обесценение/(восстановление обесценения) основных средств</t>
    </r>
    <r>
      <rPr>
        <sz val="8"/>
        <color theme="1"/>
        <rFont val="Times New Roman"/>
        <family val="1"/>
        <charset val="204"/>
      </rPr>
      <t xml:space="preserve">, </t>
    </r>
    <r>
      <rPr>
        <sz val="8"/>
        <color theme="1"/>
        <rFont val="Arial"/>
        <family val="2"/>
        <charset val="204"/>
      </rPr>
      <t xml:space="preserve">нематериальных активов и расходы по разведке </t>
    </r>
  </si>
  <si>
    <t>20, 21</t>
  </si>
  <si>
    <t>Приобретение дочерней организации</t>
  </si>
  <si>
    <t>Погашение займов, выданных связанным сторонам</t>
  </si>
  <si>
    <t>Дивиденды, выплаченные акционерам</t>
  </si>
  <si>
    <t>Вклады от связанной стороны</t>
  </si>
  <si>
    <t xml:space="preserve">Прочие операции </t>
  </si>
  <si>
    <r>
      <t xml:space="preserve">Приобретение совместного предприятия </t>
    </r>
    <r>
      <rPr>
        <i/>
        <sz val="9"/>
        <color theme="1"/>
        <rFont val="Arial"/>
        <family val="2"/>
        <charset val="204"/>
      </rPr>
      <t>(Примечание 4)</t>
    </r>
    <r>
      <rPr>
        <sz val="9"/>
        <color theme="1"/>
        <rFont val="Arial"/>
        <family val="2"/>
        <charset val="204"/>
      </rPr>
      <t xml:space="preserve"> </t>
    </r>
  </si>
  <si>
    <r>
      <t xml:space="preserve">Дивиденды </t>
    </r>
    <r>
      <rPr>
        <i/>
        <sz val="9"/>
        <color theme="1"/>
        <rFont val="Arial"/>
        <family val="2"/>
        <charset val="204"/>
      </rPr>
      <t>(Примечание 25)</t>
    </r>
  </si>
  <si>
    <r>
      <t xml:space="preserve">Распределения в пользу Самрук-Казына </t>
    </r>
    <r>
      <rPr>
        <i/>
        <sz val="9"/>
        <color theme="1"/>
        <rFont val="Arial"/>
        <family val="2"/>
        <charset val="204"/>
      </rPr>
      <t>(Примечание 25)</t>
    </r>
  </si>
  <si>
    <t>Операции с Самрук-Казына</t>
  </si>
  <si>
    <t>На 30 июня 2022 года (неаудировано) (пересчитано)</t>
  </si>
  <si>
    <r>
      <t xml:space="preserve">Прочие операции </t>
    </r>
    <r>
      <rPr>
        <i/>
        <sz val="9"/>
        <color theme="1"/>
        <rFont val="Arial"/>
        <family val="2"/>
        <charset val="204"/>
      </rPr>
      <t>(Примечание 25)</t>
    </r>
  </si>
  <si>
    <t xml:space="preserve">Резерв по пут опциону на продажу неконтрольной доли участия дочерней организацией </t>
  </si>
  <si>
    <t>На 30 июня 2023 года (неаудировано)</t>
  </si>
  <si>
    <t>Операции с Самрук-Казына (Примечания 20 и 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</si>
</sst>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\ _₽_-;\-* #,##0.00\ _₽_-;_-* &quot;-&quot;??\ _₽_-;_-@_-"/>
    <numFmt numFmtId="165" formatCode="_-* #,##0.00_-;\-* #,##0.00_-;_-* &quot;-&quot;??_-;_-@_-"/>
    <numFmt numFmtId="166" formatCode="_-* #,##0_-;\-* #,##0_-;_-* &quot;-&quot;??_-;_-@_-"/>
    <numFmt numFmtId="167" formatCode="[$-FC19]dd\ mmmm\ yyyy\ \г\.;@"/>
  </numFmts>
  <fonts count="2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b/>
      <sz val="7.5"/>
      <color theme="1"/>
      <name val="Arial"/>
      <family val="2"/>
      <charset val="204"/>
    </font>
    <font>
      <sz val="7.5"/>
      <color theme="1"/>
      <name val="Arial"/>
      <family val="2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70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6" fontId="7" fillId="0" borderId="0" xfId="1" applyNumberFormat="1" applyFont="1"/>
    <xf numFmtId="0" fontId="4" fillId="0" borderId="2" xfId="0" applyFont="1" applyBorder="1" applyAlignment="1">
      <alignment horizontal="right" vertical="center" wrapText="1"/>
    </xf>
    <xf numFmtId="0" fontId="1" fillId="0" borderId="0" xfId="0" applyFont="1"/>
    <xf numFmtId="0" fontId="7" fillId="0" borderId="0" xfId="0" applyFont="1"/>
    <xf numFmtId="166" fontId="7" fillId="0" borderId="0" xfId="1" applyNumberFormat="1" applyFont="1" applyAlignment="1"/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/>
    <xf numFmtId="166" fontId="11" fillId="0" borderId="0" xfId="1" applyNumberFormat="1" applyFont="1"/>
    <xf numFmtId="0" fontId="11" fillId="0" borderId="0" xfId="0" applyFont="1"/>
    <xf numFmtId="0" fontId="12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0" xfId="0" applyFont="1" applyAlignment="1"/>
    <xf numFmtId="166" fontId="11" fillId="0" borderId="0" xfId="1" applyNumberFormat="1" applyFont="1" applyAlignment="1"/>
    <xf numFmtId="165" fontId="11" fillId="0" borderId="0" xfId="1" applyFont="1"/>
    <xf numFmtId="166" fontId="4" fillId="0" borderId="0" xfId="1" applyNumberFormat="1" applyFont="1" applyAlignment="1">
      <alignment horizontal="right" vertical="center" wrapText="1"/>
    </xf>
    <xf numFmtId="166" fontId="4" fillId="0" borderId="1" xfId="1" applyNumberFormat="1" applyFont="1" applyBorder="1" applyAlignment="1">
      <alignment horizontal="right" vertical="center" wrapText="1"/>
    </xf>
    <xf numFmtId="166" fontId="5" fillId="0" borderId="0" xfId="1" applyNumberFormat="1" applyFont="1" applyAlignment="1">
      <alignment horizontal="right" vertical="center" wrapText="1"/>
    </xf>
    <xf numFmtId="166" fontId="0" fillId="0" borderId="0" xfId="1" applyNumberFormat="1" applyFont="1"/>
    <xf numFmtId="166" fontId="4" fillId="0" borderId="0" xfId="1" applyNumberFormat="1" applyFont="1" applyAlignment="1">
      <alignment horizontal="center" vertical="center" wrapText="1"/>
    </xf>
    <xf numFmtId="166" fontId="4" fillId="0" borderId="2" xfId="1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166" fontId="4" fillId="0" borderId="0" xfId="1" applyNumberFormat="1" applyFont="1" applyAlignment="1">
      <alignment horizontal="right" vertical="center"/>
    </xf>
    <xf numFmtId="166" fontId="5" fillId="0" borderId="0" xfId="1" applyNumberFormat="1" applyFont="1" applyAlignment="1">
      <alignment horizontal="right" vertical="center"/>
    </xf>
    <xf numFmtId="166" fontId="4" fillId="0" borderId="2" xfId="1" applyNumberFormat="1" applyFont="1" applyBorder="1" applyAlignment="1">
      <alignment horizontal="right" vertical="center"/>
    </xf>
    <xf numFmtId="166" fontId="5" fillId="0" borderId="2" xfId="1" applyNumberFormat="1" applyFont="1" applyBorder="1" applyAlignment="1">
      <alignment horizontal="right" vertical="center"/>
    </xf>
    <xf numFmtId="166" fontId="4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166" fontId="4" fillId="0" borderId="4" xfId="1" applyNumberFormat="1" applyFont="1" applyBorder="1" applyAlignment="1">
      <alignment horizontal="right" vertical="center"/>
    </xf>
    <xf numFmtId="166" fontId="5" fillId="0" borderId="4" xfId="1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3" fontId="16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3" fontId="16" fillId="0" borderId="4" xfId="0" applyNumberFormat="1" applyFont="1" applyBorder="1" applyAlignment="1">
      <alignment vertical="center"/>
    </xf>
    <xf numFmtId="3" fontId="13" fillId="0" borderId="4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/>
    <xf numFmtId="0" fontId="9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3" fontId="18" fillId="0" borderId="1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3" fontId="18" fillId="0" borderId="2" xfId="0" applyNumberFormat="1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3" fontId="17" fillId="0" borderId="4" xfId="0" applyNumberFormat="1" applyFont="1" applyBorder="1" applyAlignment="1">
      <alignment vertical="center"/>
    </xf>
    <xf numFmtId="3" fontId="18" fillId="0" borderId="4" xfId="0" applyNumberFormat="1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7" fillId="0" borderId="4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2" fillId="0" borderId="0" xfId="0" applyFont="1" applyFill="1" applyBorder="1" applyAlignment="1"/>
    <xf numFmtId="0" fontId="10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right" vertical="center"/>
    </xf>
    <xf numFmtId="3" fontId="14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0" fontId="15" fillId="0" borderId="0" xfId="0" applyFont="1" applyAlignment="1">
      <alignment vertical="top"/>
    </xf>
    <xf numFmtId="0" fontId="14" fillId="0" borderId="2" xfId="0" applyFont="1" applyBorder="1" applyAlignment="1">
      <alignment vertical="center"/>
    </xf>
    <xf numFmtId="3" fontId="17" fillId="0" borderId="2" xfId="0" applyNumberFormat="1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justify" vertical="center"/>
    </xf>
    <xf numFmtId="3" fontId="5" fillId="0" borderId="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166" fontId="5" fillId="0" borderId="0" xfId="1" applyNumberFormat="1" applyFont="1" applyAlignment="1">
      <alignment horizontal="justify" vertical="center"/>
    </xf>
    <xf numFmtId="166" fontId="4" fillId="0" borderId="1" xfId="1" applyNumberFormat="1" applyFont="1" applyBorder="1" applyAlignment="1">
      <alignment horizontal="justify" vertical="center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</cellXfs>
  <cellStyles count="6">
    <cellStyle name="Comma" xfId="1" xr:uid="{7F86EAE9-5DE8-4AA5-9DCC-015B56A8D431}"/>
    <cellStyle name="Comma 2 13" xfId="5" xr:uid="{B86FAD4E-1B85-4607-A810-6279BB817144}"/>
    <cellStyle name="Normal" xfId="0" builtinId="0"/>
    <cellStyle name="Обычный 101 2" xfId="3" xr:uid="{084B3F1F-F81E-4BA0-B422-F19CE9A4A727}"/>
    <cellStyle name="Финансовый 10" xfId="2" xr:uid="{9389A89E-977A-409A-B0AE-A8D5B19CBE95}"/>
    <cellStyle name="Финансовый 2 2 3 2 2 2" xfId="4" xr:uid="{04DED90A-4F83-4085-BF0C-FE29984D03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4" Type="http://schemas.openxmlformats.org/officeDocument/2006/relationships/customProperty" Target="../customProperty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110"/>
  <sheetViews>
    <sheetView zoomScale="80" zoomScaleNormal="80" workbookViewId="0">
      <selection activeCell="D35" sqref="D35"/>
    </sheetView>
  </sheetViews>
  <sheetFormatPr defaultRowHeight="15" x14ac:dyDescent="0.25"/>
  <cols>
    <col min="2" max="2" width="69.140625" customWidth="1"/>
    <col min="4" max="4" width="16.28515625" customWidth="1"/>
    <col min="5" max="5" width="16.7109375" customWidth="1"/>
    <col min="6" max="7" width="12.28515625" style="4" customWidth="1"/>
    <col min="17" max="18" width="14.85546875" bestFit="1" customWidth="1"/>
  </cols>
  <sheetData>
    <row r="1" spans="2:20" ht="15.75" x14ac:dyDescent="0.25">
      <c r="B1" s="6" t="s">
        <v>119</v>
      </c>
    </row>
    <row r="2" spans="2:20" ht="15.75" x14ac:dyDescent="0.25">
      <c r="B2" s="6" t="s">
        <v>126</v>
      </c>
    </row>
    <row r="3" spans="2:20" ht="15.75" x14ac:dyDescent="0.25">
      <c r="B3" s="6"/>
    </row>
    <row r="4" spans="2:20" x14ac:dyDescent="0.25">
      <c r="B4" s="36"/>
      <c r="C4" s="36"/>
      <c r="D4" s="36"/>
      <c r="E4" s="36"/>
      <c r="F4" s="37"/>
      <c r="G4" s="8"/>
    </row>
    <row r="5" spans="2:20" x14ac:dyDescent="0.25">
      <c r="B5" s="156"/>
      <c r="C5" s="157"/>
      <c r="D5" s="45" t="s">
        <v>163</v>
      </c>
      <c r="E5" s="46" t="s">
        <v>87</v>
      </c>
      <c r="F5" s="37"/>
      <c r="G5" s="8"/>
    </row>
    <row r="6" spans="2:20" x14ac:dyDescent="0.25">
      <c r="B6" s="156"/>
      <c r="C6" s="157"/>
      <c r="D6" s="45" t="s">
        <v>129</v>
      </c>
      <c r="E6" s="46" t="s">
        <v>164</v>
      </c>
      <c r="F6" s="37"/>
      <c r="G6" s="8"/>
    </row>
    <row r="7" spans="2:20" ht="15.75" thickBot="1" x14ac:dyDescent="0.3">
      <c r="B7" s="30" t="s">
        <v>1</v>
      </c>
      <c r="C7" s="27" t="s">
        <v>2</v>
      </c>
      <c r="D7" s="31" t="s">
        <v>130</v>
      </c>
      <c r="E7" s="22"/>
      <c r="F7" s="37"/>
      <c r="G7" s="8"/>
    </row>
    <row r="8" spans="2:20" x14ac:dyDescent="0.25">
      <c r="B8" s="23" t="s">
        <v>0</v>
      </c>
      <c r="C8" s="24"/>
      <c r="D8" s="20"/>
      <c r="E8" s="21"/>
      <c r="F8" s="18"/>
    </row>
    <row r="9" spans="2:20" x14ac:dyDescent="0.25">
      <c r="B9" s="25" t="s">
        <v>19</v>
      </c>
      <c r="C9" s="26"/>
      <c r="D9" s="21"/>
      <c r="E9" s="21"/>
      <c r="F9" s="18"/>
    </row>
    <row r="10" spans="2:20" x14ac:dyDescent="0.25">
      <c r="B10" s="25" t="s">
        <v>20</v>
      </c>
      <c r="C10" s="26"/>
      <c r="D10" s="20"/>
      <c r="E10" s="21"/>
      <c r="F10" s="18"/>
    </row>
    <row r="11" spans="2:20" x14ac:dyDescent="0.25">
      <c r="B11" s="52" t="s">
        <v>23</v>
      </c>
      <c r="C11" s="51"/>
      <c r="D11" s="69">
        <v>244029</v>
      </c>
      <c r="E11" s="70">
        <v>251280</v>
      </c>
      <c r="F11" s="18"/>
      <c r="T11" s="42"/>
    </row>
    <row r="12" spans="2:20" x14ac:dyDescent="0.25">
      <c r="B12" s="52" t="s">
        <v>21</v>
      </c>
      <c r="C12" s="51">
        <v>15</v>
      </c>
      <c r="D12" s="69">
        <v>6795189</v>
      </c>
      <c r="E12" s="70">
        <v>6989837</v>
      </c>
      <c r="F12" s="18"/>
      <c r="T12" s="42"/>
    </row>
    <row r="13" spans="2:20" x14ac:dyDescent="0.25">
      <c r="B13" s="52" t="s">
        <v>24</v>
      </c>
      <c r="C13" s="51"/>
      <c r="D13" s="69">
        <v>16940</v>
      </c>
      <c r="E13" s="70">
        <v>17304</v>
      </c>
      <c r="F13" s="18"/>
      <c r="T13" s="42"/>
    </row>
    <row r="14" spans="2:20" x14ac:dyDescent="0.25">
      <c r="B14" s="52" t="s">
        <v>25</v>
      </c>
      <c r="C14" s="51"/>
      <c r="D14" s="69">
        <v>868049</v>
      </c>
      <c r="E14" s="70">
        <v>918253</v>
      </c>
      <c r="F14" s="18"/>
      <c r="T14" s="42"/>
    </row>
    <row r="15" spans="2:20" x14ac:dyDescent="0.25">
      <c r="B15" s="52" t="s">
        <v>22</v>
      </c>
      <c r="C15" s="51"/>
      <c r="D15" s="69">
        <v>107686</v>
      </c>
      <c r="E15" s="70">
        <v>76567</v>
      </c>
      <c r="F15" s="18"/>
      <c r="T15" s="42"/>
    </row>
    <row r="16" spans="2:20" x14ac:dyDescent="0.25">
      <c r="B16" s="52" t="s">
        <v>27</v>
      </c>
      <c r="C16" s="51">
        <v>17</v>
      </c>
      <c r="D16" s="69">
        <v>5032561</v>
      </c>
      <c r="E16" s="70">
        <v>4947403</v>
      </c>
      <c r="F16" s="18"/>
      <c r="T16" s="42"/>
    </row>
    <row r="17" spans="2:20" x14ac:dyDescent="0.25">
      <c r="B17" s="52" t="s">
        <v>28</v>
      </c>
      <c r="C17" s="51"/>
      <c r="D17" s="69">
        <v>21910</v>
      </c>
      <c r="E17" s="70">
        <v>16760</v>
      </c>
      <c r="F17" s="18"/>
      <c r="T17" s="42"/>
    </row>
    <row r="18" spans="2:20" x14ac:dyDescent="0.25">
      <c r="B18" s="52" t="s">
        <v>29</v>
      </c>
      <c r="C18" s="51"/>
      <c r="D18" s="69">
        <v>69693</v>
      </c>
      <c r="E18" s="70">
        <v>52982</v>
      </c>
      <c r="F18" s="18"/>
      <c r="T18" s="42"/>
    </row>
    <row r="19" spans="2:20" x14ac:dyDescent="0.25">
      <c r="B19" s="52" t="s">
        <v>32</v>
      </c>
      <c r="C19" s="51"/>
      <c r="D19" s="69">
        <v>4438</v>
      </c>
      <c r="E19" s="70">
        <v>3713</v>
      </c>
      <c r="F19" s="18"/>
      <c r="T19" s="42"/>
    </row>
    <row r="20" spans="2:20" x14ac:dyDescent="0.25">
      <c r="B20" s="52" t="s">
        <v>30</v>
      </c>
      <c r="C20" s="51"/>
      <c r="D20" s="69">
        <v>121143</v>
      </c>
      <c r="E20" s="70">
        <v>129857</v>
      </c>
      <c r="F20" s="18"/>
      <c r="T20" s="42"/>
    </row>
    <row r="21" spans="2:20" x14ac:dyDescent="0.25">
      <c r="B21" s="52" t="s">
        <v>31</v>
      </c>
      <c r="C21" s="51"/>
      <c r="D21" s="69">
        <v>9795</v>
      </c>
      <c r="E21" s="70">
        <v>10672</v>
      </c>
      <c r="F21" s="18"/>
      <c r="T21" s="42"/>
    </row>
    <row r="22" spans="2:20" x14ac:dyDescent="0.25">
      <c r="B22" s="52" t="s">
        <v>26</v>
      </c>
      <c r="C22" s="51">
        <v>16</v>
      </c>
      <c r="D22" s="69">
        <v>58817</v>
      </c>
      <c r="E22" s="70">
        <v>59229</v>
      </c>
      <c r="F22" s="18"/>
      <c r="T22" s="42"/>
    </row>
    <row r="23" spans="2:20" ht="15.75" thickBot="1" x14ac:dyDescent="0.3">
      <c r="B23" s="52" t="s">
        <v>108</v>
      </c>
      <c r="C23" s="51"/>
      <c r="D23" s="69">
        <v>42872</v>
      </c>
      <c r="E23" s="70">
        <v>41598</v>
      </c>
      <c r="F23" s="18"/>
      <c r="T23" s="42"/>
    </row>
    <row r="24" spans="2:20" ht="15.75" thickBot="1" x14ac:dyDescent="0.3">
      <c r="B24" s="55"/>
      <c r="C24" s="56"/>
      <c r="D24" s="71">
        <v>13393122</v>
      </c>
      <c r="E24" s="72">
        <v>13515455</v>
      </c>
      <c r="F24" s="18">
        <f>SUM(D11:D23)-D24</f>
        <v>0</v>
      </c>
      <c r="G24" s="4">
        <f>SUM(E11:E23)-E24</f>
        <v>0</v>
      </c>
      <c r="T24" s="42"/>
    </row>
    <row r="25" spans="2:20" x14ac:dyDescent="0.25">
      <c r="B25" s="13" t="s">
        <v>0</v>
      </c>
      <c r="C25" s="26"/>
      <c r="D25" s="20"/>
      <c r="E25" s="21"/>
      <c r="F25" s="18"/>
      <c r="T25" s="42"/>
    </row>
    <row r="26" spans="2:20" x14ac:dyDescent="0.25">
      <c r="B26" s="25" t="s">
        <v>69</v>
      </c>
      <c r="C26" s="26"/>
      <c r="D26" s="20"/>
      <c r="E26" s="21"/>
      <c r="F26" s="18"/>
      <c r="T26" s="42"/>
    </row>
    <row r="27" spans="2:20" x14ac:dyDescent="0.25">
      <c r="B27" s="52" t="s">
        <v>33</v>
      </c>
      <c r="C27" s="51"/>
      <c r="D27" s="69">
        <v>339413</v>
      </c>
      <c r="E27" s="70">
        <v>309425</v>
      </c>
      <c r="F27" s="18"/>
      <c r="T27" s="42"/>
    </row>
    <row r="28" spans="2:20" x14ac:dyDescent="0.25">
      <c r="B28" s="52" t="s">
        <v>35</v>
      </c>
      <c r="C28" s="51">
        <v>18</v>
      </c>
      <c r="D28" s="69">
        <v>634556</v>
      </c>
      <c r="E28" s="70">
        <v>519537</v>
      </c>
      <c r="F28" s="18"/>
      <c r="T28" s="42"/>
    </row>
    <row r="29" spans="2:20" x14ac:dyDescent="0.25">
      <c r="B29" s="52" t="s">
        <v>28</v>
      </c>
      <c r="C29" s="51"/>
      <c r="D29" s="69">
        <v>54070</v>
      </c>
      <c r="E29" s="70">
        <v>42697</v>
      </c>
      <c r="F29" s="18"/>
      <c r="T29" s="42"/>
    </row>
    <row r="30" spans="2:20" x14ac:dyDescent="0.25">
      <c r="B30" s="52" t="s">
        <v>34</v>
      </c>
      <c r="C30" s="51"/>
      <c r="D30" s="69">
        <v>39894</v>
      </c>
      <c r="E30" s="70">
        <v>36167</v>
      </c>
      <c r="F30" s="18"/>
      <c r="T30" s="42"/>
    </row>
    <row r="31" spans="2:20" x14ac:dyDescent="0.25">
      <c r="B31" s="52" t="s">
        <v>71</v>
      </c>
      <c r="C31" s="51">
        <v>18</v>
      </c>
      <c r="D31" s="69">
        <v>162066</v>
      </c>
      <c r="E31" s="70">
        <v>109137</v>
      </c>
      <c r="F31" s="18"/>
      <c r="T31" s="42"/>
    </row>
    <row r="32" spans="2:20" x14ac:dyDescent="0.25">
      <c r="B32" s="52" t="s">
        <v>30</v>
      </c>
      <c r="C32" s="51">
        <v>25</v>
      </c>
      <c r="D32" s="69">
        <v>52512</v>
      </c>
      <c r="E32" s="70">
        <v>119874</v>
      </c>
      <c r="F32" s="18"/>
      <c r="T32" s="42"/>
    </row>
    <row r="33" spans="2:20" x14ac:dyDescent="0.25">
      <c r="B33" s="52" t="s">
        <v>70</v>
      </c>
      <c r="C33" s="51">
        <v>18</v>
      </c>
      <c r="D33" s="69">
        <v>87500</v>
      </c>
      <c r="E33" s="70">
        <v>57057</v>
      </c>
      <c r="F33" s="18"/>
      <c r="T33" s="42"/>
    </row>
    <row r="34" spans="2:20" x14ac:dyDescent="0.25">
      <c r="B34" s="52" t="s">
        <v>36</v>
      </c>
      <c r="C34" s="51">
        <v>16</v>
      </c>
      <c r="D34" s="69">
        <v>593179</v>
      </c>
      <c r="E34" s="70">
        <v>1178138</v>
      </c>
      <c r="F34" s="18"/>
      <c r="T34" s="42"/>
    </row>
    <row r="35" spans="2:20" ht="15.75" thickBot="1" x14ac:dyDescent="0.3">
      <c r="B35" s="59" t="s">
        <v>37</v>
      </c>
      <c r="C35" s="60">
        <v>19</v>
      </c>
      <c r="D35" s="73">
        <v>1069826</v>
      </c>
      <c r="E35" s="74">
        <v>762817</v>
      </c>
      <c r="F35" s="18"/>
      <c r="T35" s="42"/>
    </row>
    <row r="36" spans="2:20" x14ac:dyDescent="0.25">
      <c r="B36" s="50"/>
      <c r="C36" s="51"/>
      <c r="D36" s="69">
        <v>3033016</v>
      </c>
      <c r="E36" s="70">
        <v>3134849</v>
      </c>
      <c r="F36" s="18">
        <f>SUM(D27:D35)-D36</f>
        <v>0</v>
      </c>
      <c r="G36" s="4">
        <f>SUM(E27:E35)-E36</f>
        <v>0</v>
      </c>
      <c r="T36" s="42"/>
    </row>
    <row r="37" spans="2:20" x14ac:dyDescent="0.25">
      <c r="B37" s="25"/>
      <c r="C37" s="26"/>
      <c r="D37" s="20"/>
      <c r="E37" s="21"/>
      <c r="F37" s="18"/>
      <c r="T37" s="42"/>
    </row>
    <row r="38" spans="2:20" ht="15.75" thickBot="1" x14ac:dyDescent="0.3">
      <c r="B38" s="59" t="s">
        <v>38</v>
      </c>
      <c r="C38" s="60"/>
      <c r="D38" s="73">
        <v>384</v>
      </c>
      <c r="E38" s="74">
        <v>459</v>
      </c>
      <c r="F38" s="18"/>
      <c r="T38" s="42"/>
    </row>
    <row r="39" spans="2:20" ht="15.75" thickBot="1" x14ac:dyDescent="0.3">
      <c r="B39" s="64"/>
      <c r="C39" s="47"/>
      <c r="D39" s="73">
        <v>3033400</v>
      </c>
      <c r="E39" s="74">
        <v>3135308</v>
      </c>
      <c r="F39" s="18">
        <f>SUM(D36:D38)-D39</f>
        <v>0</v>
      </c>
      <c r="G39" s="4">
        <f>SUM(E36:E38)-E39</f>
        <v>0</v>
      </c>
      <c r="T39" s="42"/>
    </row>
    <row r="40" spans="2:20" ht="15.75" thickBot="1" x14ac:dyDescent="0.3">
      <c r="B40" s="65" t="s">
        <v>72</v>
      </c>
      <c r="C40" s="66"/>
      <c r="D40" s="75">
        <v>16426522</v>
      </c>
      <c r="E40" s="76">
        <v>16650763</v>
      </c>
      <c r="F40" s="18">
        <f>D39+D24-D40</f>
        <v>0</v>
      </c>
      <c r="G40" s="4">
        <f>E39+E24-E40</f>
        <v>0</v>
      </c>
      <c r="T40" s="42"/>
    </row>
    <row r="41" spans="2:20" ht="15.75" thickTop="1" x14ac:dyDescent="0.25">
      <c r="B41" s="17"/>
      <c r="C41" s="17"/>
      <c r="D41" s="17"/>
      <c r="E41" s="17"/>
      <c r="F41" s="18"/>
    </row>
    <row r="42" spans="2:20" x14ac:dyDescent="0.25">
      <c r="B42" s="17"/>
      <c r="C42" s="17"/>
      <c r="D42" s="17"/>
      <c r="E42" s="17"/>
      <c r="F42" s="18"/>
    </row>
    <row r="43" spans="2:20" x14ac:dyDescent="0.25">
      <c r="B43" s="17"/>
      <c r="C43" s="17"/>
      <c r="D43" s="17"/>
      <c r="E43" s="17"/>
      <c r="F43" s="18"/>
    </row>
    <row r="44" spans="2:20" x14ac:dyDescent="0.25">
      <c r="B44" s="156"/>
      <c r="C44" s="157"/>
      <c r="D44" s="45" t="s">
        <v>163</v>
      </c>
      <c r="E44" s="46" t="s">
        <v>87</v>
      </c>
      <c r="F44" s="18"/>
    </row>
    <row r="45" spans="2:20" x14ac:dyDescent="0.25">
      <c r="B45" s="156"/>
      <c r="C45" s="157"/>
      <c r="D45" s="45" t="s">
        <v>129</v>
      </c>
      <c r="E45" s="46" t="s">
        <v>164</v>
      </c>
      <c r="F45" s="18"/>
    </row>
    <row r="46" spans="2:20" ht="15.75" thickBot="1" x14ac:dyDescent="0.3">
      <c r="B46" s="30" t="s">
        <v>1</v>
      </c>
      <c r="C46" s="27" t="s">
        <v>2</v>
      </c>
      <c r="D46" s="31" t="s">
        <v>130</v>
      </c>
      <c r="E46" s="22"/>
      <c r="F46" s="18"/>
    </row>
    <row r="47" spans="2:20" x14ac:dyDescent="0.25">
      <c r="B47" s="23" t="s">
        <v>0</v>
      </c>
      <c r="C47" s="24"/>
      <c r="D47" s="20"/>
      <c r="E47" s="21"/>
      <c r="F47" s="18"/>
    </row>
    <row r="48" spans="2:20" x14ac:dyDescent="0.25">
      <c r="B48" s="25" t="s">
        <v>39</v>
      </c>
      <c r="C48" s="26"/>
      <c r="D48" s="20"/>
      <c r="E48" s="21"/>
      <c r="F48" s="18"/>
    </row>
    <row r="49" spans="2:7" x14ac:dyDescent="0.25">
      <c r="B49" s="25" t="s">
        <v>40</v>
      </c>
      <c r="C49" s="26"/>
      <c r="D49" s="20"/>
      <c r="E49" s="21"/>
      <c r="F49" s="18"/>
    </row>
    <row r="50" spans="2:7" x14ac:dyDescent="0.25">
      <c r="B50" s="52" t="s">
        <v>41</v>
      </c>
      <c r="C50" s="51"/>
      <c r="D50" s="53">
        <v>916541</v>
      </c>
      <c r="E50" s="54">
        <v>916541</v>
      </c>
      <c r="F50" s="18"/>
    </row>
    <row r="51" spans="2:7" x14ac:dyDescent="0.25">
      <c r="B51" s="52" t="s">
        <v>42</v>
      </c>
      <c r="C51" s="51"/>
      <c r="D51" s="53">
        <v>1142</v>
      </c>
      <c r="E51" s="54">
        <v>1142</v>
      </c>
      <c r="F51" s="18"/>
    </row>
    <row r="52" spans="2:7" x14ac:dyDescent="0.25">
      <c r="B52" s="52" t="s">
        <v>123</v>
      </c>
      <c r="C52" s="51"/>
      <c r="D52" s="45">
        <v>-771</v>
      </c>
      <c r="E52" s="54">
        <v>-1759</v>
      </c>
      <c r="F52" s="18"/>
    </row>
    <row r="53" spans="2:7" x14ac:dyDescent="0.25">
      <c r="B53" s="52" t="s">
        <v>73</v>
      </c>
      <c r="C53" s="51"/>
      <c r="D53" s="53">
        <v>4058869</v>
      </c>
      <c r="E53" s="54">
        <v>4209612</v>
      </c>
      <c r="F53" s="18"/>
    </row>
    <row r="54" spans="2:7" ht="15.75" thickBot="1" x14ac:dyDescent="0.3">
      <c r="B54" s="59" t="s">
        <v>43</v>
      </c>
      <c r="C54" s="60"/>
      <c r="D54" s="61">
        <v>5039664</v>
      </c>
      <c r="E54" s="62">
        <v>4809455</v>
      </c>
      <c r="F54" s="18"/>
    </row>
    <row r="55" spans="2:7" x14ac:dyDescent="0.25">
      <c r="B55" s="50" t="s">
        <v>44</v>
      </c>
      <c r="C55" s="51"/>
      <c r="D55" s="53">
        <v>10015445</v>
      </c>
      <c r="E55" s="54">
        <v>9934991</v>
      </c>
      <c r="F55" s="18">
        <f>SUM(D50:D54)-D55</f>
        <v>0</v>
      </c>
      <c r="G55" s="4">
        <f>SUM(E50:E54)-E55</f>
        <v>0</v>
      </c>
    </row>
    <row r="56" spans="2:7" x14ac:dyDescent="0.25">
      <c r="B56" s="13" t="s">
        <v>0</v>
      </c>
      <c r="C56" s="26"/>
      <c r="D56" s="20"/>
      <c r="E56" s="21"/>
      <c r="F56" s="18"/>
    </row>
    <row r="57" spans="2:7" ht="15.75" thickBot="1" x14ac:dyDescent="0.3">
      <c r="B57" s="59" t="s">
        <v>45</v>
      </c>
      <c r="C57" s="60"/>
      <c r="D57" s="61">
        <v>-97460</v>
      </c>
      <c r="E57" s="62">
        <v>-61541</v>
      </c>
      <c r="F57" s="18"/>
    </row>
    <row r="58" spans="2:7" ht="15.75" thickBot="1" x14ac:dyDescent="0.3">
      <c r="B58" s="64" t="s">
        <v>74</v>
      </c>
      <c r="C58" s="60"/>
      <c r="D58" s="61">
        <v>9917985</v>
      </c>
      <c r="E58" s="62">
        <v>9873450</v>
      </c>
      <c r="F58" s="18">
        <f>D57+D55-D58</f>
        <v>0</v>
      </c>
      <c r="G58" s="4">
        <f>E57+E55-E58</f>
        <v>0</v>
      </c>
    </row>
    <row r="59" spans="2:7" x14ac:dyDescent="0.25">
      <c r="B59" s="25" t="s">
        <v>0</v>
      </c>
      <c r="C59" s="26"/>
      <c r="D59" s="20"/>
      <c r="E59" s="21"/>
      <c r="F59" s="18"/>
    </row>
    <row r="60" spans="2:7" x14ac:dyDescent="0.25">
      <c r="B60" s="25" t="s">
        <v>46</v>
      </c>
      <c r="C60" s="26"/>
      <c r="D60" s="20"/>
      <c r="E60" s="21"/>
      <c r="F60" s="18"/>
    </row>
    <row r="61" spans="2:7" x14ac:dyDescent="0.25">
      <c r="B61" s="52" t="s">
        <v>142</v>
      </c>
      <c r="C61" s="51">
        <v>20</v>
      </c>
      <c r="D61" s="53">
        <v>3524351</v>
      </c>
      <c r="E61" s="54">
        <v>3775891</v>
      </c>
      <c r="F61" s="18"/>
    </row>
    <row r="62" spans="2:7" x14ac:dyDescent="0.25">
      <c r="B62" s="52" t="s">
        <v>48</v>
      </c>
      <c r="C62" s="51">
        <v>21</v>
      </c>
      <c r="D62" s="53">
        <v>96147</v>
      </c>
      <c r="E62" s="54">
        <v>65872</v>
      </c>
      <c r="F62" s="18"/>
    </row>
    <row r="63" spans="2:7" x14ac:dyDescent="0.25">
      <c r="B63" s="52" t="s">
        <v>49</v>
      </c>
      <c r="C63" s="51">
        <v>23</v>
      </c>
      <c r="D63" s="53">
        <v>15336</v>
      </c>
      <c r="E63" s="54">
        <v>15080</v>
      </c>
      <c r="F63" s="18"/>
    </row>
    <row r="64" spans="2:7" x14ac:dyDescent="0.25">
      <c r="B64" s="52" t="s">
        <v>47</v>
      </c>
      <c r="C64" s="51">
        <v>22</v>
      </c>
      <c r="D64" s="53">
        <v>231672</v>
      </c>
      <c r="E64" s="54">
        <v>210722</v>
      </c>
      <c r="F64" s="18"/>
    </row>
    <row r="65" spans="2:7" x14ac:dyDescent="0.25">
      <c r="B65" s="52" t="s">
        <v>165</v>
      </c>
      <c r="C65" s="51"/>
      <c r="D65" s="53">
        <v>66546</v>
      </c>
      <c r="E65" s="54">
        <v>66096</v>
      </c>
      <c r="F65" s="18"/>
    </row>
    <row r="66" spans="2:7" x14ac:dyDescent="0.25">
      <c r="B66" s="52" t="s">
        <v>50</v>
      </c>
      <c r="C66" s="51">
        <v>23</v>
      </c>
      <c r="D66" s="53">
        <v>38831</v>
      </c>
      <c r="E66" s="54">
        <v>41548</v>
      </c>
      <c r="F66" s="18"/>
    </row>
    <row r="67" spans="2:7" ht="15.75" thickBot="1" x14ac:dyDescent="0.3">
      <c r="B67" s="52" t="s">
        <v>109</v>
      </c>
      <c r="C67" s="51"/>
      <c r="D67" s="53">
        <v>1072102</v>
      </c>
      <c r="E67" s="54">
        <v>999010</v>
      </c>
      <c r="F67" s="18"/>
    </row>
    <row r="68" spans="2:7" ht="15.75" thickBot="1" x14ac:dyDescent="0.3">
      <c r="B68" s="77"/>
      <c r="C68" s="78"/>
      <c r="D68" s="79">
        <v>5044985</v>
      </c>
      <c r="E68" s="80">
        <v>5174219</v>
      </c>
      <c r="F68" s="18">
        <f>SUM(D61:D67)-D68</f>
        <v>0</v>
      </c>
      <c r="G68" s="18">
        <f>SUM(E61:E67)-E68</f>
        <v>0</v>
      </c>
    </row>
    <row r="69" spans="2:7" x14ac:dyDescent="0.25">
      <c r="B69" s="32" t="s">
        <v>0</v>
      </c>
      <c r="C69" s="33"/>
      <c r="D69" s="34"/>
      <c r="E69" s="35"/>
      <c r="F69" s="18"/>
    </row>
    <row r="70" spans="2:7" x14ac:dyDescent="0.25">
      <c r="B70" s="25" t="s">
        <v>75</v>
      </c>
      <c r="C70" s="26"/>
      <c r="D70" s="20"/>
      <c r="E70" s="21"/>
      <c r="F70" s="18"/>
    </row>
    <row r="71" spans="2:7" x14ac:dyDescent="0.25">
      <c r="B71" s="52" t="s">
        <v>52</v>
      </c>
      <c r="C71" s="51">
        <v>23</v>
      </c>
      <c r="D71" s="53">
        <v>586768</v>
      </c>
      <c r="E71" s="54">
        <v>564906</v>
      </c>
      <c r="F71" s="18"/>
    </row>
    <row r="72" spans="2:7" x14ac:dyDescent="0.25">
      <c r="B72" s="52" t="s">
        <v>142</v>
      </c>
      <c r="C72" s="51">
        <v>20</v>
      </c>
      <c r="D72" s="53">
        <v>452205</v>
      </c>
      <c r="E72" s="54">
        <v>367443</v>
      </c>
      <c r="F72" s="18"/>
    </row>
    <row r="73" spans="2:7" x14ac:dyDescent="0.25">
      <c r="B73" s="52" t="s">
        <v>48</v>
      </c>
      <c r="C73" s="51">
        <v>21</v>
      </c>
      <c r="D73" s="53">
        <v>16608</v>
      </c>
      <c r="E73" s="54">
        <v>15682</v>
      </c>
      <c r="F73" s="18"/>
    </row>
    <row r="74" spans="2:7" x14ac:dyDescent="0.25">
      <c r="B74" s="52" t="s">
        <v>76</v>
      </c>
      <c r="C74" s="51">
        <v>23</v>
      </c>
      <c r="D74" s="53">
        <v>120644</v>
      </c>
      <c r="E74" s="54">
        <v>283717</v>
      </c>
      <c r="F74" s="18"/>
    </row>
    <row r="75" spans="2:7" x14ac:dyDescent="0.25">
      <c r="B75" s="52" t="s">
        <v>47</v>
      </c>
      <c r="C75" s="51">
        <v>22</v>
      </c>
      <c r="D75" s="53">
        <v>28955</v>
      </c>
      <c r="E75" s="54">
        <v>58107</v>
      </c>
      <c r="F75" s="18"/>
    </row>
    <row r="76" spans="2:7" x14ac:dyDescent="0.25">
      <c r="B76" s="52" t="s">
        <v>166</v>
      </c>
      <c r="C76" s="51"/>
      <c r="D76" s="53">
        <v>4837</v>
      </c>
      <c r="E76" s="54">
        <v>4969</v>
      </c>
      <c r="F76" s="18"/>
    </row>
    <row r="77" spans="2:7" x14ac:dyDescent="0.25">
      <c r="B77" s="52" t="s">
        <v>51</v>
      </c>
      <c r="C77" s="51"/>
      <c r="D77" s="53">
        <v>7696</v>
      </c>
      <c r="E77" s="54">
        <v>66648</v>
      </c>
      <c r="F77" s="18"/>
    </row>
    <row r="78" spans="2:7" x14ac:dyDescent="0.25">
      <c r="B78" s="52" t="s">
        <v>53</v>
      </c>
      <c r="C78" s="51">
        <v>24</v>
      </c>
      <c r="D78" s="53">
        <v>119986</v>
      </c>
      <c r="E78" s="54">
        <v>148477</v>
      </c>
      <c r="F78" s="18"/>
    </row>
    <row r="79" spans="2:7" ht="15.75" thickBot="1" x14ac:dyDescent="0.3">
      <c r="B79" s="52" t="s">
        <v>77</v>
      </c>
      <c r="C79" s="51">
        <v>23</v>
      </c>
      <c r="D79" s="53">
        <v>125853</v>
      </c>
      <c r="E79" s="54">
        <v>93145</v>
      </c>
      <c r="F79" s="18"/>
    </row>
    <row r="80" spans="2:7" ht="15.75" thickBot="1" x14ac:dyDescent="0.3">
      <c r="B80" s="55"/>
      <c r="C80" s="56"/>
      <c r="D80" s="57">
        <v>1463552</v>
      </c>
      <c r="E80" s="58">
        <v>1603094</v>
      </c>
      <c r="F80" s="18">
        <f>SUM(D71:D79)-D80</f>
        <v>0</v>
      </c>
      <c r="G80" s="4">
        <f>SUM(E71:E79)-E80</f>
        <v>0</v>
      </c>
    </row>
    <row r="81" spans="2:7" ht="15.75" thickBot="1" x14ac:dyDescent="0.3">
      <c r="B81" s="64" t="s">
        <v>62</v>
      </c>
      <c r="C81" s="60"/>
      <c r="D81" s="61">
        <v>6508537</v>
      </c>
      <c r="E81" s="62">
        <v>6777313</v>
      </c>
      <c r="F81" s="18">
        <f>D80+D68-D81</f>
        <v>0</v>
      </c>
      <c r="G81" s="4">
        <f>E80+E68-E81</f>
        <v>0</v>
      </c>
    </row>
    <row r="82" spans="2:7" ht="15.75" thickBot="1" x14ac:dyDescent="0.3">
      <c r="B82" s="65" t="s">
        <v>63</v>
      </c>
      <c r="C82" s="66"/>
      <c r="D82" s="67">
        <v>16426522</v>
      </c>
      <c r="E82" s="68">
        <v>16650763</v>
      </c>
      <c r="F82" s="18">
        <f>D81+D58-D82</f>
        <v>0</v>
      </c>
      <c r="G82" s="4">
        <f>E81+E58-E82</f>
        <v>0</v>
      </c>
    </row>
    <row r="83" spans="2:7" ht="15.75" thickTop="1" x14ac:dyDescent="0.25">
      <c r="B83" s="50" t="s">
        <v>0</v>
      </c>
      <c r="C83" s="51"/>
      <c r="D83" s="45"/>
      <c r="E83" s="46"/>
      <c r="F83" s="18"/>
    </row>
    <row r="84" spans="2:7" ht="15.75" thickBot="1" x14ac:dyDescent="0.3">
      <c r="B84" s="64" t="s">
        <v>167</v>
      </c>
      <c r="C84" s="60"/>
      <c r="D84" s="48">
        <v>14.833</v>
      </c>
      <c r="E84" s="63">
        <v>14.678000000000001</v>
      </c>
      <c r="F84" s="18"/>
    </row>
    <row r="85" spans="2:7" x14ac:dyDescent="0.25">
      <c r="B85" s="17"/>
      <c r="C85" s="17"/>
      <c r="D85" s="38">
        <f>D82-D40</f>
        <v>0</v>
      </c>
      <c r="E85" s="38">
        <f>E82-E40</f>
        <v>0</v>
      </c>
      <c r="F85" s="18"/>
    </row>
    <row r="86" spans="2:7" x14ac:dyDescent="0.25">
      <c r="B86" s="17"/>
      <c r="C86" s="17"/>
      <c r="D86" s="17"/>
      <c r="E86" s="17"/>
      <c r="F86" s="18"/>
    </row>
    <row r="87" spans="2:7" ht="15.75" thickBot="1" x14ac:dyDescent="0.3">
      <c r="B87" s="13" t="s">
        <v>143</v>
      </c>
      <c r="C87" s="17"/>
      <c r="D87" s="29"/>
      <c r="E87" s="14"/>
      <c r="F87" s="18"/>
    </row>
    <row r="88" spans="2:7" x14ac:dyDescent="0.25">
      <c r="B88" s="13"/>
      <c r="C88" s="17"/>
      <c r="D88" s="29"/>
      <c r="E88" s="15" t="s">
        <v>144</v>
      </c>
      <c r="F88" s="18"/>
    </row>
    <row r="89" spans="2:7" x14ac:dyDescent="0.25">
      <c r="B89" s="13"/>
      <c r="C89" s="17"/>
      <c r="D89" s="29"/>
      <c r="E89" s="15"/>
      <c r="F89" s="18"/>
    </row>
    <row r="90" spans="2:7" x14ac:dyDescent="0.25">
      <c r="B90" s="13"/>
      <c r="C90" s="17"/>
      <c r="D90" s="17"/>
      <c r="E90" s="15"/>
      <c r="F90" s="18"/>
    </row>
    <row r="91" spans="2:7" ht="15.75" thickBot="1" x14ac:dyDescent="0.3">
      <c r="B91" s="13" t="s">
        <v>120</v>
      </c>
      <c r="C91" s="17"/>
      <c r="D91" s="17"/>
      <c r="E91" s="16"/>
      <c r="F91" s="18"/>
    </row>
    <row r="92" spans="2:7" s="83" customFormat="1" x14ac:dyDescent="0.25">
      <c r="B92" s="81"/>
      <c r="C92" s="36"/>
      <c r="D92" s="36"/>
      <c r="E92" s="82" t="s">
        <v>121</v>
      </c>
      <c r="F92" s="37"/>
      <c r="G92" s="8"/>
    </row>
    <row r="93" spans="2:7" x14ac:dyDescent="0.25">
      <c r="B93" s="17"/>
      <c r="C93" s="17"/>
      <c r="D93" s="17"/>
      <c r="E93" s="17"/>
      <c r="F93" s="18"/>
    </row>
    <row r="94" spans="2:7" x14ac:dyDescent="0.25">
      <c r="B94" s="17"/>
      <c r="C94" s="17"/>
      <c r="D94" s="17"/>
      <c r="E94" s="17"/>
      <c r="F94" s="18"/>
    </row>
    <row r="95" spans="2:7" x14ac:dyDescent="0.25">
      <c r="B95" s="17"/>
      <c r="C95" s="17"/>
      <c r="D95" s="17"/>
      <c r="E95" s="17"/>
      <c r="F95" s="18"/>
    </row>
    <row r="96" spans="2:7" x14ac:dyDescent="0.25">
      <c r="B96" s="17"/>
      <c r="C96" s="17"/>
      <c r="D96" s="17"/>
      <c r="E96" s="17"/>
      <c r="F96" s="18"/>
    </row>
    <row r="97" spans="2:6" x14ac:dyDescent="0.25">
      <c r="B97" s="17"/>
      <c r="C97" s="17"/>
      <c r="D97" s="17"/>
      <c r="E97" s="17"/>
      <c r="F97" s="18"/>
    </row>
    <row r="98" spans="2:6" x14ac:dyDescent="0.25">
      <c r="B98" s="17"/>
      <c r="C98" s="17"/>
      <c r="D98" s="17"/>
      <c r="E98" s="17"/>
      <c r="F98" s="18"/>
    </row>
    <row r="99" spans="2:6" x14ac:dyDescent="0.25">
      <c r="B99" s="17"/>
      <c r="C99" s="17"/>
      <c r="D99" s="17"/>
      <c r="E99" s="17"/>
      <c r="F99" s="18"/>
    </row>
    <row r="100" spans="2:6" x14ac:dyDescent="0.25">
      <c r="B100" s="17"/>
      <c r="C100" s="17"/>
      <c r="D100" s="17"/>
      <c r="E100" s="17"/>
      <c r="F100" s="18"/>
    </row>
    <row r="101" spans="2:6" x14ac:dyDescent="0.25">
      <c r="B101" s="17"/>
      <c r="C101" s="17"/>
      <c r="D101" s="17"/>
      <c r="E101" s="17"/>
      <c r="F101" s="18"/>
    </row>
    <row r="102" spans="2:6" x14ac:dyDescent="0.25">
      <c r="B102" s="17"/>
      <c r="C102" s="17"/>
      <c r="D102" s="17"/>
      <c r="E102" s="17"/>
      <c r="F102" s="18"/>
    </row>
    <row r="103" spans="2:6" x14ac:dyDescent="0.25">
      <c r="B103" s="17"/>
      <c r="C103" s="17"/>
      <c r="D103" s="17"/>
      <c r="E103" s="17"/>
      <c r="F103" s="18"/>
    </row>
    <row r="104" spans="2:6" x14ac:dyDescent="0.25">
      <c r="B104" s="17"/>
      <c r="C104" s="17"/>
      <c r="D104" s="17"/>
      <c r="E104" s="17"/>
      <c r="F104" s="18"/>
    </row>
    <row r="105" spans="2:6" x14ac:dyDescent="0.25">
      <c r="B105" s="17"/>
      <c r="C105" s="17"/>
      <c r="D105" s="17"/>
      <c r="E105" s="17"/>
      <c r="F105" s="18"/>
    </row>
    <row r="106" spans="2:6" x14ac:dyDescent="0.25">
      <c r="B106" s="17"/>
      <c r="C106" s="17"/>
      <c r="D106" s="17"/>
      <c r="E106" s="17"/>
      <c r="F106" s="18"/>
    </row>
    <row r="107" spans="2:6" x14ac:dyDescent="0.25">
      <c r="B107" s="17"/>
      <c r="C107" s="17"/>
      <c r="D107" s="17"/>
      <c r="E107" s="17"/>
      <c r="F107" s="18"/>
    </row>
    <row r="108" spans="2:6" x14ac:dyDescent="0.25">
      <c r="B108" s="17"/>
      <c r="C108" s="17"/>
      <c r="D108" s="17"/>
      <c r="E108" s="17"/>
      <c r="F108" s="18"/>
    </row>
    <row r="109" spans="2:6" x14ac:dyDescent="0.25">
      <c r="B109" s="17"/>
      <c r="C109" s="17"/>
      <c r="D109" s="17"/>
      <c r="E109" s="17"/>
      <c r="F109" s="18"/>
    </row>
    <row r="110" spans="2:6" x14ac:dyDescent="0.25">
      <c r="B110" s="17"/>
      <c r="C110" s="17"/>
      <c r="D110" s="17"/>
      <c r="E110" s="17"/>
      <c r="F110" s="18"/>
    </row>
  </sheetData>
  <mergeCells count="4">
    <mergeCell ref="B5:B6"/>
    <mergeCell ref="C5:C6"/>
    <mergeCell ref="B44:B45"/>
    <mergeCell ref="C44:C45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FD90"/>
  <sheetViews>
    <sheetView zoomScale="80" zoomScaleNormal="80" workbookViewId="0">
      <selection activeCell="D44" sqref="D44"/>
    </sheetView>
  </sheetViews>
  <sheetFormatPr defaultRowHeight="15" x14ac:dyDescent="0.25"/>
  <cols>
    <col min="2" max="2" width="66.5703125" customWidth="1"/>
    <col min="3" max="3" width="10.5703125" customWidth="1"/>
    <col min="4" max="5" width="19.140625" customWidth="1"/>
    <col min="6" max="7" width="16.7109375" style="4" customWidth="1"/>
    <col min="8" max="8" width="11.28515625" style="4" bestFit="1" customWidth="1"/>
    <col min="9" max="9" width="9.140625" style="7"/>
  </cols>
  <sheetData>
    <row r="1" spans="2:18" ht="15.75" x14ac:dyDescent="0.25">
      <c r="B1" s="6" t="s">
        <v>119</v>
      </c>
    </row>
    <row r="2" spans="2:18" ht="15.75" x14ac:dyDescent="0.25">
      <c r="B2" s="1" t="s">
        <v>127</v>
      </c>
    </row>
    <row r="3" spans="2:18" ht="15.75" x14ac:dyDescent="0.25">
      <c r="B3" s="1"/>
    </row>
    <row r="4" spans="2:18" x14ac:dyDescent="0.25">
      <c r="B4" s="17"/>
      <c r="C4" s="17"/>
      <c r="D4" s="17"/>
      <c r="E4" s="17"/>
      <c r="F4" s="18"/>
      <c r="G4" s="18"/>
      <c r="H4" s="18"/>
      <c r="I4" s="19"/>
      <c r="J4" s="17"/>
    </row>
    <row r="5" spans="2:18" x14ac:dyDescent="0.25">
      <c r="B5" s="17"/>
      <c r="C5" s="17"/>
      <c r="D5" s="17"/>
      <c r="E5" s="17"/>
      <c r="F5" s="18"/>
      <c r="G5" s="18"/>
      <c r="H5" s="18"/>
      <c r="I5" s="19"/>
      <c r="J5" s="17"/>
    </row>
    <row r="6" spans="2:18" x14ac:dyDescent="0.25">
      <c r="B6" s="156"/>
      <c r="C6" s="157"/>
      <c r="D6" s="160" t="s">
        <v>128</v>
      </c>
      <c r="E6" s="160"/>
      <c r="F6" s="160" t="s">
        <v>169</v>
      </c>
      <c r="G6" s="160"/>
      <c r="H6" s="18"/>
      <c r="I6" s="19"/>
      <c r="J6" s="17"/>
    </row>
    <row r="7" spans="2:18" ht="15.75" customHeight="1" thickBot="1" x14ac:dyDescent="0.3">
      <c r="B7" s="156"/>
      <c r="C7" s="157"/>
      <c r="D7" s="161" t="s">
        <v>168</v>
      </c>
      <c r="E7" s="161"/>
      <c r="F7" s="161" t="s">
        <v>168</v>
      </c>
      <c r="G7" s="161"/>
      <c r="H7" s="18"/>
      <c r="I7" s="19"/>
      <c r="J7" s="17"/>
    </row>
    <row r="8" spans="2:18" x14ac:dyDescent="0.25">
      <c r="B8" s="156" t="s">
        <v>1</v>
      </c>
      <c r="C8" s="157" t="s">
        <v>113</v>
      </c>
      <c r="D8" s="84" t="s">
        <v>129</v>
      </c>
      <c r="E8" s="85" t="s">
        <v>104</v>
      </c>
      <c r="F8" s="84" t="s">
        <v>129</v>
      </c>
      <c r="G8" s="85" t="s">
        <v>104</v>
      </c>
      <c r="H8" s="18"/>
      <c r="I8" s="19"/>
      <c r="J8" s="17"/>
    </row>
    <row r="9" spans="2:18" x14ac:dyDescent="0.25">
      <c r="B9" s="156"/>
      <c r="C9" s="157"/>
      <c r="D9" s="84" t="s">
        <v>130</v>
      </c>
      <c r="E9" s="85" t="s">
        <v>130</v>
      </c>
      <c r="F9" s="84" t="s">
        <v>130</v>
      </c>
      <c r="G9" s="85" t="s">
        <v>130</v>
      </c>
      <c r="H9" s="18"/>
      <c r="I9" s="19"/>
      <c r="J9" s="17"/>
    </row>
    <row r="10" spans="2:18" ht="15.75" thickBot="1" x14ac:dyDescent="0.3">
      <c r="B10" s="162"/>
      <c r="C10" s="163"/>
      <c r="D10" s="49"/>
      <c r="E10" s="86" t="s">
        <v>105</v>
      </c>
      <c r="F10" s="49"/>
      <c r="G10" s="86" t="s">
        <v>105</v>
      </c>
      <c r="H10" s="18"/>
      <c r="I10" s="19"/>
      <c r="J10" s="17"/>
    </row>
    <row r="11" spans="2:18" x14ac:dyDescent="0.25">
      <c r="B11" s="23" t="s">
        <v>0</v>
      </c>
      <c r="C11" s="24"/>
      <c r="D11" s="24"/>
      <c r="E11" s="24"/>
      <c r="F11" s="21"/>
      <c r="G11" s="21"/>
      <c r="H11" s="18"/>
      <c r="I11" s="19"/>
      <c r="J11" s="17"/>
    </row>
    <row r="12" spans="2:18" x14ac:dyDescent="0.25">
      <c r="B12" s="25"/>
      <c r="C12" s="24"/>
      <c r="D12" s="24"/>
      <c r="E12" s="24"/>
      <c r="F12" s="21"/>
      <c r="G12" s="21"/>
      <c r="H12" s="18"/>
      <c r="I12" s="19"/>
      <c r="J12" s="17"/>
    </row>
    <row r="13" spans="2:18" x14ac:dyDescent="0.25">
      <c r="B13" s="25" t="s">
        <v>3</v>
      </c>
      <c r="C13" s="24"/>
      <c r="D13" s="24"/>
      <c r="E13" s="24"/>
      <c r="F13" s="21"/>
      <c r="G13" s="21"/>
      <c r="H13" s="18"/>
      <c r="I13" s="19"/>
      <c r="J13" s="17"/>
    </row>
    <row r="14" spans="2:18" s="83" customFormat="1" x14ac:dyDescent="0.25">
      <c r="B14" s="89" t="s">
        <v>118</v>
      </c>
      <c r="C14" s="90">
        <v>5</v>
      </c>
      <c r="D14" s="91">
        <v>2055731</v>
      </c>
      <c r="E14" s="92">
        <v>2460454</v>
      </c>
      <c r="F14" s="91">
        <v>3942652</v>
      </c>
      <c r="G14" s="92">
        <v>4642395</v>
      </c>
      <c r="H14" s="37"/>
      <c r="I14" s="107"/>
      <c r="J14" s="36"/>
      <c r="L14"/>
      <c r="M14"/>
      <c r="N14"/>
      <c r="O14"/>
      <c r="P14"/>
      <c r="Q14"/>
      <c r="R14"/>
    </row>
    <row r="15" spans="2:18" s="83" customFormat="1" x14ac:dyDescent="0.25">
      <c r="B15" s="89" t="s">
        <v>131</v>
      </c>
      <c r="C15" s="90">
        <v>6</v>
      </c>
      <c r="D15" s="91">
        <v>208022</v>
      </c>
      <c r="E15" s="92">
        <v>273692</v>
      </c>
      <c r="F15" s="91">
        <v>399719</v>
      </c>
      <c r="G15" s="92">
        <v>546245</v>
      </c>
      <c r="H15" s="37"/>
      <c r="I15" s="107"/>
      <c r="J15" s="36"/>
      <c r="L15"/>
      <c r="M15"/>
      <c r="N15"/>
      <c r="O15"/>
      <c r="P15"/>
      <c r="Q15"/>
      <c r="R15"/>
    </row>
    <row r="16" spans="2:18" s="83" customFormat="1" x14ac:dyDescent="0.25">
      <c r="B16" s="89" t="s">
        <v>4</v>
      </c>
      <c r="C16" s="90">
        <v>13</v>
      </c>
      <c r="D16" s="91">
        <v>37496</v>
      </c>
      <c r="E16" s="92">
        <v>31750</v>
      </c>
      <c r="F16" s="91">
        <v>75048</v>
      </c>
      <c r="G16" s="92">
        <v>54288</v>
      </c>
      <c r="H16" s="37"/>
      <c r="I16" s="107"/>
      <c r="J16" s="36"/>
      <c r="L16"/>
      <c r="M16"/>
      <c r="N16"/>
      <c r="O16"/>
      <c r="P16"/>
      <c r="Q16"/>
      <c r="R16"/>
    </row>
    <row r="17" spans="2:18 16384:16384" s="83" customFormat="1" ht="15.75" thickBot="1" x14ac:dyDescent="0.3">
      <c r="B17" s="93" t="s">
        <v>5</v>
      </c>
      <c r="C17" s="94">
        <v>27</v>
      </c>
      <c r="D17" s="95">
        <v>33705</v>
      </c>
      <c r="E17" s="96">
        <v>2894</v>
      </c>
      <c r="F17" s="95">
        <v>39518</v>
      </c>
      <c r="G17" s="96">
        <v>10038</v>
      </c>
      <c r="J17" s="37"/>
      <c r="K17" s="107"/>
      <c r="L17" s="36"/>
      <c r="N17"/>
      <c r="O17"/>
      <c r="P17"/>
      <c r="Q17"/>
      <c r="R17"/>
    </row>
    <row r="18" spans="2:18 16384:16384" s="83" customFormat="1" ht="15.75" thickBot="1" x14ac:dyDescent="0.3">
      <c r="B18" s="97" t="s">
        <v>6</v>
      </c>
      <c r="C18" s="98"/>
      <c r="D18" s="95">
        <v>2334954</v>
      </c>
      <c r="E18" s="96">
        <v>2768790</v>
      </c>
      <c r="F18" s="95">
        <v>4456937</v>
      </c>
      <c r="G18" s="96">
        <v>5252966</v>
      </c>
      <c r="H18" s="37">
        <f t="shared" ref="H18:I18" si="0">SUM(D14:D17)-D18</f>
        <v>0</v>
      </c>
      <c r="I18" s="37">
        <f t="shared" si="0"/>
        <v>0</v>
      </c>
      <c r="J18" s="37">
        <f>SUM(F14:F17)-F18</f>
        <v>0</v>
      </c>
      <c r="K18" s="37">
        <f>SUM(G14:G17)-G18</f>
        <v>0</v>
      </c>
      <c r="L18" s="36"/>
      <c r="N18"/>
      <c r="O18"/>
      <c r="P18"/>
      <c r="Q18"/>
      <c r="R18"/>
    </row>
    <row r="19" spans="2:18 16384:16384" x14ac:dyDescent="0.25">
      <c r="B19" s="25" t="s">
        <v>0</v>
      </c>
      <c r="C19" s="24"/>
      <c r="D19" s="24"/>
      <c r="E19" s="24"/>
      <c r="F19" s="20"/>
      <c r="G19" s="21"/>
      <c r="H19" s="18"/>
      <c r="I19" s="18"/>
      <c r="J19" s="18"/>
      <c r="K19" s="19"/>
      <c r="L19" s="17"/>
    </row>
    <row r="20" spans="2:18 16384:16384" x14ac:dyDescent="0.25">
      <c r="B20" s="25" t="s">
        <v>7</v>
      </c>
      <c r="C20" s="26"/>
      <c r="D20" s="28"/>
      <c r="E20" s="28"/>
      <c r="F20" s="20"/>
      <c r="G20" s="21"/>
      <c r="H20" s="18"/>
      <c r="I20" s="18"/>
      <c r="J20" s="18"/>
      <c r="K20" s="19"/>
      <c r="L20" s="17"/>
    </row>
    <row r="21" spans="2:18 16384:16384" s="83" customFormat="1" x14ac:dyDescent="0.25">
      <c r="B21" s="89" t="s">
        <v>67</v>
      </c>
      <c r="C21" s="90">
        <v>7</v>
      </c>
      <c r="D21" s="91">
        <v>-1130540</v>
      </c>
      <c r="E21" s="92">
        <v>-1352276</v>
      </c>
      <c r="F21" s="91">
        <v>-2162262</v>
      </c>
      <c r="G21" s="92">
        <v>-2817958</v>
      </c>
      <c r="H21" s="37"/>
      <c r="I21" s="37"/>
      <c r="J21" s="37"/>
      <c r="K21" s="107"/>
      <c r="L21" s="36"/>
      <c r="N21"/>
      <c r="O21"/>
      <c r="P21"/>
      <c r="Q21"/>
      <c r="R21"/>
      <c r="XFD21" s="83">
        <f>SUM(A21:XFC21)</f>
        <v>-7463029</v>
      </c>
    </row>
    <row r="22" spans="2:18 16384:16384" x14ac:dyDescent="0.25">
      <c r="B22" s="89" t="s">
        <v>8</v>
      </c>
      <c r="C22" s="90">
        <v>8</v>
      </c>
      <c r="D22" s="91">
        <v>-329933</v>
      </c>
      <c r="E22" s="92">
        <v>-305298</v>
      </c>
      <c r="F22" s="91">
        <v>-590286</v>
      </c>
      <c r="G22" s="92">
        <v>-492748</v>
      </c>
      <c r="H22" s="18"/>
      <c r="I22" s="18"/>
      <c r="J22" s="18"/>
      <c r="K22" s="19"/>
      <c r="L22" s="17"/>
    </row>
    <row r="23" spans="2:18 16384:16384" x14ac:dyDescent="0.25">
      <c r="B23" s="89" t="s">
        <v>170</v>
      </c>
      <c r="C23" s="90">
        <v>9</v>
      </c>
      <c r="D23" s="91">
        <v>-140387</v>
      </c>
      <c r="E23" s="92">
        <v>-192767</v>
      </c>
      <c r="F23" s="91">
        <v>-282271</v>
      </c>
      <c r="G23" s="92">
        <v>-318660</v>
      </c>
      <c r="H23" s="18"/>
      <c r="I23" s="18"/>
      <c r="J23" s="18"/>
      <c r="K23" s="19"/>
      <c r="L23" s="17"/>
    </row>
    <row r="24" spans="2:18 16384:16384" x14ac:dyDescent="0.25">
      <c r="B24" s="89" t="s">
        <v>9</v>
      </c>
      <c r="C24" s="99"/>
      <c r="D24" s="91">
        <v>-144026</v>
      </c>
      <c r="E24" s="92">
        <v>-117660</v>
      </c>
      <c r="F24" s="91">
        <v>-295894</v>
      </c>
      <c r="G24" s="92">
        <v>-260375</v>
      </c>
      <c r="H24" s="18"/>
      <c r="I24" s="18"/>
      <c r="J24" s="18"/>
      <c r="K24" s="19"/>
      <c r="L24" s="17"/>
    </row>
    <row r="25" spans="2:18 16384:16384" x14ac:dyDescent="0.25">
      <c r="B25" s="89" t="s">
        <v>10</v>
      </c>
      <c r="C25" s="90">
        <v>10</v>
      </c>
      <c r="D25" s="91">
        <v>-58353</v>
      </c>
      <c r="E25" s="92">
        <v>-52413</v>
      </c>
      <c r="F25" s="91">
        <v>-119523</v>
      </c>
      <c r="G25" s="92">
        <v>-98212</v>
      </c>
      <c r="H25" s="18"/>
      <c r="I25" s="18"/>
      <c r="J25" s="18"/>
      <c r="K25" s="19"/>
      <c r="L25" s="17"/>
    </row>
    <row r="26" spans="2:18 16384:16384" x14ac:dyDescent="0.25">
      <c r="B26" s="89" t="s">
        <v>11</v>
      </c>
      <c r="C26" s="90">
        <v>11</v>
      </c>
      <c r="D26" s="91">
        <v>-38913</v>
      </c>
      <c r="E26" s="92">
        <v>-34836</v>
      </c>
      <c r="F26" s="91">
        <v>-72087</v>
      </c>
      <c r="G26" s="92">
        <v>-68093</v>
      </c>
      <c r="H26" s="18"/>
      <c r="I26" s="18"/>
      <c r="J26" s="18"/>
      <c r="K26" s="19"/>
      <c r="L26" s="17"/>
    </row>
    <row r="27" spans="2:18 16384:16384" x14ac:dyDescent="0.25">
      <c r="B27" s="89" t="s">
        <v>171</v>
      </c>
      <c r="C27" s="90">
        <v>12</v>
      </c>
      <c r="D27" s="91">
        <v>-138965</v>
      </c>
      <c r="E27" s="100">
        <v>677</v>
      </c>
      <c r="F27" s="91">
        <v>-139275</v>
      </c>
      <c r="G27" s="100">
        <v>630</v>
      </c>
      <c r="H27" s="18"/>
      <c r="I27" s="18"/>
      <c r="J27" s="18"/>
      <c r="K27" s="19"/>
      <c r="L27" s="17"/>
    </row>
    <row r="28" spans="2:18 16384:16384" x14ac:dyDescent="0.25">
      <c r="B28" s="89" t="s">
        <v>12</v>
      </c>
      <c r="C28" s="90">
        <v>13</v>
      </c>
      <c r="D28" s="91">
        <v>-79893</v>
      </c>
      <c r="E28" s="92">
        <v>-70961</v>
      </c>
      <c r="F28" s="91">
        <v>-156500</v>
      </c>
      <c r="G28" s="92">
        <v>-156099</v>
      </c>
      <c r="H28" s="18"/>
      <c r="I28" s="18"/>
      <c r="J28" s="18"/>
      <c r="K28" s="19"/>
      <c r="L28" s="17"/>
    </row>
    <row r="29" spans="2:18 16384:16384" x14ac:dyDescent="0.25">
      <c r="B29" s="89" t="s">
        <v>172</v>
      </c>
      <c r="C29" s="90">
        <v>2</v>
      </c>
      <c r="D29" s="91">
        <v>30965</v>
      </c>
      <c r="E29" s="92">
        <v>-109546</v>
      </c>
      <c r="F29" s="91">
        <v>23789</v>
      </c>
      <c r="G29" s="92">
        <v>-40349</v>
      </c>
      <c r="H29" s="18"/>
      <c r="I29" s="18"/>
      <c r="J29" s="18"/>
      <c r="K29" s="19"/>
      <c r="L29" s="17"/>
    </row>
    <row r="30" spans="2:18 16384:16384" ht="15.75" thickBot="1" x14ac:dyDescent="0.3">
      <c r="B30" s="93" t="s">
        <v>13</v>
      </c>
      <c r="C30" s="94"/>
      <c r="D30" s="95">
        <v>-9599</v>
      </c>
      <c r="E30" s="96">
        <v>-8198</v>
      </c>
      <c r="F30" s="95">
        <v>-13889</v>
      </c>
      <c r="G30" s="96">
        <v>-14233</v>
      </c>
      <c r="H30" s="18"/>
      <c r="I30" s="18"/>
      <c r="J30" s="18"/>
      <c r="K30" s="19"/>
      <c r="L30" s="17"/>
    </row>
    <row r="31" spans="2:18 16384:16384" ht="15.75" thickBot="1" x14ac:dyDescent="0.3">
      <c r="B31" s="97" t="s">
        <v>14</v>
      </c>
      <c r="C31" s="98"/>
      <c r="D31" s="95">
        <v>-2039644</v>
      </c>
      <c r="E31" s="96">
        <v>-2243278</v>
      </c>
      <c r="F31" s="95">
        <v>-3808198</v>
      </c>
      <c r="G31" s="96">
        <v>-4266097</v>
      </c>
      <c r="H31" s="18">
        <f t="shared" ref="H31:I31" si="1">SUM(D21:D30)-D31</f>
        <v>0</v>
      </c>
      <c r="I31" s="18">
        <f t="shared" si="1"/>
        <v>0</v>
      </c>
      <c r="J31" s="18">
        <f>SUM(F21:F30)-F31</f>
        <v>0</v>
      </c>
      <c r="K31" s="18">
        <f>SUM(G21:G30)-G31</f>
        <v>0</v>
      </c>
      <c r="L31" s="17"/>
    </row>
    <row r="32" spans="2:18 16384:16384" x14ac:dyDescent="0.25">
      <c r="B32" s="88" t="s">
        <v>64</v>
      </c>
      <c r="C32" s="99"/>
      <c r="D32" s="91">
        <v>295310</v>
      </c>
      <c r="E32" s="92">
        <v>525512</v>
      </c>
      <c r="F32" s="91">
        <v>648739</v>
      </c>
      <c r="G32" s="92">
        <v>986869</v>
      </c>
      <c r="H32" s="18">
        <f t="shared" ref="H32:I32" si="2">D18+D31-D32</f>
        <v>0</v>
      </c>
      <c r="I32" s="18">
        <f t="shared" si="2"/>
        <v>0</v>
      </c>
      <c r="J32" s="18">
        <f>F18+F31-F32</f>
        <v>0</v>
      </c>
      <c r="K32" s="18">
        <f>G18+G31-G32</f>
        <v>0</v>
      </c>
      <c r="L32" s="17"/>
    </row>
    <row r="33" spans="2:12" x14ac:dyDescent="0.25">
      <c r="B33" s="13"/>
      <c r="C33" s="26"/>
      <c r="D33" s="28"/>
      <c r="E33" s="28"/>
      <c r="F33" s="20"/>
      <c r="G33" s="21"/>
      <c r="H33" s="18"/>
      <c r="I33" s="18"/>
      <c r="J33" s="18"/>
      <c r="K33" s="19"/>
      <c r="L33" s="17"/>
    </row>
    <row r="34" spans="2:12" ht="15.75" thickBot="1" x14ac:dyDescent="0.3">
      <c r="B34" s="93" t="s">
        <v>15</v>
      </c>
      <c r="C34" s="101">
        <v>14</v>
      </c>
      <c r="D34" s="95">
        <v>-91322</v>
      </c>
      <c r="E34" s="96">
        <v>-82504</v>
      </c>
      <c r="F34" s="95">
        <v>-157195</v>
      </c>
      <c r="G34" s="96">
        <v>-211671</v>
      </c>
      <c r="H34" s="18"/>
      <c r="I34" s="18"/>
      <c r="J34" s="18"/>
      <c r="K34" s="19"/>
      <c r="L34" s="17"/>
    </row>
    <row r="35" spans="2:12" ht="15.75" thickBot="1" x14ac:dyDescent="0.3">
      <c r="B35" s="102" t="s">
        <v>132</v>
      </c>
      <c r="C35" s="103"/>
      <c r="D35" s="104">
        <v>203988</v>
      </c>
      <c r="E35" s="105">
        <v>443008</v>
      </c>
      <c r="F35" s="104">
        <v>491544</v>
      </c>
      <c r="G35" s="105">
        <v>775198</v>
      </c>
      <c r="H35" s="18">
        <f t="shared" ref="H35:I35" si="3">SUM(D32:D34)-D35</f>
        <v>0</v>
      </c>
      <c r="I35" s="18">
        <f t="shared" si="3"/>
        <v>0</v>
      </c>
      <c r="J35" s="18">
        <f>SUM(F32:F34)-F35</f>
        <v>0</v>
      </c>
      <c r="K35" s="18">
        <f>SUM(G32:G34)-G35</f>
        <v>0</v>
      </c>
      <c r="L35" s="17"/>
    </row>
    <row r="36" spans="2:12" ht="15.75" thickTop="1" x14ac:dyDescent="0.25">
      <c r="B36" s="25" t="s">
        <v>0</v>
      </c>
      <c r="C36" s="26"/>
      <c r="D36" s="28"/>
      <c r="E36" s="28"/>
      <c r="F36" s="25"/>
      <c r="G36" s="13"/>
      <c r="H36" s="18"/>
      <c r="I36" s="18"/>
      <c r="J36" s="18"/>
      <c r="K36" s="19"/>
      <c r="L36" s="17"/>
    </row>
    <row r="37" spans="2:12" x14ac:dyDescent="0.25">
      <c r="B37" s="17"/>
      <c r="C37" s="17"/>
      <c r="D37" s="17"/>
      <c r="E37" s="17"/>
      <c r="F37" s="18"/>
      <c r="G37" s="18"/>
      <c r="H37" s="18"/>
      <c r="I37" s="18"/>
      <c r="J37" s="18"/>
      <c r="K37" s="19"/>
      <c r="L37" s="17"/>
    </row>
    <row r="38" spans="2:12" x14ac:dyDescent="0.25">
      <c r="B38" s="17"/>
      <c r="C38" s="17"/>
      <c r="D38" s="17"/>
      <c r="E38" s="17"/>
      <c r="F38" s="18"/>
      <c r="G38" s="18"/>
      <c r="H38" s="18"/>
      <c r="I38" s="18"/>
      <c r="J38" s="18"/>
      <c r="K38" s="19"/>
      <c r="L38" s="17"/>
    </row>
    <row r="39" spans="2:12" x14ac:dyDescent="0.25">
      <c r="B39" s="156"/>
      <c r="C39" s="157"/>
      <c r="D39" s="158" t="s">
        <v>128</v>
      </c>
      <c r="E39" s="158"/>
      <c r="F39" s="160" t="s">
        <v>169</v>
      </c>
      <c r="G39" s="160"/>
      <c r="H39" s="18"/>
      <c r="I39" s="18"/>
      <c r="J39" s="18"/>
      <c r="K39" s="19"/>
      <c r="L39" s="17"/>
    </row>
    <row r="40" spans="2:12" ht="15.75" customHeight="1" thickBot="1" x14ac:dyDescent="0.3">
      <c r="B40" s="156"/>
      <c r="C40" s="157"/>
      <c r="D40" s="159" t="s">
        <v>168</v>
      </c>
      <c r="E40" s="159"/>
      <c r="F40" s="161" t="s">
        <v>168</v>
      </c>
      <c r="G40" s="161"/>
      <c r="H40" s="18"/>
      <c r="I40" s="18"/>
      <c r="J40" s="18"/>
      <c r="K40" s="19"/>
      <c r="L40" s="17"/>
    </row>
    <row r="41" spans="2:12" x14ac:dyDescent="0.25">
      <c r="B41" s="156" t="s">
        <v>1</v>
      </c>
      <c r="C41" s="157"/>
      <c r="D41" s="109" t="s">
        <v>129</v>
      </c>
      <c r="E41" s="85" t="s">
        <v>104</v>
      </c>
      <c r="F41" s="84" t="s">
        <v>129</v>
      </c>
      <c r="G41" s="85" t="s">
        <v>104</v>
      </c>
      <c r="H41" s="18"/>
      <c r="I41" s="18"/>
      <c r="J41" s="18"/>
      <c r="K41" s="19"/>
      <c r="L41" s="17"/>
    </row>
    <row r="42" spans="2:12" x14ac:dyDescent="0.25">
      <c r="B42" s="156"/>
      <c r="C42" s="157"/>
      <c r="D42" s="109" t="s">
        <v>130</v>
      </c>
      <c r="E42" s="85" t="s">
        <v>173</v>
      </c>
      <c r="F42" s="84" t="s">
        <v>130</v>
      </c>
      <c r="G42" s="85" t="s">
        <v>130</v>
      </c>
      <c r="H42" s="18"/>
      <c r="I42" s="18"/>
      <c r="J42" s="18"/>
      <c r="K42" s="19"/>
      <c r="L42" s="17"/>
    </row>
    <row r="43" spans="2:12" ht="15.75" thickBot="1" x14ac:dyDescent="0.3">
      <c r="B43" s="162"/>
      <c r="C43" s="163"/>
      <c r="D43" s="49"/>
      <c r="E43" s="49"/>
      <c r="F43" s="49"/>
      <c r="G43" s="86" t="s">
        <v>105</v>
      </c>
      <c r="H43" s="18"/>
      <c r="I43" s="18"/>
      <c r="J43" s="18"/>
      <c r="K43" s="19"/>
      <c r="L43" s="17"/>
    </row>
    <row r="44" spans="2:12" x14ac:dyDescent="0.25">
      <c r="B44" s="25" t="s">
        <v>0</v>
      </c>
      <c r="C44" s="24"/>
      <c r="D44" s="24"/>
      <c r="E44" s="24"/>
      <c r="F44" s="21"/>
      <c r="G44" s="21"/>
      <c r="H44" s="18"/>
      <c r="I44" s="18"/>
      <c r="J44" s="18"/>
      <c r="K44" s="19"/>
      <c r="L44" s="17"/>
    </row>
    <row r="45" spans="2:12" x14ac:dyDescent="0.25">
      <c r="B45" s="25" t="s">
        <v>133</v>
      </c>
      <c r="C45" s="24"/>
      <c r="D45" s="24"/>
      <c r="E45" s="24"/>
      <c r="F45" s="21"/>
      <c r="G45" s="21"/>
      <c r="H45" s="18"/>
      <c r="I45" s="18"/>
      <c r="J45" s="18"/>
      <c r="K45" s="19"/>
      <c r="L45" s="17"/>
    </row>
    <row r="46" spans="2:12" ht="25.5" x14ac:dyDescent="0.25">
      <c r="B46" s="23" t="s">
        <v>134</v>
      </c>
      <c r="C46" s="24"/>
      <c r="D46" s="24"/>
      <c r="E46" s="24"/>
      <c r="F46" s="21"/>
      <c r="G46" s="21"/>
      <c r="H46" s="18"/>
      <c r="I46" s="18"/>
      <c r="J46" s="18"/>
      <c r="K46" s="19"/>
      <c r="L46" s="17"/>
    </row>
    <row r="47" spans="2:12" x14ac:dyDescent="0.25">
      <c r="B47" s="112" t="s">
        <v>135</v>
      </c>
      <c r="C47" s="113">
        <v>23</v>
      </c>
      <c r="D47" s="110">
        <v>188</v>
      </c>
      <c r="E47" s="114">
        <v>-28653</v>
      </c>
      <c r="F47" s="110">
        <v>988</v>
      </c>
      <c r="G47" s="114">
        <v>-37120</v>
      </c>
      <c r="H47" s="18"/>
      <c r="I47" s="18"/>
      <c r="J47" s="18"/>
      <c r="K47" s="19"/>
      <c r="L47" s="17"/>
    </row>
    <row r="48" spans="2:12" x14ac:dyDescent="0.25">
      <c r="B48" s="112" t="s">
        <v>78</v>
      </c>
      <c r="C48" s="113"/>
      <c r="D48" s="115">
        <v>11467</v>
      </c>
      <c r="E48" s="114">
        <v>81717</v>
      </c>
      <c r="F48" s="115">
        <v>-163517</v>
      </c>
      <c r="G48" s="114">
        <v>642698</v>
      </c>
      <c r="H48" s="18"/>
      <c r="I48" s="18"/>
      <c r="J48" s="18"/>
      <c r="K48" s="19"/>
      <c r="L48" s="17"/>
    </row>
    <row r="49" spans="2:12" ht="15.75" thickBot="1" x14ac:dyDescent="0.3">
      <c r="B49" s="116" t="s">
        <v>18</v>
      </c>
      <c r="C49" s="117"/>
      <c r="D49" s="118">
        <v>-884</v>
      </c>
      <c r="E49" s="119">
        <v>-5875</v>
      </c>
      <c r="F49" s="120">
        <v>12816</v>
      </c>
      <c r="G49" s="119">
        <v>-43693</v>
      </c>
      <c r="H49" s="18"/>
      <c r="I49" s="18"/>
      <c r="J49" s="18"/>
      <c r="K49" s="19"/>
      <c r="L49" s="17"/>
    </row>
    <row r="50" spans="2:12" ht="15.75" thickBot="1" x14ac:dyDescent="0.3">
      <c r="B50" s="118" t="s">
        <v>174</v>
      </c>
      <c r="C50" s="117"/>
      <c r="D50" s="120">
        <v>10771</v>
      </c>
      <c r="E50" s="119">
        <v>47189</v>
      </c>
      <c r="F50" s="120">
        <v>-149713</v>
      </c>
      <c r="G50" s="119">
        <v>561885</v>
      </c>
      <c r="H50" s="18">
        <f t="shared" ref="H50:I50" si="4">SUM(D47:D49)-D50</f>
        <v>0</v>
      </c>
      <c r="I50" s="18">
        <f t="shared" si="4"/>
        <v>0</v>
      </c>
      <c r="J50" s="18">
        <f>SUM(F47:F49)-F50</f>
        <v>0</v>
      </c>
      <c r="K50" s="18">
        <f>SUM(G47:G49)-G50</f>
        <v>0</v>
      </c>
      <c r="L50" s="17"/>
    </row>
    <row r="51" spans="2:12" x14ac:dyDescent="0.25">
      <c r="B51" s="23" t="s">
        <v>0</v>
      </c>
      <c r="C51" s="26"/>
      <c r="D51" s="28"/>
      <c r="E51" s="28"/>
      <c r="F51" s="20"/>
      <c r="G51" s="21"/>
      <c r="H51" s="18"/>
      <c r="I51" s="18"/>
      <c r="J51" s="18"/>
      <c r="K51" s="19"/>
      <c r="L51" s="17"/>
    </row>
    <row r="52" spans="2:12" ht="25.5" x14ac:dyDescent="0.25">
      <c r="B52" s="23" t="s">
        <v>136</v>
      </c>
      <c r="C52" s="26"/>
      <c r="D52" s="28"/>
      <c r="E52" s="28"/>
      <c r="F52" s="20"/>
      <c r="G52" s="21"/>
      <c r="H52" s="18"/>
      <c r="I52" s="18"/>
      <c r="J52" s="18"/>
      <c r="K52" s="19"/>
      <c r="L52" s="17"/>
    </row>
    <row r="53" spans="2:12" x14ac:dyDescent="0.25">
      <c r="B53" s="112" t="s">
        <v>175</v>
      </c>
      <c r="C53" s="113"/>
      <c r="D53" s="110">
        <v>237</v>
      </c>
      <c r="E53" s="114">
        <v>1642</v>
      </c>
      <c r="F53" s="110">
        <v>237</v>
      </c>
      <c r="G53" s="114">
        <v>1642</v>
      </c>
      <c r="H53" s="18"/>
      <c r="I53" s="18"/>
      <c r="J53" s="18"/>
      <c r="K53" s="19"/>
      <c r="L53" s="17"/>
    </row>
    <row r="54" spans="2:12" ht="15.75" thickBot="1" x14ac:dyDescent="0.3">
      <c r="B54" s="112" t="s">
        <v>176</v>
      </c>
      <c r="C54" s="113"/>
      <c r="D54" s="110">
        <v>356</v>
      </c>
      <c r="E54" s="112">
        <v>-15</v>
      </c>
      <c r="F54" s="110">
        <v>384</v>
      </c>
      <c r="G54" s="112">
        <v>116</v>
      </c>
      <c r="H54" s="18"/>
      <c r="I54" s="18"/>
      <c r="J54" s="18"/>
      <c r="K54" s="19"/>
      <c r="L54" s="17"/>
    </row>
    <row r="55" spans="2:12" ht="15.75" thickBot="1" x14ac:dyDescent="0.3">
      <c r="B55" s="121" t="s">
        <v>137</v>
      </c>
      <c r="C55" s="122"/>
      <c r="D55" s="121">
        <v>593</v>
      </c>
      <c r="E55" s="123">
        <v>1627</v>
      </c>
      <c r="F55" s="121">
        <v>621</v>
      </c>
      <c r="G55" s="123">
        <v>1758</v>
      </c>
      <c r="H55" s="18">
        <f>D53+D54-D55</f>
        <v>0</v>
      </c>
      <c r="I55" s="18">
        <f t="shared" ref="I55:K55" si="5">E53+E54-E55</f>
        <v>0</v>
      </c>
      <c r="J55" s="18">
        <f t="shared" si="5"/>
        <v>0</v>
      </c>
      <c r="K55" s="18">
        <f t="shared" si="5"/>
        <v>0</v>
      </c>
      <c r="L55" s="17"/>
    </row>
    <row r="56" spans="2:12" ht="15.75" thickBot="1" x14ac:dyDescent="0.3">
      <c r="B56" s="118" t="s">
        <v>177</v>
      </c>
      <c r="C56" s="117"/>
      <c r="D56" s="120">
        <v>11364</v>
      </c>
      <c r="E56" s="119">
        <v>48816</v>
      </c>
      <c r="F56" s="120">
        <v>-149092</v>
      </c>
      <c r="G56" s="119">
        <v>563643</v>
      </c>
      <c r="H56" s="18">
        <f t="shared" ref="H56:I56" si="6">D50+D55-D56</f>
        <v>0</v>
      </c>
      <c r="I56" s="18">
        <f t="shared" si="6"/>
        <v>0</v>
      </c>
      <c r="J56" s="18">
        <f>F50+F55-F56</f>
        <v>0</v>
      </c>
      <c r="K56" s="18">
        <f>G50+G55-G56</f>
        <v>0</v>
      </c>
      <c r="L56" s="17"/>
    </row>
    <row r="57" spans="2:12" ht="15.75" thickBot="1" x14ac:dyDescent="0.3">
      <c r="B57" s="124" t="s">
        <v>138</v>
      </c>
      <c r="C57" s="125"/>
      <c r="D57" s="126">
        <v>215352</v>
      </c>
      <c r="E57" s="127">
        <v>491824</v>
      </c>
      <c r="F57" s="126">
        <v>342452</v>
      </c>
      <c r="G57" s="127">
        <v>1338841</v>
      </c>
      <c r="H57" s="18">
        <f t="shared" ref="H57:I57" si="7">D56+D35-D57</f>
        <v>0</v>
      </c>
      <c r="I57" s="18">
        <f t="shared" si="7"/>
        <v>0</v>
      </c>
      <c r="J57" s="18">
        <f>F56+F35-F57</f>
        <v>0</v>
      </c>
      <c r="K57" s="18">
        <f>G56+G35-G57</f>
        <v>0</v>
      </c>
      <c r="L57" s="17"/>
    </row>
    <row r="58" spans="2:12" ht="15.75" thickTop="1" x14ac:dyDescent="0.25">
      <c r="B58" s="13" t="s">
        <v>0</v>
      </c>
      <c r="C58" s="26"/>
      <c r="D58" s="28"/>
      <c r="E58" s="28"/>
      <c r="F58" s="20"/>
      <c r="G58" s="21"/>
      <c r="H58" s="18"/>
      <c r="I58" s="18"/>
      <c r="J58" s="18"/>
      <c r="K58" s="19"/>
      <c r="L58" s="17"/>
    </row>
    <row r="59" spans="2:12" x14ac:dyDescent="0.25">
      <c r="B59" s="25" t="s">
        <v>139</v>
      </c>
      <c r="C59" s="13"/>
      <c r="D59" s="28"/>
      <c r="E59" s="28"/>
      <c r="F59" s="25"/>
      <c r="G59" s="13"/>
      <c r="H59" s="18"/>
      <c r="I59" s="18"/>
      <c r="J59" s="18"/>
      <c r="K59" s="19"/>
      <c r="L59" s="17"/>
    </row>
    <row r="60" spans="2:12" x14ac:dyDescent="0.25">
      <c r="B60" s="25" t="s">
        <v>140</v>
      </c>
      <c r="C60" s="13"/>
      <c r="D60" s="28"/>
      <c r="E60" s="28"/>
      <c r="F60" s="25"/>
      <c r="G60" s="13"/>
      <c r="H60" s="18"/>
      <c r="I60" s="18"/>
      <c r="J60" s="18"/>
      <c r="K60" s="19"/>
      <c r="L60" s="17"/>
    </row>
    <row r="61" spans="2:12" x14ac:dyDescent="0.25">
      <c r="B61" s="112" t="s">
        <v>16</v>
      </c>
      <c r="C61" s="113"/>
      <c r="D61" s="115">
        <v>243675</v>
      </c>
      <c r="E61" s="114">
        <v>397780</v>
      </c>
      <c r="F61" s="115">
        <v>525415</v>
      </c>
      <c r="G61" s="114">
        <v>754400</v>
      </c>
      <c r="H61" s="18"/>
      <c r="I61" s="18"/>
      <c r="J61" s="18"/>
      <c r="K61" s="19"/>
      <c r="L61" s="17"/>
    </row>
    <row r="62" spans="2:12" ht="15.75" thickBot="1" x14ac:dyDescent="0.3">
      <c r="B62" s="116" t="s">
        <v>17</v>
      </c>
      <c r="C62" s="117"/>
      <c r="D62" s="120">
        <v>-39687</v>
      </c>
      <c r="E62" s="119">
        <v>45228</v>
      </c>
      <c r="F62" s="120">
        <v>-33871</v>
      </c>
      <c r="G62" s="119">
        <v>20798</v>
      </c>
      <c r="H62" s="18"/>
      <c r="I62" s="18"/>
      <c r="J62" s="18"/>
      <c r="K62" s="19"/>
      <c r="L62" s="17"/>
    </row>
    <row r="63" spans="2:12" ht="15.75" thickBot="1" x14ac:dyDescent="0.3">
      <c r="B63" s="124"/>
      <c r="C63" s="125"/>
      <c r="D63" s="126">
        <v>203988</v>
      </c>
      <c r="E63" s="127">
        <v>443008</v>
      </c>
      <c r="F63" s="126">
        <v>491544</v>
      </c>
      <c r="G63" s="127">
        <v>775198</v>
      </c>
      <c r="H63" s="18">
        <f t="shared" ref="H63:I63" si="8">SUM(D61:D62)-D63</f>
        <v>0</v>
      </c>
      <c r="I63" s="18">
        <f t="shared" si="8"/>
        <v>0</v>
      </c>
      <c r="J63" s="18">
        <f>SUM(F61:F62)-F63</f>
        <v>0</v>
      </c>
      <c r="K63" s="18">
        <f>SUM(G61:G62)-G63</f>
        <v>0</v>
      </c>
      <c r="L63" s="17"/>
    </row>
    <row r="64" spans="2:12" ht="15.75" thickTop="1" x14ac:dyDescent="0.25">
      <c r="B64" s="25"/>
      <c r="C64" s="26"/>
      <c r="D64" s="28"/>
      <c r="E64" s="28"/>
      <c r="F64" s="20"/>
      <c r="G64" s="21"/>
      <c r="H64" s="18"/>
      <c r="I64" s="18"/>
      <c r="J64" s="18"/>
      <c r="K64" s="19"/>
      <c r="L64" s="17"/>
    </row>
    <row r="65" spans="2:12" x14ac:dyDescent="0.25">
      <c r="B65" s="25" t="s">
        <v>141</v>
      </c>
      <c r="C65" s="26"/>
      <c r="D65" s="28"/>
      <c r="E65" s="28"/>
      <c r="F65" s="20"/>
      <c r="G65" s="21"/>
      <c r="H65" s="18"/>
      <c r="I65" s="18"/>
      <c r="J65" s="18"/>
      <c r="K65" s="19"/>
      <c r="L65" s="17"/>
    </row>
    <row r="66" spans="2:12" x14ac:dyDescent="0.25">
      <c r="B66" s="112" t="s">
        <v>16</v>
      </c>
      <c r="C66" s="113"/>
      <c r="D66" s="115">
        <v>255003</v>
      </c>
      <c r="E66" s="114">
        <v>446511</v>
      </c>
      <c r="F66" s="115">
        <v>376281</v>
      </c>
      <c r="G66" s="114">
        <v>1317639</v>
      </c>
      <c r="H66" s="18"/>
      <c r="I66" s="18"/>
      <c r="J66" s="18"/>
      <c r="K66" s="19"/>
      <c r="L66" s="17"/>
    </row>
    <row r="67" spans="2:12" ht="15.75" thickBot="1" x14ac:dyDescent="0.3">
      <c r="B67" s="116" t="s">
        <v>17</v>
      </c>
      <c r="C67" s="117"/>
      <c r="D67" s="120">
        <v>-39651</v>
      </c>
      <c r="E67" s="119">
        <v>45313</v>
      </c>
      <c r="F67" s="120">
        <v>-33829</v>
      </c>
      <c r="G67" s="119">
        <v>21202</v>
      </c>
      <c r="H67" s="18"/>
      <c r="I67" s="18"/>
      <c r="J67" s="18"/>
      <c r="K67" s="19"/>
      <c r="L67" s="17"/>
    </row>
    <row r="68" spans="2:12" ht="15.75" thickBot="1" x14ac:dyDescent="0.3">
      <c r="B68" s="128"/>
      <c r="C68" s="125"/>
      <c r="D68" s="126">
        <v>215352</v>
      </c>
      <c r="E68" s="127">
        <v>491824</v>
      </c>
      <c r="F68" s="126">
        <v>342452</v>
      </c>
      <c r="G68" s="127">
        <v>1338841</v>
      </c>
      <c r="H68" s="18">
        <f t="shared" ref="H68:I68" si="9">SUM(D66:D67)-D68</f>
        <v>0</v>
      </c>
      <c r="I68" s="18">
        <f t="shared" si="9"/>
        <v>0</v>
      </c>
      <c r="J68" s="18">
        <f>SUM(F66:F67)-F68</f>
        <v>0</v>
      </c>
      <c r="K68" s="18">
        <f>SUM(G66:G67)-G68</f>
        <v>0</v>
      </c>
      <c r="L68" s="17"/>
    </row>
    <row r="69" spans="2:12" ht="15.75" thickTop="1" x14ac:dyDescent="0.25">
      <c r="B69" s="25" t="s">
        <v>0</v>
      </c>
      <c r="C69" s="26"/>
      <c r="D69" s="28"/>
      <c r="E69" s="28"/>
      <c r="F69" s="20"/>
      <c r="G69" s="21"/>
      <c r="J69" s="18"/>
      <c r="K69" s="19"/>
      <c r="L69" s="17"/>
    </row>
    <row r="70" spans="2:12" x14ac:dyDescent="0.25">
      <c r="B70" s="25" t="s">
        <v>145</v>
      </c>
      <c r="C70" s="26"/>
      <c r="D70" s="28"/>
      <c r="E70" s="28"/>
      <c r="F70" s="20"/>
      <c r="G70" s="21"/>
      <c r="J70" s="18"/>
      <c r="K70" s="19"/>
      <c r="L70" s="17"/>
    </row>
    <row r="71" spans="2:12" ht="15.75" thickBot="1" x14ac:dyDescent="0.3">
      <c r="B71" s="128" t="s">
        <v>107</v>
      </c>
      <c r="C71" s="125"/>
      <c r="D71" s="129">
        <v>0.4</v>
      </c>
      <c r="E71" s="130">
        <v>0.65</v>
      </c>
      <c r="F71" s="129">
        <v>0.86</v>
      </c>
      <c r="G71" s="130">
        <v>1.24</v>
      </c>
      <c r="J71" s="18"/>
      <c r="K71" s="19"/>
      <c r="L71" s="17"/>
    </row>
    <row r="72" spans="2:12" ht="15.75" thickTop="1" x14ac:dyDescent="0.25">
      <c r="B72" s="17"/>
      <c r="C72" s="17"/>
      <c r="D72" s="18">
        <f t="shared" ref="D72:E72" si="10">D68-D57</f>
        <v>0</v>
      </c>
      <c r="E72" s="18">
        <f t="shared" si="10"/>
        <v>0</v>
      </c>
      <c r="F72" s="18">
        <f>F68-F57</f>
        <v>0</v>
      </c>
      <c r="G72" s="18">
        <f>G68-G57</f>
        <v>0</v>
      </c>
      <c r="J72" s="18"/>
      <c r="K72" s="19"/>
      <c r="L72" s="17"/>
    </row>
    <row r="73" spans="2:12" x14ac:dyDescent="0.25">
      <c r="B73" s="17"/>
      <c r="C73" s="17"/>
      <c r="D73" s="18">
        <f t="shared" ref="D73:E73" si="11">D63-D35</f>
        <v>0</v>
      </c>
      <c r="E73" s="18">
        <f t="shared" si="11"/>
        <v>0</v>
      </c>
      <c r="F73" s="18">
        <f>F63-F35</f>
        <v>0</v>
      </c>
      <c r="G73" s="18">
        <f>G63-G35</f>
        <v>0</v>
      </c>
      <c r="J73" s="18"/>
      <c r="K73" s="19"/>
      <c r="L73" s="17"/>
    </row>
    <row r="74" spans="2:12" ht="15.75" thickBot="1" x14ac:dyDescent="0.3">
      <c r="B74" s="13" t="s">
        <v>143</v>
      </c>
      <c r="C74" s="17"/>
      <c r="D74" s="17"/>
      <c r="E74" s="17"/>
      <c r="F74" s="29"/>
      <c r="G74" s="14"/>
      <c r="J74" s="18"/>
      <c r="K74" s="19"/>
      <c r="L74" s="17"/>
    </row>
    <row r="75" spans="2:12" s="83" customFormat="1" x14ac:dyDescent="0.25">
      <c r="B75" s="81"/>
      <c r="C75" s="36"/>
      <c r="D75" s="36"/>
      <c r="E75" s="36"/>
      <c r="F75" s="132"/>
      <c r="G75" s="82" t="s">
        <v>144</v>
      </c>
      <c r="H75" s="37"/>
      <c r="I75" s="107"/>
      <c r="J75" s="36"/>
    </row>
    <row r="76" spans="2:12" s="83" customFormat="1" x14ac:dyDescent="0.25">
      <c r="B76" s="81"/>
      <c r="C76" s="36"/>
      <c r="D76" s="36"/>
      <c r="E76" s="36"/>
      <c r="F76" s="132"/>
      <c r="G76" s="82"/>
      <c r="H76" s="37"/>
      <c r="I76" s="107"/>
      <c r="J76" s="36"/>
    </row>
    <row r="77" spans="2:12" s="83" customFormat="1" x14ac:dyDescent="0.25">
      <c r="B77" s="81"/>
      <c r="C77" s="36"/>
      <c r="D77" s="36"/>
      <c r="E77" s="36"/>
      <c r="F77" s="36"/>
      <c r="G77" s="82"/>
      <c r="H77" s="37"/>
      <c r="I77" s="107"/>
      <c r="J77" s="36"/>
    </row>
    <row r="78" spans="2:12" s="83" customFormat="1" ht="15.75" thickBot="1" x14ac:dyDescent="0.3">
      <c r="B78" s="81" t="s">
        <v>120</v>
      </c>
      <c r="C78" s="36"/>
      <c r="D78" s="36"/>
      <c r="E78" s="36"/>
      <c r="F78" s="36"/>
      <c r="G78" s="133"/>
      <c r="H78" s="37"/>
      <c r="I78" s="107"/>
      <c r="J78" s="36"/>
    </row>
    <row r="79" spans="2:12" s="83" customFormat="1" x14ac:dyDescent="0.25">
      <c r="B79" s="81"/>
      <c r="C79" s="36"/>
      <c r="D79" s="36"/>
      <c r="E79" s="36"/>
      <c r="F79" s="36"/>
      <c r="G79" s="82" t="s">
        <v>121</v>
      </c>
      <c r="H79" s="37"/>
      <c r="I79" s="107"/>
      <c r="J79" s="36"/>
    </row>
    <row r="80" spans="2:12" x14ac:dyDescent="0.25">
      <c r="B80" s="17"/>
      <c r="C80" s="17"/>
      <c r="D80" s="17"/>
      <c r="E80" s="17"/>
      <c r="F80" s="18"/>
      <c r="G80" s="18"/>
      <c r="H80" s="18"/>
      <c r="I80" s="19"/>
      <c r="J80" s="17"/>
    </row>
    <row r="81" spans="2:10" x14ac:dyDescent="0.25">
      <c r="B81" s="17"/>
      <c r="C81" s="17"/>
      <c r="D81" s="17"/>
      <c r="E81" s="17"/>
      <c r="F81" s="18"/>
      <c r="G81" s="18"/>
      <c r="H81" s="18"/>
      <c r="I81" s="19"/>
      <c r="J81" s="17"/>
    </row>
    <row r="82" spans="2:10" x14ac:dyDescent="0.25">
      <c r="B82" s="17"/>
      <c r="C82" s="17"/>
      <c r="D82" s="17"/>
      <c r="E82" s="17"/>
      <c r="F82" s="18"/>
      <c r="G82" s="18"/>
      <c r="H82" s="18"/>
      <c r="I82" s="19"/>
      <c r="J82" s="17"/>
    </row>
    <row r="83" spans="2:10" x14ac:dyDescent="0.25">
      <c r="B83" s="17"/>
      <c r="C83" s="17"/>
      <c r="D83" s="17"/>
      <c r="E83" s="17"/>
      <c r="F83" s="18"/>
      <c r="G83" s="18"/>
      <c r="H83" s="18"/>
      <c r="I83" s="19"/>
      <c r="J83" s="17"/>
    </row>
    <row r="84" spans="2:10" x14ac:dyDescent="0.25">
      <c r="B84" s="17"/>
      <c r="C84" s="17"/>
      <c r="D84" s="17"/>
      <c r="E84" s="17"/>
      <c r="F84" s="18"/>
      <c r="G84" s="18"/>
      <c r="H84" s="18"/>
      <c r="I84" s="19"/>
      <c r="J84" s="17"/>
    </row>
    <row r="85" spans="2:10" x14ac:dyDescent="0.25">
      <c r="B85" s="17"/>
      <c r="C85" s="17"/>
      <c r="D85" s="17"/>
      <c r="E85" s="17"/>
      <c r="F85" s="18"/>
      <c r="G85" s="18"/>
      <c r="H85" s="18"/>
      <c r="I85" s="19"/>
      <c r="J85" s="17"/>
    </row>
    <row r="86" spans="2:10" x14ac:dyDescent="0.25">
      <c r="B86" s="17"/>
      <c r="C86" s="17"/>
      <c r="D86" s="17"/>
      <c r="E86" s="17"/>
      <c r="F86" s="18"/>
      <c r="G86" s="18"/>
      <c r="H86" s="18"/>
      <c r="I86" s="19"/>
      <c r="J86" s="17"/>
    </row>
    <row r="87" spans="2:10" x14ac:dyDescent="0.25">
      <c r="B87" s="17"/>
      <c r="C87" s="17"/>
      <c r="D87" s="17"/>
      <c r="E87" s="17"/>
      <c r="F87" s="18"/>
      <c r="G87" s="18"/>
      <c r="H87" s="18"/>
      <c r="I87" s="19"/>
      <c r="J87" s="17"/>
    </row>
    <row r="88" spans="2:10" x14ac:dyDescent="0.25">
      <c r="B88" s="17"/>
      <c r="C88" s="17"/>
      <c r="D88" s="17"/>
      <c r="E88" s="17"/>
      <c r="F88" s="18"/>
      <c r="G88" s="18"/>
      <c r="H88" s="18"/>
      <c r="I88" s="19"/>
      <c r="J88" s="17"/>
    </row>
    <row r="89" spans="2:10" x14ac:dyDescent="0.25">
      <c r="B89" s="17"/>
      <c r="C89" s="17"/>
      <c r="D89" s="17"/>
      <c r="E89" s="17"/>
      <c r="F89" s="18"/>
      <c r="G89" s="18"/>
      <c r="H89" s="18"/>
      <c r="I89" s="19"/>
      <c r="J89" s="17"/>
    </row>
    <row r="90" spans="2:10" x14ac:dyDescent="0.25">
      <c r="B90" s="17"/>
      <c r="C90" s="17"/>
      <c r="D90" s="17"/>
      <c r="E90" s="17"/>
      <c r="F90" s="18"/>
      <c r="G90" s="18"/>
      <c r="H90" s="18"/>
      <c r="I90" s="19"/>
      <c r="J90" s="17"/>
    </row>
  </sheetData>
  <mergeCells count="16">
    <mergeCell ref="B41:B43"/>
    <mergeCell ref="C41:C43"/>
    <mergeCell ref="F6:G6"/>
    <mergeCell ref="F7:G7"/>
    <mergeCell ref="B8:B10"/>
    <mergeCell ref="C8:C10"/>
    <mergeCell ref="B39:B40"/>
    <mergeCell ref="C39:C40"/>
    <mergeCell ref="F39:G39"/>
    <mergeCell ref="F40:G40"/>
    <mergeCell ref="D39:E39"/>
    <mergeCell ref="D40:E40"/>
    <mergeCell ref="D6:E6"/>
    <mergeCell ref="D7:E7"/>
    <mergeCell ref="B6:B7"/>
    <mergeCell ref="C6:C7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  <customPr name="FPMExcelClientCellBasedFunctionStatus" r:id="rId4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98"/>
  <sheetViews>
    <sheetView tabSelected="1" zoomScale="80" zoomScaleNormal="80" workbookViewId="0">
      <selection activeCell="E18" sqref="E18"/>
    </sheetView>
  </sheetViews>
  <sheetFormatPr defaultRowHeight="15" x14ac:dyDescent="0.25"/>
  <cols>
    <col min="2" max="2" width="72.28515625" customWidth="1"/>
    <col min="4" max="4" width="19.28515625" customWidth="1"/>
    <col min="5" max="5" width="21" customWidth="1"/>
    <col min="6" max="6" width="11.7109375" style="4" customWidth="1"/>
    <col min="7" max="7" width="11.7109375" customWidth="1"/>
  </cols>
  <sheetData>
    <row r="1" spans="2:18" ht="15.75" x14ac:dyDescent="0.25">
      <c r="B1" s="6" t="s">
        <v>119</v>
      </c>
    </row>
    <row r="2" spans="2:18" ht="15.75" x14ac:dyDescent="0.25">
      <c r="B2" s="1" t="s">
        <v>117</v>
      </c>
    </row>
    <row r="3" spans="2:18" x14ac:dyDescent="0.25">
      <c r="B3" s="17"/>
      <c r="C3" s="17"/>
      <c r="D3" s="17"/>
      <c r="E3" s="17"/>
      <c r="F3" s="18"/>
    </row>
    <row r="4" spans="2:18" x14ac:dyDescent="0.25">
      <c r="B4" s="156"/>
      <c r="C4" s="164"/>
      <c r="D4" s="160" t="s">
        <v>169</v>
      </c>
      <c r="E4" s="160"/>
      <c r="F4" s="18"/>
    </row>
    <row r="5" spans="2:18" ht="15.75" customHeight="1" thickBot="1" x14ac:dyDescent="0.3">
      <c r="B5" s="156"/>
      <c r="C5" s="164"/>
      <c r="D5" s="161" t="s">
        <v>168</v>
      </c>
      <c r="E5" s="161"/>
      <c r="F5" s="18"/>
    </row>
    <row r="6" spans="2:18" x14ac:dyDescent="0.25">
      <c r="B6" s="156" t="s">
        <v>1</v>
      </c>
      <c r="C6" s="157" t="s">
        <v>2</v>
      </c>
      <c r="D6" s="84" t="s">
        <v>129</v>
      </c>
      <c r="E6" s="134" t="s">
        <v>104</v>
      </c>
      <c r="F6" s="18"/>
    </row>
    <row r="7" spans="2:18" x14ac:dyDescent="0.25">
      <c r="B7" s="156"/>
      <c r="C7" s="157"/>
      <c r="D7" s="84" t="s">
        <v>130</v>
      </c>
      <c r="E7" s="85" t="s">
        <v>130</v>
      </c>
      <c r="F7" s="18"/>
    </row>
    <row r="8" spans="2:18" ht="15.75" thickBot="1" x14ac:dyDescent="0.3">
      <c r="B8" s="162"/>
      <c r="C8" s="163"/>
      <c r="D8" s="49"/>
      <c r="E8" s="86" t="s">
        <v>105</v>
      </c>
      <c r="F8" s="18"/>
    </row>
    <row r="9" spans="2:18" x14ac:dyDescent="0.25">
      <c r="B9" s="23" t="s">
        <v>0</v>
      </c>
      <c r="C9" s="15"/>
      <c r="D9" s="21"/>
      <c r="E9" s="21"/>
      <c r="F9" s="18"/>
    </row>
    <row r="10" spans="2:18" x14ac:dyDescent="0.25">
      <c r="B10" s="25" t="s">
        <v>110</v>
      </c>
      <c r="C10" s="24"/>
      <c r="D10" s="21"/>
      <c r="E10" s="21"/>
      <c r="F10" s="18"/>
    </row>
    <row r="11" spans="2:18" x14ac:dyDescent="0.25">
      <c r="B11" s="168" t="s">
        <v>111</v>
      </c>
      <c r="C11" s="169"/>
      <c r="D11" s="167">
        <v>648739</v>
      </c>
      <c r="E11" s="167">
        <v>986869</v>
      </c>
      <c r="F11" s="18"/>
      <c r="G11" s="18"/>
    </row>
    <row r="12" spans="2:18" x14ac:dyDescent="0.25">
      <c r="B12" s="25" t="s">
        <v>0</v>
      </c>
      <c r="C12" s="26"/>
      <c r="D12" s="21"/>
      <c r="E12" s="21"/>
      <c r="F12" s="18"/>
    </row>
    <row r="13" spans="2:18" s="83" customFormat="1" x14ac:dyDescent="0.25">
      <c r="B13" s="143" t="s">
        <v>146</v>
      </c>
      <c r="C13" s="106"/>
      <c r="D13" s="144"/>
      <c r="E13" s="145"/>
      <c r="F13" s="37"/>
      <c r="N13"/>
      <c r="O13"/>
      <c r="P13"/>
      <c r="Q13"/>
      <c r="R13"/>
    </row>
    <row r="14" spans="2:18" s="83" customFormat="1" x14ac:dyDescent="0.25">
      <c r="B14" s="89" t="s">
        <v>88</v>
      </c>
      <c r="C14" s="99"/>
      <c r="D14" s="135">
        <v>295894</v>
      </c>
      <c r="E14" s="136">
        <v>260375</v>
      </c>
      <c r="F14" s="37"/>
      <c r="N14"/>
      <c r="O14"/>
      <c r="P14"/>
      <c r="Q14"/>
      <c r="R14"/>
    </row>
    <row r="15" spans="2:18" s="83" customFormat="1" x14ac:dyDescent="0.25">
      <c r="B15" s="89" t="s">
        <v>178</v>
      </c>
      <c r="C15" s="99">
        <v>12</v>
      </c>
      <c r="D15" s="135">
        <v>139275</v>
      </c>
      <c r="E15" s="89">
        <v>-630</v>
      </c>
      <c r="F15" s="37"/>
      <c r="N15"/>
      <c r="O15"/>
      <c r="P15"/>
      <c r="Q15"/>
      <c r="R15"/>
    </row>
    <row r="16" spans="2:18" s="83" customFormat="1" x14ac:dyDescent="0.25">
      <c r="B16" s="89" t="s">
        <v>112</v>
      </c>
      <c r="C16" s="99">
        <v>8</v>
      </c>
      <c r="D16" s="88">
        <v>453</v>
      </c>
      <c r="E16" s="136">
        <v>78908</v>
      </c>
      <c r="F16" s="37"/>
      <c r="N16"/>
      <c r="O16"/>
      <c r="P16"/>
      <c r="Q16"/>
      <c r="R16"/>
    </row>
    <row r="17" spans="2:18" s="83" customFormat="1" x14ac:dyDescent="0.25">
      <c r="B17" s="89" t="s">
        <v>4</v>
      </c>
      <c r="C17" s="99">
        <v>13</v>
      </c>
      <c r="D17" s="135">
        <v>-75048</v>
      </c>
      <c r="E17" s="136">
        <v>-54288</v>
      </c>
      <c r="F17" s="37"/>
      <c r="N17"/>
      <c r="O17"/>
      <c r="P17"/>
      <c r="Q17"/>
      <c r="R17"/>
    </row>
    <row r="18" spans="2:18" s="83" customFormat="1" x14ac:dyDescent="0.25">
      <c r="B18" s="89" t="s">
        <v>89</v>
      </c>
      <c r="C18" s="99">
        <v>13</v>
      </c>
      <c r="D18" s="135">
        <v>156500</v>
      </c>
      <c r="E18" s="136">
        <v>156099</v>
      </c>
      <c r="F18" s="37"/>
      <c r="N18"/>
      <c r="O18"/>
      <c r="P18"/>
      <c r="Q18"/>
      <c r="R18"/>
    </row>
    <row r="19" spans="2:18" s="83" customFormat="1" x14ac:dyDescent="0.25">
      <c r="B19" s="89" t="s">
        <v>131</v>
      </c>
      <c r="C19" s="99">
        <v>6</v>
      </c>
      <c r="D19" s="135">
        <v>-399719</v>
      </c>
      <c r="E19" s="136">
        <v>-546245</v>
      </c>
      <c r="F19" s="37"/>
      <c r="N19"/>
      <c r="O19"/>
      <c r="P19"/>
      <c r="Q19"/>
      <c r="R19"/>
    </row>
    <row r="20" spans="2:18" s="83" customFormat="1" x14ac:dyDescent="0.25">
      <c r="B20" s="89" t="s">
        <v>54</v>
      </c>
      <c r="C20" s="99"/>
      <c r="D20" s="135">
        <v>-16788</v>
      </c>
      <c r="E20" s="136">
        <v>20193</v>
      </c>
      <c r="F20" s="37"/>
      <c r="N20"/>
      <c r="O20"/>
      <c r="P20"/>
      <c r="Q20"/>
      <c r="R20"/>
    </row>
    <row r="21" spans="2:18" s="83" customFormat="1" x14ac:dyDescent="0.25">
      <c r="B21" s="89" t="s">
        <v>147</v>
      </c>
      <c r="C21" s="99"/>
      <c r="D21" s="135">
        <v>-20802</v>
      </c>
      <c r="E21" s="136">
        <v>61439</v>
      </c>
      <c r="F21" s="37"/>
      <c r="N21"/>
      <c r="O21"/>
      <c r="P21"/>
      <c r="Q21"/>
      <c r="R21"/>
    </row>
    <row r="22" spans="2:18" s="83" customFormat="1" x14ac:dyDescent="0.25">
      <c r="B22" s="89" t="s">
        <v>148</v>
      </c>
      <c r="C22" s="99"/>
      <c r="D22" s="135">
        <v>5213</v>
      </c>
      <c r="E22" s="136">
        <v>8976</v>
      </c>
      <c r="F22" s="37"/>
      <c r="N22"/>
      <c r="O22"/>
      <c r="P22"/>
      <c r="Q22"/>
      <c r="R22"/>
    </row>
    <row r="23" spans="2:18" s="83" customFormat="1" x14ac:dyDescent="0.25">
      <c r="B23" s="89" t="s">
        <v>149</v>
      </c>
      <c r="C23" s="99"/>
      <c r="D23" s="88">
        <v>-135</v>
      </c>
      <c r="E23" s="89">
        <v>793</v>
      </c>
      <c r="F23" s="37"/>
      <c r="N23"/>
      <c r="O23"/>
      <c r="P23"/>
      <c r="Q23"/>
      <c r="R23"/>
    </row>
    <row r="24" spans="2:18" s="83" customFormat="1" ht="15.75" thickBot="1" x14ac:dyDescent="0.3">
      <c r="B24" s="93" t="s">
        <v>90</v>
      </c>
      <c r="C24" s="94"/>
      <c r="D24" s="137">
        <v>3215</v>
      </c>
      <c r="E24" s="138">
        <v>2844</v>
      </c>
      <c r="F24" s="37"/>
      <c r="N24"/>
      <c r="O24"/>
      <c r="P24"/>
      <c r="Q24"/>
      <c r="R24"/>
    </row>
    <row r="25" spans="2:18" s="83" customFormat="1" x14ac:dyDescent="0.25">
      <c r="B25" s="88" t="s">
        <v>91</v>
      </c>
      <c r="C25" s="87"/>
      <c r="D25" s="135">
        <v>736797</v>
      </c>
      <c r="E25" s="136">
        <v>975333</v>
      </c>
      <c r="F25" s="37">
        <f>SUM(D11:D24)-D25</f>
        <v>0</v>
      </c>
      <c r="G25" s="37">
        <f>SUM(E11:E24)-E25</f>
        <v>0</v>
      </c>
      <c r="N25"/>
      <c r="O25"/>
      <c r="P25"/>
      <c r="Q25"/>
      <c r="R25"/>
    </row>
    <row r="26" spans="2:18" x14ac:dyDescent="0.25">
      <c r="B26" s="25" t="s">
        <v>0</v>
      </c>
      <c r="C26" s="24"/>
      <c r="D26" s="20"/>
      <c r="E26" s="21"/>
      <c r="F26" s="18"/>
    </row>
    <row r="27" spans="2:18" s="83" customFormat="1" x14ac:dyDescent="0.25">
      <c r="B27" s="89" t="s">
        <v>92</v>
      </c>
      <c r="C27" s="99"/>
      <c r="D27" s="135">
        <v>-17294</v>
      </c>
      <c r="E27" s="136">
        <v>5456</v>
      </c>
      <c r="F27" s="37"/>
      <c r="N27"/>
      <c r="O27"/>
      <c r="P27"/>
      <c r="Q27"/>
      <c r="R27"/>
    </row>
    <row r="28" spans="2:18" s="83" customFormat="1" x14ac:dyDescent="0.25">
      <c r="B28" s="89" t="s">
        <v>93</v>
      </c>
      <c r="C28" s="99"/>
      <c r="D28" s="135">
        <v>-42890</v>
      </c>
      <c r="E28" s="136">
        <v>-121785</v>
      </c>
      <c r="F28" s="37"/>
      <c r="N28"/>
      <c r="O28"/>
      <c r="P28"/>
      <c r="Q28"/>
      <c r="R28"/>
    </row>
    <row r="29" spans="2:18" s="83" customFormat="1" x14ac:dyDescent="0.25">
      <c r="B29" s="89" t="s">
        <v>94</v>
      </c>
      <c r="C29" s="99"/>
      <c r="D29" s="135">
        <v>-158560</v>
      </c>
      <c r="E29" s="136">
        <v>-375645</v>
      </c>
      <c r="F29" s="37"/>
      <c r="N29"/>
      <c r="O29"/>
      <c r="P29"/>
      <c r="Q29"/>
      <c r="R29"/>
    </row>
    <row r="30" spans="2:18" s="83" customFormat="1" x14ac:dyDescent="0.25">
      <c r="B30" s="89" t="s">
        <v>95</v>
      </c>
      <c r="C30" s="99"/>
      <c r="D30" s="135">
        <v>97793</v>
      </c>
      <c r="E30" s="136">
        <v>261251</v>
      </c>
      <c r="F30" s="37"/>
      <c r="N30"/>
      <c r="O30"/>
      <c r="P30"/>
      <c r="Q30"/>
      <c r="R30"/>
    </row>
    <row r="31" spans="2:18" s="83" customFormat="1" ht="15.75" thickBot="1" x14ac:dyDescent="0.3">
      <c r="B31" s="93" t="s">
        <v>96</v>
      </c>
      <c r="C31" s="94"/>
      <c r="D31" s="137">
        <v>-54004</v>
      </c>
      <c r="E31" s="138">
        <v>41657</v>
      </c>
      <c r="F31" s="37"/>
      <c r="N31"/>
      <c r="O31"/>
      <c r="P31"/>
      <c r="Q31"/>
      <c r="R31"/>
    </row>
    <row r="32" spans="2:18" s="83" customFormat="1" x14ac:dyDescent="0.25">
      <c r="B32" s="88" t="s">
        <v>97</v>
      </c>
      <c r="C32" s="99"/>
      <c r="D32" s="135">
        <v>561842</v>
      </c>
      <c r="E32" s="136">
        <v>786267</v>
      </c>
      <c r="F32" s="37">
        <f>SUM(D25:D31)-D32</f>
        <v>0</v>
      </c>
      <c r="G32" s="37">
        <f>SUM(E25:E31)-E32</f>
        <v>0</v>
      </c>
      <c r="N32"/>
      <c r="O32"/>
      <c r="P32"/>
      <c r="Q32"/>
      <c r="R32"/>
    </row>
    <row r="33" spans="2:18" s="83" customFormat="1" x14ac:dyDescent="0.25">
      <c r="B33" s="89" t="s">
        <v>0</v>
      </c>
      <c r="C33" s="99"/>
      <c r="D33" s="88"/>
      <c r="E33" s="89"/>
      <c r="F33" s="37"/>
      <c r="N33"/>
      <c r="O33"/>
      <c r="P33"/>
      <c r="Q33"/>
      <c r="R33"/>
    </row>
    <row r="34" spans="2:18" s="83" customFormat="1" x14ac:dyDescent="0.25">
      <c r="B34" s="89" t="s">
        <v>98</v>
      </c>
      <c r="C34" s="99">
        <v>17</v>
      </c>
      <c r="D34" s="135">
        <v>174464</v>
      </c>
      <c r="E34" s="136">
        <v>123038</v>
      </c>
      <c r="F34" s="37"/>
      <c r="N34"/>
      <c r="O34"/>
      <c r="P34"/>
      <c r="Q34"/>
      <c r="R34"/>
    </row>
    <row r="35" spans="2:18" s="83" customFormat="1" x14ac:dyDescent="0.25">
      <c r="B35" s="89" t="s">
        <v>79</v>
      </c>
      <c r="C35" s="99"/>
      <c r="D35" s="135">
        <v>-101933</v>
      </c>
      <c r="E35" s="136">
        <v>-55378</v>
      </c>
      <c r="F35" s="37"/>
      <c r="N35"/>
      <c r="O35"/>
      <c r="P35"/>
      <c r="Q35"/>
      <c r="R35"/>
    </row>
    <row r="36" spans="2:18" s="83" customFormat="1" x14ac:dyDescent="0.25">
      <c r="B36" s="89" t="s">
        <v>80</v>
      </c>
      <c r="C36" s="99"/>
      <c r="D36" s="135">
        <v>63623</v>
      </c>
      <c r="E36" s="136">
        <v>17997</v>
      </c>
      <c r="F36" s="37"/>
      <c r="N36"/>
      <c r="O36"/>
      <c r="P36"/>
      <c r="Q36"/>
      <c r="R36"/>
    </row>
    <row r="37" spans="2:18" s="83" customFormat="1" ht="15.75" thickBot="1" x14ac:dyDescent="0.3">
      <c r="B37" s="93" t="s">
        <v>81</v>
      </c>
      <c r="C37" s="94" t="s">
        <v>179</v>
      </c>
      <c r="D37" s="137">
        <v>-126403</v>
      </c>
      <c r="E37" s="138">
        <v>-110443</v>
      </c>
      <c r="F37" s="37"/>
      <c r="N37"/>
      <c r="O37"/>
      <c r="P37"/>
      <c r="Q37"/>
      <c r="R37"/>
    </row>
    <row r="38" spans="2:18" s="83" customFormat="1" ht="15.75" thickBot="1" x14ac:dyDescent="0.3">
      <c r="B38" s="97" t="s">
        <v>99</v>
      </c>
      <c r="C38" s="94"/>
      <c r="D38" s="137">
        <v>571593</v>
      </c>
      <c r="E38" s="138">
        <v>761481</v>
      </c>
      <c r="F38" s="37">
        <f>SUM(D32:D37)-D38</f>
        <v>0</v>
      </c>
      <c r="G38" s="37">
        <f>SUM(E32:E37)-E38</f>
        <v>0</v>
      </c>
      <c r="N38"/>
      <c r="O38"/>
      <c r="P38"/>
      <c r="Q38"/>
      <c r="R38"/>
    </row>
    <row r="39" spans="2:18" x14ac:dyDescent="0.25">
      <c r="B39" s="17"/>
      <c r="C39" s="17"/>
      <c r="D39" s="17"/>
      <c r="E39" s="17"/>
      <c r="F39" s="18"/>
    </row>
    <row r="40" spans="2:18" x14ac:dyDescent="0.25">
      <c r="B40" s="17"/>
      <c r="C40" s="17"/>
      <c r="D40" s="17"/>
      <c r="E40" s="17"/>
      <c r="F40" s="18"/>
    </row>
    <row r="41" spans="2:18" x14ac:dyDescent="0.25">
      <c r="B41" s="156"/>
      <c r="C41" s="157"/>
      <c r="D41" s="160" t="s">
        <v>169</v>
      </c>
      <c r="E41" s="160"/>
      <c r="F41" s="18"/>
    </row>
    <row r="42" spans="2:18" ht="15.75" customHeight="1" thickBot="1" x14ac:dyDescent="0.3">
      <c r="B42" s="156"/>
      <c r="C42" s="157"/>
      <c r="D42" s="161" t="s">
        <v>168</v>
      </c>
      <c r="E42" s="161"/>
      <c r="F42" s="18"/>
    </row>
    <row r="43" spans="2:18" x14ac:dyDescent="0.25">
      <c r="B43" s="156" t="s">
        <v>1</v>
      </c>
      <c r="C43" s="157" t="s">
        <v>113</v>
      </c>
      <c r="D43" s="84" t="s">
        <v>129</v>
      </c>
      <c r="E43" s="85" t="s">
        <v>104</v>
      </c>
      <c r="F43" s="18"/>
    </row>
    <row r="44" spans="2:18" x14ac:dyDescent="0.25">
      <c r="B44" s="156"/>
      <c r="C44" s="157"/>
      <c r="D44" s="84" t="s">
        <v>130</v>
      </c>
      <c r="E44" s="85" t="s">
        <v>130</v>
      </c>
      <c r="F44" s="18"/>
    </row>
    <row r="45" spans="2:18" ht="15.75" thickBot="1" x14ac:dyDescent="0.3">
      <c r="B45" s="162"/>
      <c r="C45" s="163"/>
      <c r="D45" s="49"/>
      <c r="E45" s="86" t="s">
        <v>105</v>
      </c>
      <c r="F45" s="18"/>
    </row>
    <row r="46" spans="2:18" x14ac:dyDescent="0.25">
      <c r="B46" s="25" t="s">
        <v>0</v>
      </c>
      <c r="C46" s="26"/>
      <c r="D46" s="20"/>
      <c r="E46" s="21"/>
      <c r="F46" s="18"/>
    </row>
    <row r="47" spans="2:18" s="83" customFormat="1" x14ac:dyDescent="0.25">
      <c r="B47" s="143" t="s">
        <v>55</v>
      </c>
      <c r="C47" s="106"/>
      <c r="D47" s="144"/>
      <c r="E47" s="145"/>
      <c r="F47" s="37"/>
      <c r="N47"/>
      <c r="O47"/>
      <c r="P47"/>
      <c r="Q47"/>
      <c r="R47"/>
    </row>
    <row r="48" spans="2:18" s="83" customFormat="1" x14ac:dyDescent="0.25">
      <c r="B48" s="89" t="s">
        <v>82</v>
      </c>
      <c r="C48" s="113"/>
      <c r="D48" s="115">
        <v>-920765</v>
      </c>
      <c r="E48" s="114">
        <v>-620949</v>
      </c>
      <c r="F48" s="37"/>
      <c r="N48"/>
      <c r="O48"/>
      <c r="P48"/>
      <c r="Q48"/>
      <c r="R48"/>
    </row>
    <row r="49" spans="2:18" s="83" customFormat="1" x14ac:dyDescent="0.25">
      <c r="B49" s="89" t="s">
        <v>83</v>
      </c>
      <c r="C49" s="113"/>
      <c r="D49" s="115">
        <v>1476515</v>
      </c>
      <c r="E49" s="114">
        <v>454519</v>
      </c>
      <c r="F49" s="37"/>
      <c r="N49"/>
      <c r="O49"/>
      <c r="P49"/>
      <c r="Q49"/>
      <c r="R49"/>
    </row>
    <row r="50" spans="2:18" s="83" customFormat="1" x14ac:dyDescent="0.25">
      <c r="B50" s="89" t="s">
        <v>100</v>
      </c>
      <c r="C50" s="113"/>
      <c r="D50" s="115">
        <v>-354116</v>
      </c>
      <c r="E50" s="114">
        <v>-190691</v>
      </c>
      <c r="F50" s="37"/>
      <c r="N50"/>
      <c r="O50"/>
      <c r="P50"/>
      <c r="Q50"/>
      <c r="R50"/>
    </row>
    <row r="51" spans="2:18" s="83" customFormat="1" x14ac:dyDescent="0.25">
      <c r="B51" s="89" t="s">
        <v>101</v>
      </c>
      <c r="C51" s="113"/>
      <c r="D51" s="115">
        <v>1474</v>
      </c>
      <c r="E51" s="114">
        <v>1382</v>
      </c>
      <c r="F51" s="37"/>
      <c r="N51"/>
      <c r="O51"/>
      <c r="P51"/>
      <c r="Q51"/>
      <c r="R51"/>
    </row>
    <row r="52" spans="2:18" s="83" customFormat="1" x14ac:dyDescent="0.25">
      <c r="B52" s="89" t="s">
        <v>65</v>
      </c>
      <c r="C52" s="113">
        <v>17</v>
      </c>
      <c r="D52" s="115">
        <v>-11050</v>
      </c>
      <c r="E52" s="112">
        <v>-67</v>
      </c>
      <c r="F52" s="37"/>
      <c r="N52"/>
      <c r="O52"/>
      <c r="P52"/>
      <c r="Q52"/>
      <c r="R52"/>
    </row>
    <row r="53" spans="2:18" s="83" customFormat="1" x14ac:dyDescent="0.25">
      <c r="B53" s="139" t="s">
        <v>180</v>
      </c>
      <c r="C53" s="113">
        <v>25</v>
      </c>
      <c r="D53" s="115">
        <v>-163770</v>
      </c>
      <c r="E53" s="112" t="s">
        <v>106</v>
      </c>
      <c r="F53" s="37"/>
      <c r="N53"/>
      <c r="O53"/>
      <c r="P53"/>
      <c r="Q53"/>
      <c r="R53"/>
    </row>
    <row r="54" spans="2:18" s="83" customFormat="1" x14ac:dyDescent="0.25">
      <c r="B54" s="139" t="s">
        <v>84</v>
      </c>
      <c r="C54" s="113"/>
      <c r="D54" s="115">
        <v>-1999</v>
      </c>
      <c r="E54" s="114">
        <v>-33156</v>
      </c>
      <c r="F54" s="37"/>
      <c r="N54"/>
      <c r="O54"/>
      <c r="P54"/>
      <c r="Q54"/>
      <c r="R54"/>
    </row>
    <row r="55" spans="2:18" s="83" customFormat="1" x14ac:dyDescent="0.25">
      <c r="B55" s="139" t="s">
        <v>181</v>
      </c>
      <c r="C55" s="113"/>
      <c r="D55" s="115">
        <v>13600</v>
      </c>
      <c r="E55" s="114">
        <v>12958</v>
      </c>
      <c r="F55" s="37"/>
      <c r="N55"/>
      <c r="O55"/>
      <c r="P55"/>
      <c r="Q55"/>
      <c r="R55"/>
    </row>
    <row r="56" spans="2:18" s="83" customFormat="1" x14ac:dyDescent="0.25">
      <c r="B56" s="139" t="s">
        <v>124</v>
      </c>
      <c r="C56" s="113">
        <v>25</v>
      </c>
      <c r="D56" s="115">
        <v>335047</v>
      </c>
      <c r="E56" s="112" t="s">
        <v>106</v>
      </c>
      <c r="F56" s="37"/>
      <c r="N56"/>
      <c r="O56"/>
      <c r="P56"/>
      <c r="Q56"/>
      <c r="R56"/>
    </row>
    <row r="57" spans="2:18" s="83" customFormat="1" x14ac:dyDescent="0.25">
      <c r="B57" s="139" t="s">
        <v>122</v>
      </c>
      <c r="C57" s="113">
        <v>25</v>
      </c>
      <c r="D57" s="115">
        <v>-270047</v>
      </c>
      <c r="E57" s="112" t="s">
        <v>106</v>
      </c>
      <c r="F57" s="37"/>
      <c r="N57"/>
      <c r="O57"/>
      <c r="P57"/>
      <c r="Q57"/>
      <c r="R57"/>
    </row>
    <row r="58" spans="2:18" s="83" customFormat="1" ht="15.75" thickBot="1" x14ac:dyDescent="0.3">
      <c r="B58" s="139" t="s">
        <v>68</v>
      </c>
      <c r="C58" s="113"/>
      <c r="D58" s="110">
        <v>920</v>
      </c>
      <c r="E58" s="112">
        <v>-794</v>
      </c>
      <c r="F58" s="37"/>
      <c r="N58"/>
      <c r="O58"/>
      <c r="P58"/>
      <c r="Q58"/>
      <c r="R58"/>
    </row>
    <row r="59" spans="2:18" s="83" customFormat="1" ht="15.75" thickBot="1" x14ac:dyDescent="0.3">
      <c r="B59" s="140" t="s">
        <v>102</v>
      </c>
      <c r="C59" s="122"/>
      <c r="D59" s="141">
        <v>105809</v>
      </c>
      <c r="E59" s="123">
        <v>-376798</v>
      </c>
      <c r="F59" s="37">
        <f>SUM(D48:D58)-D59</f>
        <v>0</v>
      </c>
      <c r="G59" s="37">
        <f>SUM(E48:E58)-E59</f>
        <v>0</v>
      </c>
      <c r="N59"/>
      <c r="O59"/>
      <c r="P59"/>
      <c r="Q59"/>
      <c r="R59"/>
    </row>
    <row r="60" spans="2:18" s="83" customFormat="1" x14ac:dyDescent="0.25">
      <c r="B60" s="143" t="s">
        <v>0</v>
      </c>
      <c r="C60" s="106"/>
      <c r="D60" s="144"/>
      <c r="E60" s="145"/>
      <c r="F60" s="37"/>
      <c r="N60"/>
      <c r="O60"/>
      <c r="P60"/>
      <c r="Q60"/>
      <c r="R60"/>
    </row>
    <row r="61" spans="2:18" s="83" customFormat="1" x14ac:dyDescent="0.25">
      <c r="B61" s="143" t="s">
        <v>56</v>
      </c>
      <c r="C61" s="106"/>
      <c r="D61" s="144"/>
      <c r="E61" s="145"/>
      <c r="F61" s="37"/>
      <c r="N61"/>
      <c r="O61"/>
      <c r="P61"/>
      <c r="Q61"/>
      <c r="R61"/>
    </row>
    <row r="62" spans="2:18" s="83" customFormat="1" x14ac:dyDescent="0.25">
      <c r="B62" s="89" t="s">
        <v>85</v>
      </c>
      <c r="C62" s="113">
        <v>20</v>
      </c>
      <c r="D62" s="115">
        <v>287072</v>
      </c>
      <c r="E62" s="114">
        <v>108460</v>
      </c>
      <c r="F62" s="37"/>
      <c r="N62"/>
      <c r="O62"/>
      <c r="P62"/>
      <c r="Q62"/>
      <c r="R62"/>
    </row>
    <row r="63" spans="2:18" s="83" customFormat="1" x14ac:dyDescent="0.25">
      <c r="B63" s="89" t="s">
        <v>57</v>
      </c>
      <c r="C63" s="113">
        <v>20</v>
      </c>
      <c r="D63" s="115">
        <v>-323473</v>
      </c>
      <c r="E63" s="114">
        <v>-75088</v>
      </c>
      <c r="F63" s="37"/>
      <c r="N63"/>
      <c r="O63"/>
      <c r="P63"/>
      <c r="Q63"/>
      <c r="R63"/>
    </row>
    <row r="64" spans="2:18" s="83" customFormat="1" x14ac:dyDescent="0.25">
      <c r="B64" s="89" t="s">
        <v>182</v>
      </c>
      <c r="C64" s="113">
        <v>25</v>
      </c>
      <c r="D64" s="115">
        <v>-300002</v>
      </c>
      <c r="E64" s="114">
        <v>-199997</v>
      </c>
      <c r="F64" s="37"/>
      <c r="N64"/>
      <c r="O64"/>
      <c r="P64"/>
      <c r="Q64"/>
      <c r="R64"/>
    </row>
    <row r="65" spans="2:18" s="83" customFormat="1" x14ac:dyDescent="0.25">
      <c r="B65" s="89" t="s">
        <v>103</v>
      </c>
      <c r="C65" s="113"/>
      <c r="D65" s="115">
        <v>-1515</v>
      </c>
      <c r="E65" s="114">
        <v>-1003</v>
      </c>
      <c r="F65" s="37"/>
      <c r="N65"/>
      <c r="O65"/>
      <c r="P65"/>
      <c r="Q65"/>
      <c r="R65"/>
    </row>
    <row r="66" spans="2:18" s="83" customFormat="1" x14ac:dyDescent="0.25">
      <c r="B66" s="89" t="s">
        <v>150</v>
      </c>
      <c r="C66" s="113"/>
      <c r="D66" s="110">
        <v>-153</v>
      </c>
      <c r="E66" s="114">
        <v>-1762</v>
      </c>
      <c r="F66" s="37"/>
      <c r="N66"/>
      <c r="O66"/>
      <c r="P66"/>
      <c r="Q66"/>
      <c r="R66"/>
    </row>
    <row r="67" spans="2:18" s="83" customFormat="1" x14ac:dyDescent="0.25">
      <c r="B67" s="89" t="s">
        <v>183</v>
      </c>
      <c r="C67" s="113"/>
      <c r="D67" s="110" t="s">
        <v>106</v>
      </c>
      <c r="E67" s="114">
        <v>3742</v>
      </c>
      <c r="F67" s="37"/>
      <c r="N67"/>
      <c r="O67"/>
      <c r="P67"/>
      <c r="Q67"/>
      <c r="R67"/>
    </row>
    <row r="68" spans="2:18" s="83" customFormat="1" x14ac:dyDescent="0.25">
      <c r="B68" s="89" t="s">
        <v>184</v>
      </c>
      <c r="C68" s="113">
        <v>25</v>
      </c>
      <c r="D68" s="115">
        <v>-8962</v>
      </c>
      <c r="E68" s="112" t="s">
        <v>106</v>
      </c>
      <c r="F68" s="37"/>
      <c r="N68"/>
      <c r="O68"/>
      <c r="P68"/>
      <c r="Q68"/>
      <c r="R68"/>
    </row>
    <row r="69" spans="2:18" s="83" customFormat="1" ht="15.75" thickBot="1" x14ac:dyDescent="0.3">
      <c r="B69" s="89" t="s">
        <v>151</v>
      </c>
      <c r="C69" s="113">
        <v>21</v>
      </c>
      <c r="D69" s="115">
        <v>-11903</v>
      </c>
      <c r="E69" s="114">
        <v>-9839</v>
      </c>
      <c r="F69" s="37"/>
      <c r="N69"/>
      <c r="O69"/>
      <c r="P69"/>
      <c r="Q69"/>
      <c r="R69"/>
    </row>
    <row r="70" spans="2:18" s="83" customFormat="1" ht="15.75" thickBot="1" x14ac:dyDescent="0.3">
      <c r="B70" s="140" t="s">
        <v>152</v>
      </c>
      <c r="C70" s="122"/>
      <c r="D70" s="141">
        <v>-358936</v>
      </c>
      <c r="E70" s="123">
        <v>-175487</v>
      </c>
      <c r="F70" s="37">
        <f>SUM(D62:D69)-D70</f>
        <v>0</v>
      </c>
      <c r="G70" s="37">
        <f>SUM(E62:E69)-E70</f>
        <v>0</v>
      </c>
      <c r="N70"/>
      <c r="O70"/>
      <c r="P70"/>
      <c r="Q70"/>
      <c r="R70"/>
    </row>
    <row r="71" spans="2:18" s="83" customFormat="1" x14ac:dyDescent="0.25">
      <c r="B71" s="81" t="s">
        <v>0</v>
      </c>
      <c r="C71" s="146"/>
      <c r="D71" s="144"/>
      <c r="E71" s="145"/>
      <c r="F71" s="37"/>
      <c r="N71"/>
      <c r="O71"/>
      <c r="P71"/>
      <c r="Q71"/>
      <c r="R71"/>
    </row>
    <row r="72" spans="2:18" s="83" customFormat="1" x14ac:dyDescent="0.25">
      <c r="B72" s="89" t="s">
        <v>86</v>
      </c>
      <c r="C72" s="111"/>
      <c r="D72" s="115">
        <v>-11448</v>
      </c>
      <c r="E72" s="114">
        <v>81822</v>
      </c>
      <c r="F72" s="37"/>
      <c r="N72"/>
      <c r="O72"/>
      <c r="P72"/>
      <c r="Q72"/>
      <c r="R72"/>
    </row>
    <row r="73" spans="2:18" s="83" customFormat="1" ht="15.75" thickBot="1" x14ac:dyDescent="0.3">
      <c r="B73" s="93" t="s">
        <v>66</v>
      </c>
      <c r="C73" s="131"/>
      <c r="D73" s="118">
        <v>-9</v>
      </c>
      <c r="E73" s="116">
        <v>128</v>
      </c>
      <c r="F73" s="37"/>
      <c r="N73"/>
      <c r="O73"/>
      <c r="P73"/>
      <c r="Q73"/>
      <c r="R73"/>
    </row>
    <row r="74" spans="2:18" s="83" customFormat="1" ht="15.75" thickBot="1" x14ac:dyDescent="0.3">
      <c r="B74" s="97" t="s">
        <v>114</v>
      </c>
      <c r="C74" s="131"/>
      <c r="D74" s="120">
        <v>307009</v>
      </c>
      <c r="E74" s="119">
        <v>291146</v>
      </c>
      <c r="F74" s="37">
        <f>SUM(D70:D73,D59,D38)-D74</f>
        <v>0</v>
      </c>
      <c r="G74" s="37">
        <f>SUM(E70:E73,E59,E38)-E74</f>
        <v>0</v>
      </c>
      <c r="N74"/>
      <c r="O74"/>
      <c r="P74"/>
      <c r="Q74"/>
      <c r="R74"/>
    </row>
    <row r="75" spans="2:18" s="83" customFormat="1" x14ac:dyDescent="0.25">
      <c r="B75" s="143" t="s">
        <v>0</v>
      </c>
      <c r="C75" s="146"/>
      <c r="D75" s="144"/>
      <c r="E75" s="145"/>
      <c r="F75" s="37"/>
      <c r="N75"/>
      <c r="O75"/>
      <c r="P75"/>
      <c r="Q75"/>
      <c r="R75"/>
    </row>
    <row r="76" spans="2:18" s="83" customFormat="1" ht="15.75" thickBot="1" x14ac:dyDescent="0.3">
      <c r="B76" s="93" t="s">
        <v>153</v>
      </c>
      <c r="C76" s="131"/>
      <c r="D76" s="120">
        <v>762817</v>
      </c>
      <c r="E76" s="119">
        <v>1144193</v>
      </c>
      <c r="F76" s="37"/>
      <c r="N76"/>
      <c r="O76"/>
      <c r="P76"/>
      <c r="Q76"/>
      <c r="R76"/>
    </row>
    <row r="77" spans="2:18" s="83" customFormat="1" ht="15.75" thickBot="1" x14ac:dyDescent="0.3">
      <c r="B77" s="102" t="s">
        <v>154</v>
      </c>
      <c r="C77" s="142"/>
      <c r="D77" s="126">
        <v>1069826</v>
      </c>
      <c r="E77" s="127">
        <v>1435339</v>
      </c>
      <c r="F77" s="37">
        <f>SUM(D74:D76)-D77</f>
        <v>0</v>
      </c>
      <c r="G77" s="37">
        <f>SUM(E74:E76)-E77</f>
        <v>0</v>
      </c>
      <c r="N77"/>
      <c r="O77"/>
      <c r="P77"/>
      <c r="Q77"/>
      <c r="R77"/>
    </row>
    <row r="78" spans="2:18" s="83" customFormat="1" ht="15.75" thickTop="1" x14ac:dyDescent="0.25">
      <c r="B78" s="36"/>
      <c r="C78" s="36"/>
      <c r="D78" s="36"/>
      <c r="E78" s="36"/>
      <c r="F78" s="37"/>
      <c r="N78"/>
      <c r="O78"/>
      <c r="P78"/>
      <c r="Q78"/>
      <c r="R78"/>
    </row>
    <row r="79" spans="2:18" s="83" customFormat="1" x14ac:dyDescent="0.25">
      <c r="B79" s="36"/>
      <c r="C79" s="36"/>
      <c r="D79" s="36"/>
      <c r="E79" s="36"/>
      <c r="F79" s="37"/>
    </row>
    <row r="80" spans="2:18" s="83" customFormat="1" x14ac:dyDescent="0.25">
      <c r="B80" s="36"/>
      <c r="C80" s="36"/>
      <c r="D80" s="36"/>
      <c r="E80" s="36"/>
      <c r="F80" s="37"/>
    </row>
    <row r="81" spans="2:6" s="83" customFormat="1" x14ac:dyDescent="0.25">
      <c r="B81" s="36"/>
      <c r="C81" s="36"/>
      <c r="D81" s="36"/>
      <c r="E81" s="36"/>
      <c r="F81" s="37"/>
    </row>
    <row r="82" spans="2:6" s="83" customFormat="1" ht="15.75" thickBot="1" x14ac:dyDescent="0.3">
      <c r="B82" s="81" t="s">
        <v>143</v>
      </c>
      <c r="C82" s="36"/>
      <c r="D82" s="132"/>
      <c r="E82" s="108"/>
      <c r="F82" s="37"/>
    </row>
    <row r="83" spans="2:6" x14ac:dyDescent="0.25">
      <c r="B83" s="13"/>
      <c r="C83" s="17"/>
      <c r="D83" s="29"/>
      <c r="E83" s="15" t="s">
        <v>144</v>
      </c>
      <c r="F83" s="18"/>
    </row>
    <row r="84" spans="2:6" x14ac:dyDescent="0.25">
      <c r="B84" s="13"/>
      <c r="C84" s="17"/>
      <c r="D84" s="29"/>
      <c r="E84" s="15"/>
      <c r="F84" s="18"/>
    </row>
    <row r="85" spans="2:6" x14ac:dyDescent="0.25">
      <c r="B85" s="13"/>
      <c r="C85" s="17"/>
      <c r="D85" s="17"/>
      <c r="E85" s="15"/>
      <c r="F85" s="18"/>
    </row>
    <row r="86" spans="2:6" ht="15.75" thickBot="1" x14ac:dyDescent="0.3">
      <c r="B86" s="13" t="s">
        <v>120</v>
      </c>
      <c r="C86" s="17"/>
      <c r="D86" s="17"/>
      <c r="E86" s="16"/>
      <c r="F86" s="18"/>
    </row>
    <row r="87" spans="2:6" x14ac:dyDescent="0.25">
      <c r="B87" s="13"/>
      <c r="C87" s="17"/>
      <c r="D87" s="17"/>
      <c r="E87" s="15" t="s">
        <v>121</v>
      </c>
      <c r="F87" s="18"/>
    </row>
    <row r="88" spans="2:6" x14ac:dyDescent="0.25">
      <c r="B88" s="17"/>
      <c r="C88" s="17"/>
      <c r="D88" s="17"/>
      <c r="E88" s="17"/>
      <c r="F88" s="18"/>
    </row>
    <row r="89" spans="2:6" x14ac:dyDescent="0.25">
      <c r="B89" s="17"/>
      <c r="C89" s="17"/>
      <c r="D89" s="17"/>
      <c r="E89" s="17"/>
      <c r="F89" s="18"/>
    </row>
    <row r="90" spans="2:6" x14ac:dyDescent="0.25">
      <c r="B90" s="17"/>
      <c r="C90" s="17"/>
      <c r="D90" s="17"/>
      <c r="E90" s="17"/>
      <c r="F90" s="18"/>
    </row>
    <row r="91" spans="2:6" x14ac:dyDescent="0.25">
      <c r="B91" s="17"/>
      <c r="C91" s="17"/>
      <c r="D91" s="17"/>
      <c r="E91" s="17"/>
      <c r="F91" s="18"/>
    </row>
    <row r="92" spans="2:6" x14ac:dyDescent="0.25">
      <c r="B92" s="17"/>
      <c r="C92" s="17"/>
      <c r="D92" s="17"/>
      <c r="E92" s="17"/>
      <c r="F92" s="18"/>
    </row>
    <row r="93" spans="2:6" x14ac:dyDescent="0.25">
      <c r="B93" s="17"/>
      <c r="C93" s="17"/>
      <c r="D93" s="17"/>
      <c r="E93" s="17"/>
      <c r="F93" s="18"/>
    </row>
    <row r="94" spans="2:6" x14ac:dyDescent="0.25">
      <c r="B94" s="17"/>
      <c r="C94" s="17"/>
      <c r="D94" s="17"/>
      <c r="E94" s="17"/>
      <c r="F94" s="18"/>
    </row>
    <row r="95" spans="2:6" x14ac:dyDescent="0.25">
      <c r="B95" s="17"/>
      <c r="C95" s="17"/>
      <c r="D95" s="17"/>
      <c r="E95" s="17"/>
      <c r="F95" s="18"/>
    </row>
    <row r="96" spans="2:6" x14ac:dyDescent="0.25">
      <c r="B96" s="17"/>
      <c r="C96" s="17"/>
      <c r="D96" s="17"/>
      <c r="E96" s="17"/>
      <c r="F96" s="18"/>
    </row>
    <row r="97" spans="2:6" x14ac:dyDescent="0.25">
      <c r="B97" s="17"/>
      <c r="C97" s="17"/>
      <c r="D97" s="17"/>
      <c r="E97" s="17"/>
      <c r="F97" s="18"/>
    </row>
    <row r="98" spans="2:6" x14ac:dyDescent="0.25">
      <c r="B98" s="17"/>
      <c r="C98" s="17"/>
      <c r="D98" s="17"/>
      <c r="E98" s="17"/>
      <c r="F98" s="18"/>
    </row>
  </sheetData>
  <mergeCells count="12">
    <mergeCell ref="B43:B45"/>
    <mergeCell ref="C43:C45"/>
    <mergeCell ref="B4:B5"/>
    <mergeCell ref="C4:C5"/>
    <mergeCell ref="D4:E4"/>
    <mergeCell ref="D5:E5"/>
    <mergeCell ref="B6:B8"/>
    <mergeCell ref="C6:C8"/>
    <mergeCell ref="B41:B42"/>
    <mergeCell ref="C41:C42"/>
    <mergeCell ref="D41:E41"/>
    <mergeCell ref="D42:E42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43"/>
  <sheetViews>
    <sheetView zoomScale="80" zoomScaleNormal="80" workbookViewId="0">
      <selection activeCell="J18" sqref="J18"/>
    </sheetView>
  </sheetViews>
  <sheetFormatPr defaultRowHeight="15" x14ac:dyDescent="0.25"/>
  <cols>
    <col min="2" max="2" width="53.5703125" customWidth="1"/>
    <col min="3" max="10" width="14.42578125" customWidth="1"/>
    <col min="11" max="12" width="12.28515625" style="4" bestFit="1" customWidth="1"/>
    <col min="16" max="16" width="12" bestFit="1" customWidth="1"/>
    <col min="17" max="17" width="9.85546875" bestFit="1" customWidth="1"/>
    <col min="18" max="18" width="10.85546875" bestFit="1" customWidth="1"/>
    <col min="19" max="20" width="13.5703125" bestFit="1" customWidth="1"/>
    <col min="21" max="21" width="14.85546875" bestFit="1" customWidth="1"/>
    <col min="22" max="22" width="10.85546875" bestFit="1" customWidth="1"/>
    <col min="23" max="23" width="14.85546875" bestFit="1" customWidth="1"/>
  </cols>
  <sheetData>
    <row r="1" spans="2:12" ht="15.75" x14ac:dyDescent="0.25">
      <c r="B1" s="6" t="s">
        <v>119</v>
      </c>
    </row>
    <row r="2" spans="2:12" ht="15.75" x14ac:dyDescent="0.25">
      <c r="B2" s="6" t="s">
        <v>116</v>
      </c>
    </row>
    <row r="5" spans="2:12" ht="15.75" thickBot="1" x14ac:dyDescent="0.3">
      <c r="B5" s="9"/>
      <c r="C5" s="165" t="s">
        <v>58</v>
      </c>
      <c r="D5" s="165"/>
      <c r="E5" s="165"/>
      <c r="F5" s="165"/>
      <c r="G5" s="165"/>
      <c r="H5" s="165"/>
      <c r="I5" s="11"/>
      <c r="J5" s="11"/>
    </row>
    <row r="6" spans="2:12" ht="48.75" thickBot="1" x14ac:dyDescent="0.3">
      <c r="B6" s="10" t="s">
        <v>1</v>
      </c>
      <c r="C6" s="5" t="s">
        <v>41</v>
      </c>
      <c r="D6" s="5" t="s">
        <v>59</v>
      </c>
      <c r="E6" s="5" t="s">
        <v>155</v>
      </c>
      <c r="F6" s="5" t="s">
        <v>73</v>
      </c>
      <c r="G6" s="5" t="s">
        <v>60</v>
      </c>
      <c r="H6" s="5" t="s">
        <v>61</v>
      </c>
      <c r="I6" s="12" t="s">
        <v>115</v>
      </c>
      <c r="J6" s="12" t="s">
        <v>61</v>
      </c>
    </row>
    <row r="7" spans="2:12" x14ac:dyDescent="0.25">
      <c r="B7" s="9" t="s">
        <v>0</v>
      </c>
      <c r="C7" s="39"/>
      <c r="D7" s="39"/>
      <c r="E7" s="39"/>
      <c r="F7" s="39"/>
      <c r="G7" s="39"/>
      <c r="H7" s="39"/>
      <c r="I7" s="39"/>
      <c r="J7" s="39"/>
    </row>
    <row r="8" spans="2:12" ht="15.75" thickBot="1" x14ac:dyDescent="0.3">
      <c r="B8" s="64" t="s">
        <v>156</v>
      </c>
      <c r="C8" s="73">
        <v>916541</v>
      </c>
      <c r="D8" s="73">
        <v>1142</v>
      </c>
      <c r="E8" s="73">
        <v>10113</v>
      </c>
      <c r="F8" s="73">
        <v>3738581</v>
      </c>
      <c r="G8" s="73">
        <v>5439811</v>
      </c>
      <c r="H8" s="73">
        <v>10106188</v>
      </c>
      <c r="I8" s="73">
        <v>-89282</v>
      </c>
      <c r="J8" s="73">
        <v>10016906</v>
      </c>
      <c r="K8" s="4">
        <f>SUM(C8:G8)-H8</f>
        <v>0</v>
      </c>
      <c r="L8" s="4">
        <f>SUM(H8:I8)-J8</f>
        <v>0</v>
      </c>
    </row>
    <row r="9" spans="2:12" x14ac:dyDescent="0.25">
      <c r="B9" s="52" t="s">
        <v>157</v>
      </c>
      <c r="C9" s="70"/>
      <c r="D9" s="70"/>
      <c r="E9" s="70"/>
      <c r="F9" s="70"/>
      <c r="G9" s="70">
        <v>754400</v>
      </c>
      <c r="H9" s="70">
        <v>754400</v>
      </c>
      <c r="I9" s="154">
        <v>20798</v>
      </c>
      <c r="J9" s="70">
        <v>775198</v>
      </c>
      <c r="K9" s="4">
        <f t="shared" ref="K9:K11" si="0">SUM(C9:G9)-H9</f>
        <v>0</v>
      </c>
      <c r="L9" s="4">
        <f t="shared" ref="L9:L11" si="1">SUM(H9:I9)-J9</f>
        <v>0</v>
      </c>
    </row>
    <row r="10" spans="2:12" ht="15.75" thickBot="1" x14ac:dyDescent="0.3">
      <c r="B10" s="59" t="s">
        <v>158</v>
      </c>
      <c r="C10" s="74"/>
      <c r="D10" s="74"/>
      <c r="E10" s="74">
        <v>-37120</v>
      </c>
      <c r="F10" s="74">
        <v>598501</v>
      </c>
      <c r="G10" s="74">
        <v>1858</v>
      </c>
      <c r="H10" s="74">
        <v>563239</v>
      </c>
      <c r="I10" s="74">
        <v>404</v>
      </c>
      <c r="J10" s="74">
        <v>563643</v>
      </c>
      <c r="K10" s="4">
        <f t="shared" si="0"/>
        <v>0</v>
      </c>
      <c r="L10" s="4">
        <f t="shared" si="1"/>
        <v>0</v>
      </c>
    </row>
    <row r="11" spans="2:12" ht="15.75" thickBot="1" x14ac:dyDescent="0.3">
      <c r="B11" s="64" t="s">
        <v>159</v>
      </c>
      <c r="C11" s="73"/>
      <c r="D11" s="73"/>
      <c r="E11" s="73">
        <v>-37120</v>
      </c>
      <c r="F11" s="73">
        <v>598501</v>
      </c>
      <c r="G11" s="73">
        <v>756258</v>
      </c>
      <c r="H11" s="73">
        <v>1317639</v>
      </c>
      <c r="I11" s="155">
        <v>21202</v>
      </c>
      <c r="J11" s="73">
        <v>1338841</v>
      </c>
      <c r="K11" s="4">
        <f t="shared" si="0"/>
        <v>0</v>
      </c>
      <c r="L11" s="4">
        <f t="shared" si="1"/>
        <v>0</v>
      </c>
    </row>
    <row r="12" spans="2:12" x14ac:dyDescent="0.25">
      <c r="B12" s="3" t="s">
        <v>0</v>
      </c>
      <c r="C12" s="41"/>
      <c r="D12" s="41"/>
      <c r="E12" s="41"/>
      <c r="F12" s="41"/>
      <c r="G12" s="41"/>
      <c r="H12" s="41"/>
      <c r="I12" s="41"/>
      <c r="J12" s="41"/>
    </row>
    <row r="13" spans="2:12" x14ac:dyDescent="0.25">
      <c r="B13" s="52" t="s">
        <v>185</v>
      </c>
      <c r="C13" s="46"/>
      <c r="D13" s="46"/>
      <c r="E13" s="46"/>
      <c r="F13" s="46"/>
      <c r="G13" s="54">
        <v>-91175</v>
      </c>
      <c r="H13" s="54">
        <v>-91175</v>
      </c>
      <c r="I13" s="46"/>
      <c r="J13" s="54">
        <v>-91175</v>
      </c>
      <c r="K13" s="4">
        <f t="shared" ref="K13:K15" si="2">SUM(C13:G13)-H13</f>
        <v>0</v>
      </c>
      <c r="L13" s="4">
        <f t="shared" ref="L13:L15" si="3">SUM(H13:I13)-J13</f>
        <v>0</v>
      </c>
    </row>
    <row r="14" spans="2:12" x14ac:dyDescent="0.25">
      <c r="B14" s="52" t="s">
        <v>186</v>
      </c>
      <c r="C14" s="46"/>
      <c r="D14" s="46"/>
      <c r="E14" s="46"/>
      <c r="F14" s="46"/>
      <c r="G14" s="54">
        <v>-199997</v>
      </c>
      <c r="H14" s="54">
        <v>-199997</v>
      </c>
      <c r="I14" s="154">
        <v>-1927</v>
      </c>
      <c r="J14" s="54">
        <v>-201924</v>
      </c>
      <c r="K14" s="4">
        <f t="shared" si="2"/>
        <v>0</v>
      </c>
      <c r="L14" s="4">
        <f t="shared" si="3"/>
        <v>0</v>
      </c>
    </row>
    <row r="15" spans="2:12" x14ac:dyDescent="0.25">
      <c r="B15" s="52" t="s">
        <v>187</v>
      </c>
      <c r="C15" s="46"/>
      <c r="D15" s="46"/>
      <c r="E15" s="46"/>
      <c r="F15" s="46"/>
      <c r="G15" s="54">
        <v>-9690</v>
      </c>
      <c r="H15" s="54">
        <v>-9690</v>
      </c>
      <c r="I15" s="46"/>
      <c r="J15" s="54">
        <v>-9690</v>
      </c>
      <c r="K15" s="4">
        <f t="shared" si="2"/>
        <v>0</v>
      </c>
      <c r="L15" s="4">
        <f t="shared" si="3"/>
        <v>0</v>
      </c>
    </row>
    <row r="16" spans="2:12" ht="15.75" thickBot="1" x14ac:dyDescent="0.3">
      <c r="B16" s="52" t="s">
        <v>188</v>
      </c>
      <c r="C16" s="46"/>
      <c r="D16" s="46"/>
      <c r="E16" s="46"/>
      <c r="F16" s="46"/>
      <c r="G16" s="54">
        <v>-1905</v>
      </c>
      <c r="H16" s="54">
        <v>-1905</v>
      </c>
      <c r="I16" s="46"/>
      <c r="J16" s="54">
        <v>-1905</v>
      </c>
      <c r="K16" s="4">
        <f t="shared" ref="K16:K17" si="4">SUM(C16:G16)-H16</f>
        <v>0</v>
      </c>
      <c r="L16" s="4">
        <f t="shared" ref="L16:L17" si="5">SUM(H16:I16)-J16</f>
        <v>0</v>
      </c>
    </row>
    <row r="17" spans="2:12" ht="15.75" thickBot="1" x14ac:dyDescent="0.3">
      <c r="B17" s="147" t="s">
        <v>189</v>
      </c>
      <c r="C17" s="148">
        <v>916541</v>
      </c>
      <c r="D17" s="148">
        <v>1142</v>
      </c>
      <c r="E17" s="149">
        <v>-27007</v>
      </c>
      <c r="F17" s="148">
        <v>4337082</v>
      </c>
      <c r="G17" s="148">
        <v>5893302</v>
      </c>
      <c r="H17" s="148">
        <v>11121060</v>
      </c>
      <c r="I17" s="148">
        <v>-70007</v>
      </c>
      <c r="J17" s="148">
        <v>11051053</v>
      </c>
      <c r="K17" s="4">
        <f t="shared" si="4"/>
        <v>0</v>
      </c>
      <c r="L17" s="4">
        <f t="shared" si="5"/>
        <v>0</v>
      </c>
    </row>
    <row r="18" spans="2:12" ht="15.75" thickTop="1" x14ac:dyDescent="0.25">
      <c r="C18" s="4">
        <f t="shared" ref="C18:J18" si="6">SUM(C9:C10)-C11</f>
        <v>0</v>
      </c>
      <c r="D18" s="4">
        <f t="shared" si="6"/>
        <v>0</v>
      </c>
      <c r="E18" s="4">
        <f t="shared" si="6"/>
        <v>0</v>
      </c>
      <c r="F18" s="4">
        <f t="shared" si="6"/>
        <v>0</v>
      </c>
      <c r="G18" s="4">
        <f t="shared" si="6"/>
        <v>0</v>
      </c>
      <c r="H18" s="4">
        <f t="shared" si="6"/>
        <v>0</v>
      </c>
      <c r="I18" s="4">
        <f t="shared" si="6"/>
        <v>0</v>
      </c>
      <c r="J18" s="4">
        <f t="shared" si="6"/>
        <v>0</v>
      </c>
    </row>
    <row r="19" spans="2:12" x14ac:dyDescent="0.25">
      <c r="C19" s="4">
        <f>SUM(C8,C11,C13:C16)-C17</f>
        <v>0</v>
      </c>
      <c r="D19" s="4">
        <f t="shared" ref="D19:J19" si="7">SUM(D8,D11,D13:D16)-D17</f>
        <v>0</v>
      </c>
      <c r="E19" s="4">
        <f t="shared" si="7"/>
        <v>0</v>
      </c>
      <c r="F19" s="4">
        <f t="shared" si="7"/>
        <v>0</v>
      </c>
      <c r="G19" s="4">
        <f t="shared" si="7"/>
        <v>0</v>
      </c>
      <c r="H19" s="4">
        <f t="shared" si="7"/>
        <v>0</v>
      </c>
      <c r="I19" s="4">
        <f t="shared" si="7"/>
        <v>0</v>
      </c>
      <c r="J19" s="4">
        <f t="shared" si="7"/>
        <v>0</v>
      </c>
    </row>
    <row r="20" spans="2:12" x14ac:dyDescent="0.25">
      <c r="C20" s="42"/>
      <c r="D20" s="42"/>
      <c r="E20" s="42"/>
      <c r="F20" s="42"/>
      <c r="G20" s="42"/>
      <c r="H20" s="42"/>
      <c r="I20" s="42"/>
      <c r="J20" s="42"/>
    </row>
    <row r="21" spans="2:12" ht="15.75" thickBot="1" x14ac:dyDescent="0.3">
      <c r="B21" s="9"/>
      <c r="C21" s="166" t="s">
        <v>58</v>
      </c>
      <c r="D21" s="166"/>
      <c r="E21" s="166"/>
      <c r="F21" s="166"/>
      <c r="G21" s="166"/>
      <c r="H21" s="166"/>
      <c r="I21" s="43"/>
      <c r="J21" s="43"/>
    </row>
    <row r="22" spans="2:12" ht="48.75" thickBot="1" x14ac:dyDescent="0.3">
      <c r="B22" s="10" t="s">
        <v>1</v>
      </c>
      <c r="C22" s="44" t="s">
        <v>41</v>
      </c>
      <c r="D22" s="44" t="s">
        <v>59</v>
      </c>
      <c r="E22" s="44" t="s">
        <v>123</v>
      </c>
      <c r="F22" s="44" t="s">
        <v>73</v>
      </c>
      <c r="G22" s="44" t="s">
        <v>60</v>
      </c>
      <c r="H22" s="44" t="s">
        <v>61</v>
      </c>
      <c r="I22" s="40" t="s">
        <v>115</v>
      </c>
      <c r="J22" s="40" t="s">
        <v>61</v>
      </c>
    </row>
    <row r="23" spans="2:12" x14ac:dyDescent="0.25">
      <c r="B23" s="9" t="s">
        <v>0</v>
      </c>
      <c r="C23" s="39"/>
      <c r="D23" s="39"/>
      <c r="E23" s="39"/>
      <c r="F23" s="39"/>
      <c r="G23" s="39"/>
      <c r="H23" s="39"/>
      <c r="I23" s="39"/>
      <c r="J23" s="39"/>
    </row>
    <row r="24" spans="2:12" ht="15.75" thickBot="1" x14ac:dyDescent="0.3">
      <c r="B24" s="64" t="s">
        <v>160</v>
      </c>
      <c r="C24" s="150">
        <v>916541</v>
      </c>
      <c r="D24" s="150">
        <v>1142</v>
      </c>
      <c r="E24" s="150">
        <v>-1759</v>
      </c>
      <c r="F24" s="150">
        <v>4209612</v>
      </c>
      <c r="G24" s="150">
        <v>4809455</v>
      </c>
      <c r="H24" s="150">
        <v>9934991</v>
      </c>
      <c r="I24" s="150">
        <v>-61541</v>
      </c>
      <c r="J24" s="150">
        <v>9873450</v>
      </c>
      <c r="K24" s="4">
        <f>SUM(C24:G24)-H24</f>
        <v>0</v>
      </c>
      <c r="L24" s="4">
        <f>SUM(H24:I24)-J24</f>
        <v>0</v>
      </c>
    </row>
    <row r="25" spans="2:12" x14ac:dyDescent="0.25">
      <c r="B25" s="52" t="s">
        <v>132</v>
      </c>
      <c r="C25" s="50"/>
      <c r="D25" s="50"/>
      <c r="E25" s="50"/>
      <c r="F25" s="50"/>
      <c r="G25" s="151">
        <v>525415</v>
      </c>
      <c r="H25" s="151">
        <v>525415</v>
      </c>
      <c r="I25" s="151">
        <v>-33871</v>
      </c>
      <c r="J25" s="151">
        <v>491544</v>
      </c>
      <c r="K25" s="4">
        <f t="shared" ref="K25:K27" si="8">SUM(C25:G25)-H25</f>
        <v>0</v>
      </c>
      <c r="L25" s="4">
        <f t="shared" ref="L25:L27" si="9">SUM(H25:I25)-J25</f>
        <v>0</v>
      </c>
    </row>
    <row r="26" spans="2:12" ht="15.75" thickBot="1" x14ac:dyDescent="0.3">
      <c r="B26" s="59" t="s">
        <v>161</v>
      </c>
      <c r="C26" s="64"/>
      <c r="D26" s="64"/>
      <c r="E26" s="64">
        <v>988</v>
      </c>
      <c r="F26" s="152">
        <v>-150743</v>
      </c>
      <c r="G26" s="64">
        <v>621</v>
      </c>
      <c r="H26" s="152">
        <v>-149134</v>
      </c>
      <c r="I26" s="64">
        <v>42</v>
      </c>
      <c r="J26" s="152">
        <v>-149092</v>
      </c>
      <c r="K26" s="4">
        <f t="shared" si="8"/>
        <v>0</v>
      </c>
      <c r="L26" s="4">
        <f t="shared" si="9"/>
        <v>0</v>
      </c>
    </row>
    <row r="27" spans="2:12" ht="15.75" thickBot="1" x14ac:dyDescent="0.3">
      <c r="B27" s="64" t="s">
        <v>162</v>
      </c>
      <c r="C27" s="64"/>
      <c r="D27" s="64"/>
      <c r="E27" s="64">
        <v>988</v>
      </c>
      <c r="F27" s="152">
        <v>-150743</v>
      </c>
      <c r="G27" s="152">
        <v>526036</v>
      </c>
      <c r="H27" s="152">
        <v>376281</v>
      </c>
      <c r="I27" s="152">
        <v>-33829</v>
      </c>
      <c r="J27" s="152">
        <v>342452</v>
      </c>
      <c r="K27" s="4">
        <f t="shared" si="8"/>
        <v>0</v>
      </c>
      <c r="L27" s="4">
        <f t="shared" si="9"/>
        <v>0</v>
      </c>
    </row>
    <row r="28" spans="2:12" x14ac:dyDescent="0.25">
      <c r="B28" s="2" t="s">
        <v>0</v>
      </c>
      <c r="C28" s="39"/>
      <c r="D28" s="39"/>
      <c r="E28" s="39"/>
      <c r="F28" s="39"/>
      <c r="G28" s="39"/>
      <c r="H28" s="39"/>
      <c r="I28" s="39"/>
      <c r="J28" s="39"/>
    </row>
    <row r="29" spans="2:12" x14ac:dyDescent="0.25">
      <c r="B29" s="52" t="s">
        <v>186</v>
      </c>
      <c r="C29" s="50"/>
      <c r="D29" s="50"/>
      <c r="E29" s="50"/>
      <c r="F29" s="50"/>
      <c r="G29" s="151">
        <v>-300002</v>
      </c>
      <c r="H29" s="151">
        <v>-300002</v>
      </c>
      <c r="I29" s="151">
        <v>-1500</v>
      </c>
      <c r="J29" s="151">
        <v>-301502</v>
      </c>
      <c r="K29" s="4">
        <f t="shared" ref="K29:K32" si="10">SUM(C29:G29)-H29</f>
        <v>0</v>
      </c>
      <c r="L29" s="4">
        <f t="shared" ref="L29:L32" si="11">SUM(H29:I29)-J29</f>
        <v>0</v>
      </c>
    </row>
    <row r="30" spans="2:12" x14ac:dyDescent="0.25">
      <c r="B30" s="52" t="s">
        <v>125</v>
      </c>
      <c r="C30" s="50"/>
      <c r="D30" s="50"/>
      <c r="E30" s="50"/>
      <c r="F30" s="50"/>
      <c r="G30" s="50">
        <v>-45</v>
      </c>
      <c r="H30" s="50">
        <v>-45</v>
      </c>
      <c r="I30" s="50"/>
      <c r="J30" s="50">
        <v>-45</v>
      </c>
      <c r="K30" s="4">
        <f t="shared" si="10"/>
        <v>0</v>
      </c>
      <c r="L30" s="4">
        <f t="shared" si="11"/>
        <v>0</v>
      </c>
    </row>
    <row r="31" spans="2:12" x14ac:dyDescent="0.25">
      <c r="B31" s="52" t="s">
        <v>190</v>
      </c>
      <c r="C31" s="50"/>
      <c r="D31" s="50"/>
      <c r="E31" s="50"/>
      <c r="F31" s="50"/>
      <c r="G31" s="151">
        <v>-17925</v>
      </c>
      <c r="H31" s="151">
        <v>-17925</v>
      </c>
      <c r="I31" s="50"/>
      <c r="J31" s="151">
        <v>-17925</v>
      </c>
      <c r="K31" s="4">
        <f t="shared" si="10"/>
        <v>0</v>
      </c>
      <c r="L31" s="4">
        <f t="shared" si="11"/>
        <v>0</v>
      </c>
    </row>
    <row r="32" spans="2:12" x14ac:dyDescent="0.25">
      <c r="B32" s="52" t="s">
        <v>193</v>
      </c>
      <c r="C32" s="50"/>
      <c r="D32" s="50"/>
      <c r="E32" s="50"/>
      <c r="F32" s="50"/>
      <c r="G32" s="151">
        <v>22145</v>
      </c>
      <c r="H32" s="151">
        <v>22145</v>
      </c>
      <c r="I32" s="50"/>
      <c r="J32" s="151">
        <v>22145</v>
      </c>
      <c r="K32" s="4">
        <f t="shared" si="10"/>
        <v>0</v>
      </c>
      <c r="L32" s="4">
        <f t="shared" si="11"/>
        <v>0</v>
      </c>
    </row>
    <row r="33" spans="2:12" ht="15.75" thickBot="1" x14ac:dyDescent="0.3">
      <c r="B33" s="52" t="s">
        <v>191</v>
      </c>
      <c r="C33" s="50"/>
      <c r="D33" s="50"/>
      <c r="E33" s="50"/>
      <c r="F33" s="50"/>
      <c r="G33" s="50"/>
      <c r="H33" s="50"/>
      <c r="I33" s="50">
        <v>-590</v>
      </c>
      <c r="J33" s="50">
        <v>-590</v>
      </c>
      <c r="K33" s="4">
        <f t="shared" ref="K33:K34" si="12">SUM(C33:G33)-H33</f>
        <v>0</v>
      </c>
      <c r="L33" s="4">
        <f t="shared" ref="L33:L34" si="13">SUM(H33:I33)-J33</f>
        <v>0</v>
      </c>
    </row>
    <row r="34" spans="2:12" ht="15.75" thickBot="1" x14ac:dyDescent="0.3">
      <c r="B34" s="147" t="s">
        <v>192</v>
      </c>
      <c r="C34" s="153">
        <v>916541</v>
      </c>
      <c r="D34" s="153">
        <v>1142</v>
      </c>
      <c r="E34" s="147">
        <v>-771</v>
      </c>
      <c r="F34" s="153">
        <v>4058869</v>
      </c>
      <c r="G34" s="153">
        <v>5039664</v>
      </c>
      <c r="H34" s="153">
        <v>10015445</v>
      </c>
      <c r="I34" s="153">
        <v>-97460</v>
      </c>
      <c r="J34" s="153">
        <v>9917985</v>
      </c>
      <c r="K34" s="4">
        <f t="shared" si="12"/>
        <v>0</v>
      </c>
      <c r="L34" s="4">
        <f t="shared" si="13"/>
        <v>0</v>
      </c>
    </row>
    <row r="35" spans="2:12" ht="15.75" thickTop="1" x14ac:dyDescent="0.25">
      <c r="C35" s="4">
        <f t="shared" ref="C35:J35" si="14">SUM(C25:C26)-C27</f>
        <v>0</v>
      </c>
      <c r="D35" s="4">
        <f t="shared" si="14"/>
        <v>0</v>
      </c>
      <c r="E35" s="4">
        <f t="shared" si="14"/>
        <v>0</v>
      </c>
      <c r="F35" s="4">
        <f t="shared" si="14"/>
        <v>0</v>
      </c>
      <c r="G35" s="4">
        <f t="shared" si="14"/>
        <v>0</v>
      </c>
      <c r="H35" s="4">
        <f t="shared" si="14"/>
        <v>0</v>
      </c>
      <c r="I35" s="4">
        <f t="shared" si="14"/>
        <v>0</v>
      </c>
      <c r="J35" s="4">
        <f t="shared" si="14"/>
        <v>0</v>
      </c>
    </row>
    <row r="36" spans="2:12" x14ac:dyDescent="0.25">
      <c r="C36" s="4">
        <f>SUM(C24,C27,C29:C33)-C34</f>
        <v>0</v>
      </c>
      <c r="D36" s="4">
        <f t="shared" ref="D36:J36" si="15">SUM(D24,D27,D29:D33)-D34</f>
        <v>0</v>
      </c>
      <c r="E36" s="4">
        <f t="shared" si="15"/>
        <v>0</v>
      </c>
      <c r="F36" s="4">
        <f t="shared" si="15"/>
        <v>0</v>
      </c>
      <c r="G36" s="4">
        <f t="shared" si="15"/>
        <v>0</v>
      </c>
      <c r="H36" s="4">
        <f t="shared" si="15"/>
        <v>0</v>
      </c>
      <c r="I36" s="4">
        <f t="shared" si="15"/>
        <v>0</v>
      </c>
      <c r="J36" s="4">
        <f t="shared" si="15"/>
        <v>0</v>
      </c>
    </row>
    <row r="38" spans="2:12" ht="15.75" thickBot="1" x14ac:dyDescent="0.3">
      <c r="B38" s="13" t="s">
        <v>143</v>
      </c>
      <c r="C38" s="17"/>
      <c r="D38" s="29"/>
      <c r="E38" s="14"/>
    </row>
    <row r="39" spans="2:12" x14ac:dyDescent="0.25">
      <c r="B39" s="13"/>
      <c r="C39" s="17"/>
      <c r="D39" s="29"/>
      <c r="E39" s="15" t="s">
        <v>144</v>
      </c>
    </row>
    <row r="40" spans="2:12" x14ac:dyDescent="0.25">
      <c r="B40" s="13"/>
      <c r="C40" s="17"/>
      <c r="D40" s="29"/>
      <c r="E40" s="15"/>
    </row>
    <row r="41" spans="2:12" x14ac:dyDescent="0.25">
      <c r="B41" s="13"/>
      <c r="C41" s="17"/>
      <c r="D41" s="17"/>
      <c r="E41" s="15"/>
    </row>
    <row r="42" spans="2:12" s="83" customFormat="1" ht="15.75" thickBot="1" x14ac:dyDescent="0.3">
      <c r="B42" s="81" t="s">
        <v>120</v>
      </c>
      <c r="C42" s="36"/>
      <c r="D42" s="36"/>
      <c r="E42" s="133"/>
      <c r="K42" s="8"/>
      <c r="L42" s="8"/>
    </row>
    <row r="43" spans="2:12" s="83" customFormat="1" x14ac:dyDescent="0.25">
      <c r="B43" s="81"/>
      <c r="C43" s="36"/>
      <c r="D43" s="36"/>
      <c r="E43" s="82" t="s">
        <v>121</v>
      </c>
      <c r="K43" s="8"/>
      <c r="L43" s="8"/>
    </row>
  </sheetData>
  <mergeCells count="2">
    <mergeCell ref="C5:H5"/>
    <mergeCell ref="C21:H21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 ФИНАНСОВОМ ПОЛОЖЕНИИ</vt:lpstr>
      <vt:lpstr>О СОВОКУПНОМ ДОХОДЕ </vt:lpstr>
      <vt:lpstr>О ДВИЖЕНИИ ДЕНЕЖНЫХ СРЕДСТВ</vt:lpstr>
      <vt:lpstr>ОБ ИЗМЕНЕНИЯХ В КАПИТАЛЕ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Спатаева Айман Маратовна</dc:creator>
  <cp:lastModifiedBy>Кобикова Мадина Бауржановна</cp:lastModifiedBy>
  <dcterms:created xsi:type="dcterms:W3CDTF">2020-08-27T06:03:42Z</dcterms:created>
  <dcterms:modified xsi:type="dcterms:W3CDTF">2023-08-22T09:02:10Z</dcterms:modified>
</cp:coreProperties>
</file>