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6" windowWidth="19440" windowHeight="10596" tabRatio="717" activeTab="3"/>
  </bookViews>
  <sheets>
    <sheet name="О ФИНАНСОВОМ ПОЛОЖЕНИИ" sheetId="1" r:id="rId1"/>
    <sheet name="О СОВОКУПНОМ ДОХОДЕ " sheetId="3" r:id="rId2"/>
    <sheet name="О ДВИЖЕНИИ ДЕНЕЖНЫХ СРЕДСТВ" sheetId="4" r:id="rId3"/>
    <sheet name="ОБ ИЗМЕНЕНИЯХ В КАПИТАЛЕ" sheetId="5" r:id="rId4"/>
  </sheets>
  <calcPr calcId="145621"/>
</workbook>
</file>

<file path=xl/calcChain.xml><?xml version="1.0" encoding="utf-8"?>
<calcChain xmlns="http://schemas.openxmlformats.org/spreadsheetml/2006/main">
  <c r="D41" i="4" l="1"/>
  <c r="C41" i="4"/>
  <c r="D38" i="4"/>
  <c r="C38" i="4"/>
  <c r="D29" i="4"/>
  <c r="C29" i="4"/>
  <c r="D16" i="4"/>
  <c r="C16" i="4"/>
  <c r="G50" i="3"/>
  <c r="F50" i="3"/>
  <c r="E50" i="3"/>
  <c r="D50" i="3"/>
  <c r="G49" i="3"/>
  <c r="F49" i="3"/>
  <c r="E49" i="3"/>
  <c r="D49" i="3"/>
  <c r="G48" i="3"/>
  <c r="F48" i="3"/>
  <c r="E48" i="3"/>
  <c r="D48" i="3"/>
  <c r="G42" i="3"/>
  <c r="F42" i="3"/>
  <c r="E42" i="3"/>
  <c r="D42" i="3"/>
  <c r="G31" i="3"/>
  <c r="F31" i="3"/>
  <c r="E31" i="3"/>
  <c r="D31" i="3"/>
  <c r="G27" i="3"/>
  <c r="F27" i="3"/>
  <c r="E27" i="3"/>
  <c r="D27" i="3"/>
  <c r="G24" i="3"/>
  <c r="F24" i="3"/>
  <c r="E24" i="3"/>
  <c r="D24" i="3"/>
  <c r="E16" i="3"/>
  <c r="G16" i="3"/>
  <c r="F16" i="3"/>
  <c r="D16" i="3"/>
  <c r="G8" i="3"/>
  <c r="F8" i="3"/>
  <c r="E8" i="3"/>
  <c r="D8" i="3"/>
  <c r="D71" i="1"/>
  <c r="E71" i="1"/>
  <c r="E74" i="1" s="1"/>
  <c r="E75" i="1" s="1"/>
  <c r="D74" i="1"/>
  <c r="D75" i="1"/>
  <c r="D60" i="1"/>
  <c r="E60" i="1"/>
  <c r="E51" i="1"/>
  <c r="D51" i="1"/>
  <c r="E48" i="1"/>
  <c r="D48" i="1"/>
  <c r="E39" i="1"/>
  <c r="D39" i="1"/>
  <c r="E38" i="1"/>
  <c r="D38" i="1"/>
  <c r="E35" i="1"/>
  <c r="D35" i="1"/>
  <c r="E22" i="1"/>
  <c r="D22" i="1"/>
  <c r="D7" i="3" l="1"/>
</calcChain>
</file>

<file path=xl/sharedStrings.xml><?xml version="1.0" encoding="utf-8"?>
<sst xmlns="http://schemas.openxmlformats.org/spreadsheetml/2006/main" count="217" uniqueCount="160">
  <si>
    <t>В тысячах тенге</t>
  </si>
  <si>
    <t>Прим.</t>
  </si>
  <si>
    <t>30 сентября</t>
  </si>
  <si>
    <t>2017 года (неаудировано)</t>
  </si>
  <si>
    <t>31 декабря</t>
  </si>
  <si>
    <t>2016 года (аудировано)</t>
  </si>
  <si>
    <t xml:space="preserve"> </t>
  </si>
  <si>
    <t>Активы</t>
  </si>
  <si>
    <t>Долгосрочные активы</t>
  </si>
  <si>
    <t>Основные средства</t>
  </si>
  <si>
    <t>Активы по разведке и оценке</t>
  </si>
  <si>
    <t>Инвестиционная недвижимость</t>
  </si>
  <si>
    <t>Нематериальные активы</t>
  </si>
  <si>
    <t>Долгосрочные банковские вклады</t>
  </si>
  <si>
    <t>Инвестиции в совместные предприятия</t>
  </si>
  <si>
    <t>и ассоциированные компании</t>
  </si>
  <si>
    <t>Активы по отсроченному налогу</t>
  </si>
  <si>
    <t>НДС к возмещению</t>
  </si>
  <si>
    <t>Авансы за долгосрочные активы</t>
  </si>
  <si>
    <t>Облигации к получению от Самрук-Казына</t>
  </si>
  <si>
    <t>Вексель к получению от участника совместного предприятия</t>
  </si>
  <si>
    <t>Вексель к получению от ассоциированной компании</t>
  </si>
  <si>
    <t>Займы связанным сторонам</t>
  </si>
  <si>
    <t>Прочие долгосрочные активы</t>
  </si>
  <si>
    <t>Текущие активы</t>
  </si>
  <si>
    <t>Товарно-материальные запасы</t>
  </si>
  <si>
    <t>Предоплата по подоходному налогу</t>
  </si>
  <si>
    <t>Торговая дебиторская задолженность</t>
  </si>
  <si>
    <t>Краткосрочные банковские вклады</t>
  </si>
  <si>
    <t>Прочие текущие активы</t>
  </si>
  <si>
    <t>Денежные средства и их эквиваленты</t>
  </si>
  <si>
    <t>Активы, классифицированные как предназначенные для продажи</t>
  </si>
  <si>
    <t>Итого активов</t>
  </si>
  <si>
    <t>Капитал и обязательства</t>
  </si>
  <si>
    <t>Капитал</t>
  </si>
  <si>
    <t>Уставный капитал</t>
  </si>
  <si>
    <t>Дополнительный оплаченный капитал</t>
  </si>
  <si>
    <t>Прочий капитал</t>
  </si>
  <si>
    <t>Резерв от пересчёта валюты отчётности</t>
  </si>
  <si>
    <t>Нераспределённая прибыль</t>
  </si>
  <si>
    <t>Относящийся к акционерам Материнской Компании</t>
  </si>
  <si>
    <t>Неконтрольная доля участия</t>
  </si>
  <si>
    <t>Итого капитала</t>
  </si>
  <si>
    <t>Долгосрочные обязательства</t>
  </si>
  <si>
    <t xml:space="preserve">Займы </t>
  </si>
  <si>
    <t>Резервы</t>
  </si>
  <si>
    <t xml:space="preserve">Обязательства по отсроченному налогу </t>
  </si>
  <si>
    <t>Финансовая гарантия</t>
  </si>
  <si>
    <t>Предоплата по договорам поставки нефти</t>
  </si>
  <si>
    <t>Прочие долгосрочные обязательства</t>
  </si>
  <si>
    <t>Текущие обязательства</t>
  </si>
  <si>
    <t>Займы</t>
  </si>
  <si>
    <t>Подоходный налог к уплате</t>
  </si>
  <si>
    <t>Торговая кредиторская задолженность</t>
  </si>
  <si>
    <t>Прочие налоги к уплате</t>
  </si>
  <si>
    <t>Прочие текущие обязательства</t>
  </si>
  <si>
    <t>Обязательства, относящиеся к активам, классифицированным как предназначенные для продажи</t>
  </si>
  <si>
    <t>Итого обязательств</t>
  </si>
  <si>
    <t>Итого капитала и обязательств</t>
  </si>
  <si>
    <t>Балансовая стоимость одной акции</t>
  </si>
  <si>
    <t>За три месяца,</t>
  </si>
  <si>
    <t>закончившихся 30 сентября</t>
  </si>
  <si>
    <t>За девять месяцев,</t>
  </si>
  <si>
    <t>закончившихся 30 сентября</t>
  </si>
  <si>
    <t>2017 года (неаудировано)</t>
  </si>
  <si>
    <t xml:space="preserve">2016 года (неаудировано) </t>
  </si>
  <si>
    <t>Доходы от реализованной продукции и оказанных услуг</t>
  </si>
  <si>
    <t>Себестоимость реализованной продукции и оказанных услуг</t>
  </si>
  <si>
    <t>Валовая прибыль</t>
  </si>
  <si>
    <t>Общие и административные расходы</t>
  </si>
  <si>
    <t>Расходы по транспортировке и реализации</t>
  </si>
  <si>
    <t>Обесценение основных средств, активов по разведке и оценке, и нематериальных активов, кроме гудвилла</t>
  </si>
  <si>
    <t>Убыток от выбытия основных средств, нематериальных активов и инвестиционной недвижимости, нетто</t>
  </si>
  <si>
    <t>Прочий операционный доход</t>
  </si>
  <si>
    <t>Прочие операционные расходы</t>
  </si>
  <si>
    <t>(Убыток)/прибыль от операционной деятельности</t>
  </si>
  <si>
    <t>Положительная/(отрицательная) курсовая разница, нетто</t>
  </si>
  <si>
    <t>Финансовый доход</t>
  </si>
  <si>
    <t>Финансовые затраты</t>
  </si>
  <si>
    <t>Восстановление обесценения инвестиций в совместные предприятия</t>
  </si>
  <si>
    <t>Убыток от приобретения дочерней компании, нетто</t>
  </si>
  <si>
    <t>Доля в прибыли совместно- контролируемых предприятий и ассоциированных компаний, нетто</t>
  </si>
  <si>
    <t>Прибыль/(убыток) до учёта подоходного налога</t>
  </si>
  <si>
    <t>Расходы по подоходному налогу</t>
  </si>
  <si>
    <t>Прибыль/(убыток) за период от продолжающейся деятельности</t>
  </si>
  <si>
    <t>Прекращённая деятельность</t>
  </si>
  <si>
    <t>Прибыль за период после налогообложения от прекращённой деятельности</t>
  </si>
  <si>
    <t>Чистая прибыль за период</t>
  </si>
  <si>
    <t xml:space="preserve">Чистая прибыль за период, приходящаяся на: </t>
  </si>
  <si>
    <t>Акционеров Материнской Компании</t>
  </si>
  <si>
    <t>Неконтрольную долю участия</t>
  </si>
  <si>
    <t xml:space="preserve">Прочий совокупный доход </t>
  </si>
  <si>
    <t>Прочий совокупный доход, подлежащий переклассификации в состав прибыли или убытка в последующих периодах</t>
  </si>
  <si>
    <t>Курсовая разница от пересчёта отчётности зарубежных подразделений</t>
  </si>
  <si>
    <t>Накопленная курсовая разница группы выбытия</t>
  </si>
  <si>
    <t>Прочий совокупный доход/(убыток), подлежащий переклассификации в состав прибыли или убытка в последующих периодах</t>
  </si>
  <si>
    <t>Прочий совокупный (убыток)/доход, не подлежащий переклассификации в состав прибыли или убытка в последующих периодах</t>
  </si>
  <si>
    <t>Переоценка актуарных (убытков)/доходов по планам с установленными выплатами Группы</t>
  </si>
  <si>
    <t>Переоценка актуарных убытков по планам с установленными выплатами совместных предприятий</t>
  </si>
  <si>
    <t>Списание отсроченных налоговых активов</t>
  </si>
  <si>
    <t>Прочий совокупный доход/(убыток), не подлежащий переклассификации в состав прибыли или убытка в последующих периодах</t>
  </si>
  <si>
    <t>Прочий совокупный доход/(убыток) за период</t>
  </si>
  <si>
    <t>Итого совокупный доход за период, за вычетом подоходного налога</t>
  </si>
  <si>
    <t>Прочий совокупный доход за период, приходящийся на:</t>
  </si>
  <si>
    <t xml:space="preserve">2016 года* (неаудировано) </t>
  </si>
  <si>
    <t>Денежные потоки от операционной деятельности</t>
  </si>
  <si>
    <t>Поступления от покупателей</t>
  </si>
  <si>
    <t>Платежи поставщикам</t>
  </si>
  <si>
    <t>Прочие налоги и платежи</t>
  </si>
  <si>
    <t>Уплаченный подоходный налог</t>
  </si>
  <si>
    <t>Вознаграждение полученное</t>
  </si>
  <si>
    <t>Вознаграждение уплаченное</t>
  </si>
  <si>
    <t>Выплаты работникам</t>
  </si>
  <si>
    <t>Возврат налогов налоговыми органами</t>
  </si>
  <si>
    <t>Прочие (выплаты)/поступления</t>
  </si>
  <si>
    <t>Чистое поступление денежных средств от операционной деятельности</t>
  </si>
  <si>
    <t>Денежные потоки от инвестиционной деятельности</t>
  </si>
  <si>
    <t>Чистое размещение вкладов в банках</t>
  </si>
  <si>
    <t>Приобретение основных средств, нематериальных активов, инвестиционной недвижимости и активов по разведке и оценке</t>
  </si>
  <si>
    <t>Поступления денежных средств от продажи основных средств, нематериальных активов, инвестиционной недвижимости и активов по разведке и оценке</t>
  </si>
  <si>
    <t>Денежные средства приобретенной дочерней организации</t>
  </si>
  <si>
    <t>Дивиденды, полученные от совместных предприятий и ассоциированных компаний</t>
  </si>
  <si>
    <t>Приобретение и вклады в совместные предприятия</t>
  </si>
  <si>
    <t>Возврат вкладов в совместные предприятия</t>
  </si>
  <si>
    <t>Возврат займов от связанных сторон</t>
  </si>
  <si>
    <t>Займы, выданные связанным сторонам</t>
  </si>
  <si>
    <t>Чистое использование денежных средств в инвестиционной деятельности</t>
  </si>
  <si>
    <t>Денежные потоки от финансовой деятельности</t>
  </si>
  <si>
    <t>Поступления по займам</t>
  </si>
  <si>
    <t>Погашение займов</t>
  </si>
  <si>
    <t>Распределение Самрук-Казына</t>
  </si>
  <si>
    <t>Дивиденды, выплаченные Самрук-Казына и Национальному Банку РК</t>
  </si>
  <si>
    <t>Дивиденды, выплаченные неконтрольной доле участия</t>
  </si>
  <si>
    <t>Выпуск акций</t>
  </si>
  <si>
    <t>Чистое использование денежных средств в финансовой деятельности</t>
  </si>
  <si>
    <t>Влияние изменения обменных курсов на денежные средства и их эквиваленты</t>
  </si>
  <si>
    <t>Чистое изменение в денежных средствах и их эквивалентах</t>
  </si>
  <si>
    <t xml:space="preserve">Денежные средства и их эквиваленты, на начало периода </t>
  </si>
  <si>
    <t>Денежные средства и их эквиваленты, на конец периода</t>
  </si>
  <si>
    <t>Приходится на акционеров Материнской Компании</t>
  </si>
  <si>
    <t>Итого</t>
  </si>
  <si>
    <t>На 31 декабря 2015 года (аудировано)</t>
  </si>
  <si>
    <t>Чистая прибыль за период (неаудировано)</t>
  </si>
  <si>
    <t>Прочий совокупный доход (неаудировано)</t>
  </si>
  <si>
    <t>Итого совокупный доход за период</t>
  </si>
  <si>
    <t xml:space="preserve">Дивиденды </t>
  </si>
  <si>
    <t xml:space="preserve">Распределение Самрук-Казына </t>
  </si>
  <si>
    <t>Признание выплат на основе долевых инструментов в дочерних организациях</t>
  </si>
  <si>
    <t xml:space="preserve">Операции с Самрук-Казына </t>
  </si>
  <si>
    <t>Признание выплат на основе акций</t>
  </si>
  <si>
    <t>Исполнение опционов по выплатам на основе акций</t>
  </si>
  <si>
    <t>Изменение в доли владения дочерней организацией</t>
  </si>
  <si>
    <t>На 30 сентября 2016 года (неаудировано)</t>
  </si>
  <si>
    <t>На 31 декабря 2016 года (аудировано)</t>
  </si>
  <si>
    <r>
      <t xml:space="preserve">Взнос в уставный капитал </t>
    </r>
    <r>
      <rPr>
        <i/>
        <sz val="9"/>
        <color theme="1"/>
        <rFont val="Arial"/>
        <family val="2"/>
        <charset val="204"/>
      </rPr>
      <t>(Примечание 12)</t>
    </r>
  </si>
  <si>
    <r>
      <t xml:space="preserve">Дивиденды </t>
    </r>
    <r>
      <rPr>
        <i/>
        <sz val="9"/>
        <color theme="1"/>
        <rFont val="Arial"/>
        <family val="2"/>
        <charset val="204"/>
      </rPr>
      <t>(Примечание 12)</t>
    </r>
  </si>
  <si>
    <t xml:space="preserve">Распределения Самрук-Казына </t>
  </si>
  <si>
    <t>Изъятие долевых инструментов</t>
  </si>
  <si>
    <r>
      <t xml:space="preserve">Операции с Самрук-Казына </t>
    </r>
    <r>
      <rPr>
        <i/>
        <sz val="9"/>
        <color theme="1"/>
        <rFont val="Arial"/>
        <family val="2"/>
        <charset val="204"/>
      </rPr>
      <t>(Примечание 12)</t>
    </r>
  </si>
  <si>
    <t>На 30 сентября 2017 года (неаудировано)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</si>
</sst>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7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4" fillId="0" borderId="3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164" fontId="7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left" vertical="center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7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164" fontId="11" fillId="0" borderId="4" xfId="1" applyNumberFormat="1" applyFont="1" applyBorder="1" applyAlignment="1">
      <alignment horizontal="right" vertical="center"/>
    </xf>
    <xf numFmtId="164" fontId="10" fillId="0" borderId="4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4" fontId="3" fillId="0" borderId="5" xfId="1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164" fontId="4" fillId="0" borderId="5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8"/>
  <sheetViews>
    <sheetView zoomScale="85" zoomScaleNormal="85" workbookViewId="0">
      <selection activeCell="G9" sqref="G9"/>
    </sheetView>
  </sheetViews>
  <sheetFormatPr defaultRowHeight="14.4" x14ac:dyDescent="0.3"/>
  <cols>
    <col min="2" max="2" width="57.44140625" customWidth="1"/>
    <col min="4" max="5" width="15.6640625" customWidth="1"/>
  </cols>
  <sheetData>
    <row r="2" spans="2:5" x14ac:dyDescent="0.3">
      <c r="B2" s="57" t="s">
        <v>0</v>
      </c>
      <c r="C2" s="59" t="s">
        <v>1</v>
      </c>
      <c r="D2" s="2" t="s">
        <v>2</v>
      </c>
      <c r="E2" s="4" t="s">
        <v>4</v>
      </c>
    </row>
    <row r="3" spans="2:5" ht="24.6" thickBot="1" x14ac:dyDescent="0.35">
      <c r="B3" s="58"/>
      <c r="C3" s="60"/>
      <c r="D3" s="3" t="s">
        <v>3</v>
      </c>
      <c r="E3" s="5" t="s">
        <v>5</v>
      </c>
    </row>
    <row r="4" spans="2:5" x14ac:dyDescent="0.3">
      <c r="B4" s="6" t="s">
        <v>6</v>
      </c>
      <c r="C4" s="1"/>
      <c r="D4" s="8"/>
      <c r="E4" s="9"/>
    </row>
    <row r="5" spans="2:5" x14ac:dyDescent="0.3">
      <c r="B5" s="8" t="s">
        <v>7</v>
      </c>
      <c r="C5" s="7"/>
      <c r="D5" s="9"/>
      <c r="E5" s="9"/>
    </row>
    <row r="6" spans="2:5" x14ac:dyDescent="0.3">
      <c r="B6" s="8" t="s">
        <v>8</v>
      </c>
      <c r="C6" s="7"/>
      <c r="D6" s="8"/>
      <c r="E6" s="9"/>
    </row>
    <row r="7" spans="2:5" x14ac:dyDescent="0.3">
      <c r="B7" s="9" t="s">
        <v>9</v>
      </c>
      <c r="C7" s="7">
        <v>6</v>
      </c>
      <c r="D7" s="22">
        <v>3243877892</v>
      </c>
      <c r="E7" s="23">
        <v>2953135665</v>
      </c>
    </row>
    <row r="8" spans="2:5" x14ac:dyDescent="0.3">
      <c r="B8" s="9" t="s">
        <v>10</v>
      </c>
      <c r="C8" s="7"/>
      <c r="D8" s="22">
        <v>244869637</v>
      </c>
      <c r="E8" s="23">
        <v>231553168</v>
      </c>
    </row>
    <row r="9" spans="2:5" x14ac:dyDescent="0.3">
      <c r="B9" s="9" t="s">
        <v>11</v>
      </c>
      <c r="C9" s="7"/>
      <c r="D9" s="22">
        <v>28510134</v>
      </c>
      <c r="E9" s="23">
        <v>29480044</v>
      </c>
    </row>
    <row r="10" spans="2:5" x14ac:dyDescent="0.3">
      <c r="B10" s="9" t="s">
        <v>12</v>
      </c>
      <c r="C10" s="7"/>
      <c r="D10" s="22">
        <v>114377713</v>
      </c>
      <c r="E10" s="23">
        <v>116488612</v>
      </c>
    </row>
    <row r="11" spans="2:5" x14ac:dyDescent="0.3">
      <c r="B11" s="9" t="s">
        <v>13</v>
      </c>
      <c r="C11" s="7">
        <v>7</v>
      </c>
      <c r="D11" s="22">
        <v>49774588</v>
      </c>
      <c r="E11" s="23">
        <v>50027102</v>
      </c>
    </row>
    <row r="12" spans="2:5" x14ac:dyDescent="0.3">
      <c r="B12" s="9" t="s">
        <v>14</v>
      </c>
      <c r="C12" s="61">
        <v>8</v>
      </c>
      <c r="D12" s="62">
        <v>4027918643</v>
      </c>
      <c r="E12" s="63">
        <v>3706276810</v>
      </c>
    </row>
    <row r="13" spans="2:5" x14ac:dyDescent="0.3">
      <c r="B13" s="9" t="s">
        <v>15</v>
      </c>
      <c r="C13" s="61"/>
      <c r="D13" s="62"/>
      <c r="E13" s="63"/>
    </row>
    <row r="14" spans="2:5" x14ac:dyDescent="0.3">
      <c r="B14" s="9" t="s">
        <v>16</v>
      </c>
      <c r="C14" s="7"/>
      <c r="D14" s="22">
        <v>69180992</v>
      </c>
      <c r="E14" s="23">
        <v>71909033</v>
      </c>
    </row>
    <row r="15" spans="2:5" x14ac:dyDescent="0.3">
      <c r="B15" s="9" t="s">
        <v>17</v>
      </c>
      <c r="C15" s="7"/>
      <c r="D15" s="22">
        <v>84031379</v>
      </c>
      <c r="E15" s="23">
        <v>71918992</v>
      </c>
    </row>
    <row r="16" spans="2:5" x14ac:dyDescent="0.3">
      <c r="B16" s="9" t="s">
        <v>18</v>
      </c>
      <c r="C16" s="7"/>
      <c r="D16" s="22">
        <v>147236639</v>
      </c>
      <c r="E16" s="23">
        <v>139185121</v>
      </c>
    </row>
    <row r="17" spans="2:5" x14ac:dyDescent="0.3">
      <c r="B17" s="9" t="s">
        <v>19</v>
      </c>
      <c r="C17" s="7"/>
      <c r="D17" s="22">
        <v>37918943</v>
      </c>
      <c r="E17" s="23">
        <v>37683003</v>
      </c>
    </row>
    <row r="18" spans="2:5" x14ac:dyDescent="0.3">
      <c r="B18" s="9" t="s">
        <v>20</v>
      </c>
      <c r="C18" s="7"/>
      <c r="D18" s="22">
        <v>20279529</v>
      </c>
      <c r="E18" s="23">
        <v>16695758</v>
      </c>
    </row>
    <row r="19" spans="2:5" x14ac:dyDescent="0.3">
      <c r="B19" s="9" t="s">
        <v>21</v>
      </c>
      <c r="C19" s="7"/>
      <c r="D19" s="22">
        <v>30568918</v>
      </c>
      <c r="E19" s="23">
        <v>34837804</v>
      </c>
    </row>
    <row r="20" spans="2:5" x14ac:dyDescent="0.3">
      <c r="B20" s="9" t="s">
        <v>22</v>
      </c>
      <c r="C20" s="7">
        <v>10</v>
      </c>
      <c r="D20" s="22">
        <v>637718124</v>
      </c>
      <c r="E20" s="23">
        <v>476777932</v>
      </c>
    </row>
    <row r="21" spans="2:5" ht="15" thickBot="1" x14ac:dyDescent="0.35">
      <c r="B21" s="10" t="s">
        <v>23</v>
      </c>
      <c r="C21" s="11"/>
      <c r="D21" s="24">
        <v>21873863</v>
      </c>
      <c r="E21" s="25">
        <v>20687850</v>
      </c>
    </row>
    <row r="22" spans="2:5" ht="15" thickBot="1" x14ac:dyDescent="0.35">
      <c r="B22" s="10"/>
      <c r="C22" s="11"/>
      <c r="D22" s="24">
        <f>SUM(D7:D21)</f>
        <v>8758136994</v>
      </c>
      <c r="E22" s="24">
        <f>SUM(E7:E21)</f>
        <v>7956656894</v>
      </c>
    </row>
    <row r="23" spans="2:5" ht="15" x14ac:dyDescent="0.25">
      <c r="B23" s="9" t="s">
        <v>6</v>
      </c>
      <c r="C23" s="7"/>
      <c r="D23" s="22"/>
      <c r="E23" s="23"/>
    </row>
    <row r="24" spans="2:5" x14ac:dyDescent="0.3">
      <c r="B24" s="8" t="s">
        <v>24</v>
      </c>
      <c r="C24" s="7"/>
      <c r="D24" s="22"/>
      <c r="E24" s="23"/>
    </row>
    <row r="25" spans="2:5" x14ac:dyDescent="0.3">
      <c r="B25" s="9" t="s">
        <v>25</v>
      </c>
      <c r="C25" s="7"/>
      <c r="D25" s="22">
        <v>112176345</v>
      </c>
      <c r="E25" s="23">
        <v>98776900</v>
      </c>
    </row>
    <row r="26" spans="2:5" x14ac:dyDescent="0.3">
      <c r="B26" s="9" t="s">
        <v>17</v>
      </c>
      <c r="C26" s="7"/>
      <c r="D26" s="22">
        <v>85213376</v>
      </c>
      <c r="E26" s="23">
        <v>68719671</v>
      </c>
    </row>
    <row r="27" spans="2:5" x14ac:dyDescent="0.3">
      <c r="B27" s="9" t="s">
        <v>26</v>
      </c>
      <c r="C27" s="7"/>
      <c r="D27" s="22">
        <v>25809207</v>
      </c>
      <c r="E27" s="23">
        <v>74457414</v>
      </c>
    </row>
    <row r="28" spans="2:5" x14ac:dyDescent="0.3">
      <c r="B28" s="9" t="s">
        <v>27</v>
      </c>
      <c r="C28" s="7">
        <v>9</v>
      </c>
      <c r="D28" s="22">
        <v>214817695</v>
      </c>
      <c r="E28" s="23">
        <v>279811631</v>
      </c>
    </row>
    <row r="29" spans="2:5" x14ac:dyDescent="0.3">
      <c r="B29" s="9" t="s">
        <v>28</v>
      </c>
      <c r="C29" s="7">
        <v>7</v>
      </c>
      <c r="D29" s="22">
        <v>1992510660</v>
      </c>
      <c r="E29" s="23">
        <v>1182669493</v>
      </c>
    </row>
    <row r="30" spans="2:5" x14ac:dyDescent="0.3">
      <c r="B30" s="9" t="s">
        <v>19</v>
      </c>
      <c r="C30" s="7"/>
      <c r="D30" s="22">
        <v>3330000</v>
      </c>
      <c r="E30" s="23">
        <v>4440000</v>
      </c>
    </row>
    <row r="31" spans="2:5" x14ac:dyDescent="0.3">
      <c r="B31" s="9" t="s">
        <v>22</v>
      </c>
      <c r="C31" s="7">
        <v>10</v>
      </c>
      <c r="D31" s="22">
        <v>120539016</v>
      </c>
      <c r="E31" s="23">
        <v>113616133</v>
      </c>
    </row>
    <row r="32" spans="2:5" x14ac:dyDescent="0.3">
      <c r="B32" s="9" t="s">
        <v>20</v>
      </c>
      <c r="C32" s="7"/>
      <c r="D32" s="22">
        <v>18034170</v>
      </c>
      <c r="E32" s="23">
        <v>17617100</v>
      </c>
    </row>
    <row r="33" spans="2:5" x14ac:dyDescent="0.3">
      <c r="B33" s="9" t="s">
        <v>29</v>
      </c>
      <c r="C33" s="7">
        <v>9</v>
      </c>
      <c r="D33" s="22">
        <v>117873020</v>
      </c>
      <c r="E33" s="23">
        <v>149079608</v>
      </c>
    </row>
    <row r="34" spans="2:5" ht="15" thickBot="1" x14ac:dyDescent="0.35">
      <c r="B34" s="10" t="s">
        <v>30</v>
      </c>
      <c r="C34" s="11">
        <v>11</v>
      </c>
      <c r="D34" s="24">
        <v>951044684</v>
      </c>
      <c r="E34" s="25">
        <v>878438350</v>
      </c>
    </row>
    <row r="35" spans="2:5" ht="15" thickBot="1" x14ac:dyDescent="0.35">
      <c r="B35" s="8"/>
      <c r="C35" s="7"/>
      <c r="D35" s="24">
        <f>SUM(D25:D34)</f>
        <v>3641348173</v>
      </c>
      <c r="E35" s="24">
        <f>SUM(E25:E34)</f>
        <v>2867626300</v>
      </c>
    </row>
    <row r="36" spans="2:5" x14ac:dyDescent="0.3">
      <c r="B36" s="8" t="s">
        <v>6</v>
      </c>
      <c r="C36" s="7"/>
      <c r="D36" s="22"/>
      <c r="E36" s="23"/>
    </row>
    <row r="37" spans="2:5" ht="15" thickBot="1" x14ac:dyDescent="0.35">
      <c r="B37" s="10" t="s">
        <v>31</v>
      </c>
      <c r="C37" s="11">
        <v>4</v>
      </c>
      <c r="D37" s="24">
        <v>1092556349</v>
      </c>
      <c r="E37" s="25">
        <v>1058794076</v>
      </c>
    </row>
    <row r="38" spans="2:5" ht="15" thickBot="1" x14ac:dyDescent="0.35">
      <c r="B38" s="12"/>
      <c r="C38" s="13"/>
      <c r="D38" s="24">
        <f>D35+D37</f>
        <v>4733904522</v>
      </c>
      <c r="E38" s="24">
        <f>E35+E37</f>
        <v>3926420376</v>
      </c>
    </row>
    <row r="39" spans="2:5" ht="15" thickBot="1" x14ac:dyDescent="0.35">
      <c r="B39" s="14" t="s">
        <v>32</v>
      </c>
      <c r="C39" s="15"/>
      <c r="D39" s="26">
        <f>D38+D22</f>
        <v>13492041516</v>
      </c>
      <c r="E39" s="26">
        <f>E38+E22</f>
        <v>11883077270</v>
      </c>
    </row>
    <row r="40" spans="2:5" ht="15" thickTop="1" x14ac:dyDescent="0.3">
      <c r="D40" s="27"/>
      <c r="E40" s="27"/>
    </row>
    <row r="41" spans="2:5" x14ac:dyDescent="0.3">
      <c r="B41" s="8" t="s">
        <v>33</v>
      </c>
      <c r="C41" s="7"/>
      <c r="D41" s="2"/>
      <c r="E41" s="4"/>
    </row>
    <row r="42" spans="2:5" x14ac:dyDescent="0.3">
      <c r="B42" s="8" t="s">
        <v>34</v>
      </c>
      <c r="C42" s="7"/>
      <c r="D42" s="2"/>
      <c r="E42" s="4"/>
    </row>
    <row r="43" spans="2:5" x14ac:dyDescent="0.3">
      <c r="B43" s="9" t="s">
        <v>35</v>
      </c>
      <c r="C43" s="7">
        <v>12</v>
      </c>
      <c r="D43" s="22">
        <v>709344505</v>
      </c>
      <c r="E43" s="23">
        <v>696376625</v>
      </c>
    </row>
    <row r="44" spans="2:5" x14ac:dyDescent="0.3">
      <c r="B44" s="9" t="s">
        <v>36</v>
      </c>
      <c r="C44" s="7">
        <v>12</v>
      </c>
      <c r="D44" s="22">
        <v>243866385</v>
      </c>
      <c r="E44" s="23">
        <v>243655405</v>
      </c>
    </row>
    <row r="45" spans="2:5" x14ac:dyDescent="0.3">
      <c r="B45" s="9" t="s">
        <v>37</v>
      </c>
      <c r="C45" s="7"/>
      <c r="D45" s="22">
        <v>93895</v>
      </c>
      <c r="E45" s="23">
        <v>222074</v>
      </c>
    </row>
    <row r="46" spans="2:5" x14ac:dyDescent="0.3">
      <c r="B46" s="9" t="s">
        <v>38</v>
      </c>
      <c r="C46" s="7"/>
      <c r="D46" s="22">
        <v>1367877960</v>
      </c>
      <c r="E46" s="23">
        <v>1372771521</v>
      </c>
    </row>
    <row r="47" spans="2:5" ht="15" thickBot="1" x14ac:dyDescent="0.35">
      <c r="B47" s="10" t="s">
        <v>39</v>
      </c>
      <c r="C47" s="11"/>
      <c r="D47" s="24">
        <v>3482727876</v>
      </c>
      <c r="E47" s="25">
        <v>3163685193</v>
      </c>
    </row>
    <row r="48" spans="2:5" x14ac:dyDescent="0.3">
      <c r="B48" s="8" t="s">
        <v>40</v>
      </c>
      <c r="C48" s="7"/>
      <c r="D48" s="22">
        <f>SUM(D43:D47)</f>
        <v>5803910621</v>
      </c>
      <c r="E48" s="55">
        <f>SUM(E43:E47)</f>
        <v>5476710818</v>
      </c>
    </row>
    <row r="49" spans="2:5" x14ac:dyDescent="0.3">
      <c r="B49" s="8" t="s">
        <v>6</v>
      </c>
      <c r="C49" s="7"/>
      <c r="D49" s="22"/>
      <c r="E49" s="23"/>
    </row>
    <row r="50" spans="2:5" ht="15" thickBot="1" x14ac:dyDescent="0.35">
      <c r="B50" s="10" t="s">
        <v>41</v>
      </c>
      <c r="C50" s="11">
        <v>12</v>
      </c>
      <c r="D50" s="24">
        <v>866662243</v>
      </c>
      <c r="E50" s="25">
        <v>801560097</v>
      </c>
    </row>
    <row r="51" spans="2:5" ht="15" thickBot="1" x14ac:dyDescent="0.35">
      <c r="B51" s="12" t="s">
        <v>42</v>
      </c>
      <c r="C51" s="11"/>
      <c r="D51" s="24">
        <f>D48+D50</f>
        <v>6670572864</v>
      </c>
      <c r="E51" s="24">
        <f>E48+E50</f>
        <v>6278270915</v>
      </c>
    </row>
    <row r="52" spans="2:5" x14ac:dyDescent="0.3">
      <c r="B52" s="8" t="s">
        <v>6</v>
      </c>
      <c r="C52" s="7"/>
      <c r="D52" s="22"/>
      <c r="E52" s="23"/>
    </row>
    <row r="53" spans="2:5" x14ac:dyDescent="0.3">
      <c r="B53" s="8" t="s">
        <v>43</v>
      </c>
      <c r="C53" s="7"/>
      <c r="D53" s="22"/>
      <c r="E53" s="23"/>
    </row>
    <row r="54" spans="2:5" x14ac:dyDescent="0.3">
      <c r="B54" s="9" t="s">
        <v>44</v>
      </c>
      <c r="C54" s="7">
        <v>13</v>
      </c>
      <c r="D54" s="22">
        <v>3487490887</v>
      </c>
      <c r="E54" s="23">
        <v>2706101321</v>
      </c>
    </row>
    <row r="55" spans="2:5" x14ac:dyDescent="0.3">
      <c r="B55" s="9" t="s">
        <v>45</v>
      </c>
      <c r="C55" s="7">
        <v>15</v>
      </c>
      <c r="D55" s="22">
        <v>150975235</v>
      </c>
      <c r="E55" s="23">
        <v>139371823</v>
      </c>
    </row>
    <row r="56" spans="2:5" x14ac:dyDescent="0.3">
      <c r="B56" s="9" t="s">
        <v>46</v>
      </c>
      <c r="C56" s="7"/>
      <c r="D56" s="22">
        <v>309999384</v>
      </c>
      <c r="E56" s="23">
        <v>264599978</v>
      </c>
    </row>
    <row r="57" spans="2:5" x14ac:dyDescent="0.3">
      <c r="B57" s="9" t="s">
        <v>47</v>
      </c>
      <c r="C57" s="7"/>
      <c r="D57" s="22">
        <v>7641447</v>
      </c>
      <c r="E57" s="23">
        <v>12259980</v>
      </c>
    </row>
    <row r="58" spans="2:5" x14ac:dyDescent="0.3">
      <c r="B58" s="9" t="s">
        <v>48</v>
      </c>
      <c r="C58" s="7">
        <v>14</v>
      </c>
      <c r="D58" s="22">
        <v>504471934</v>
      </c>
      <c r="E58" s="23">
        <v>738572306</v>
      </c>
    </row>
    <row r="59" spans="2:5" ht="15" thickBot="1" x14ac:dyDescent="0.35">
      <c r="B59" s="10" t="s">
        <v>49</v>
      </c>
      <c r="C59" s="11"/>
      <c r="D59" s="24">
        <v>49776863</v>
      </c>
      <c r="E59" s="25">
        <v>52509205</v>
      </c>
    </row>
    <row r="60" spans="2:5" ht="15" thickBot="1" x14ac:dyDescent="0.35">
      <c r="B60" s="9"/>
      <c r="C60" s="7"/>
      <c r="D60" s="22">
        <f>SUM(D54:D59)</f>
        <v>4510355750</v>
      </c>
      <c r="E60" s="55">
        <f>SUM(E54:E59)</f>
        <v>3913414613</v>
      </c>
    </row>
    <row r="61" spans="2:5" x14ac:dyDescent="0.3">
      <c r="B61" s="16" t="s">
        <v>6</v>
      </c>
      <c r="C61" s="17"/>
      <c r="D61" s="28"/>
      <c r="E61" s="29"/>
    </row>
    <row r="62" spans="2:5" x14ac:dyDescent="0.3">
      <c r="B62" s="8" t="s">
        <v>50</v>
      </c>
      <c r="C62" s="7"/>
      <c r="D62" s="22"/>
      <c r="E62" s="23"/>
    </row>
    <row r="63" spans="2:5" x14ac:dyDescent="0.3">
      <c r="B63" s="9" t="s">
        <v>51</v>
      </c>
      <c r="C63" s="7">
        <v>13</v>
      </c>
      <c r="D63" s="22">
        <v>875362376</v>
      </c>
      <c r="E63" s="23">
        <v>366438649</v>
      </c>
    </row>
    <row r="64" spans="2:5" x14ac:dyDescent="0.3">
      <c r="B64" s="9" t="s">
        <v>45</v>
      </c>
      <c r="C64" s="7">
        <v>15</v>
      </c>
      <c r="D64" s="22">
        <v>84693638</v>
      </c>
      <c r="E64" s="23">
        <v>94394277</v>
      </c>
    </row>
    <row r="65" spans="2:5" x14ac:dyDescent="0.3">
      <c r="B65" s="9" t="s">
        <v>52</v>
      </c>
      <c r="C65" s="7"/>
      <c r="D65" s="22">
        <v>13920081</v>
      </c>
      <c r="E65" s="23">
        <v>2301839</v>
      </c>
    </row>
    <row r="66" spans="2:5" x14ac:dyDescent="0.3">
      <c r="B66" s="9" t="s">
        <v>53</v>
      </c>
      <c r="C66" s="7">
        <v>16</v>
      </c>
      <c r="D66" s="22">
        <v>235545861</v>
      </c>
      <c r="E66" s="23">
        <v>260137009</v>
      </c>
    </row>
    <row r="67" spans="2:5" x14ac:dyDescent="0.3">
      <c r="B67" s="9" t="s">
        <v>54</v>
      </c>
      <c r="C67" s="7">
        <v>17</v>
      </c>
      <c r="D67" s="22">
        <v>66613021</v>
      </c>
      <c r="E67" s="23">
        <v>34014457</v>
      </c>
    </row>
    <row r="68" spans="2:5" x14ac:dyDescent="0.3">
      <c r="B68" s="9" t="s">
        <v>47</v>
      </c>
      <c r="C68" s="7"/>
      <c r="D68" s="22">
        <v>4589090</v>
      </c>
      <c r="E68" s="23">
        <v>1211481</v>
      </c>
    </row>
    <row r="69" spans="2:5" x14ac:dyDescent="0.3">
      <c r="B69" s="9" t="s">
        <v>48</v>
      </c>
      <c r="C69" s="7">
        <v>14</v>
      </c>
      <c r="D69" s="22">
        <v>341190000</v>
      </c>
      <c r="E69" s="23">
        <v>249967500</v>
      </c>
    </row>
    <row r="70" spans="2:5" ht="15" thickBot="1" x14ac:dyDescent="0.35">
      <c r="B70" s="10" t="s">
        <v>55</v>
      </c>
      <c r="C70" s="11">
        <v>16</v>
      </c>
      <c r="D70" s="24">
        <v>123219807</v>
      </c>
      <c r="E70" s="25">
        <v>119042249</v>
      </c>
    </row>
    <row r="71" spans="2:5" ht="15" thickBot="1" x14ac:dyDescent="0.35">
      <c r="B71" s="10"/>
      <c r="C71" s="13"/>
      <c r="D71" s="24">
        <f>SUM(D63:D70)</f>
        <v>1745133874</v>
      </c>
      <c r="E71" s="24">
        <f>SUM(E63:E70)</f>
        <v>1127507461</v>
      </c>
    </row>
    <row r="72" spans="2:5" x14ac:dyDescent="0.3">
      <c r="B72" s="9" t="s">
        <v>6</v>
      </c>
      <c r="C72" s="1"/>
      <c r="D72" s="22"/>
      <c r="E72" s="23"/>
    </row>
    <row r="73" spans="2:5" ht="23.4" thickBot="1" x14ac:dyDescent="0.35">
      <c r="B73" s="10" t="s">
        <v>56</v>
      </c>
      <c r="C73" s="11">
        <v>4</v>
      </c>
      <c r="D73" s="24">
        <v>565979028</v>
      </c>
      <c r="E73" s="25">
        <v>563884281</v>
      </c>
    </row>
    <row r="74" spans="2:5" ht="15" thickBot="1" x14ac:dyDescent="0.35">
      <c r="B74" s="12" t="s">
        <v>57</v>
      </c>
      <c r="C74" s="11"/>
      <c r="D74" s="24">
        <f>D60+D71+D73</f>
        <v>6821468652</v>
      </c>
      <c r="E74" s="24">
        <f>E60+E71+E73</f>
        <v>5604806355</v>
      </c>
    </row>
    <row r="75" spans="2:5" ht="15" thickBot="1" x14ac:dyDescent="0.35">
      <c r="B75" s="14" t="s">
        <v>58</v>
      </c>
      <c r="C75" s="18"/>
      <c r="D75" s="26">
        <f>D74+D51</f>
        <v>13492041516</v>
      </c>
      <c r="E75" s="26">
        <f>E74+E51</f>
        <v>11883077270</v>
      </c>
    </row>
    <row r="76" spans="2:5" ht="15" thickTop="1" x14ac:dyDescent="0.3">
      <c r="B76" s="8" t="s">
        <v>6</v>
      </c>
      <c r="C76" s="7"/>
      <c r="D76" s="8"/>
      <c r="E76" s="9"/>
    </row>
    <row r="77" spans="2:5" ht="15" thickBot="1" x14ac:dyDescent="0.35">
      <c r="B77" s="14" t="s">
        <v>59</v>
      </c>
      <c r="C77" s="18">
        <v>12</v>
      </c>
      <c r="D77" s="19">
        <v>11.124000000000001</v>
      </c>
      <c r="E77" s="20">
        <v>10.547000000000001</v>
      </c>
    </row>
    <row r="78" spans="2:5" ht="15" thickTop="1" x14ac:dyDescent="0.3"/>
  </sheetData>
  <mergeCells count="5">
    <mergeCell ref="B2:B3"/>
    <mergeCell ref="C2:C3"/>
    <mergeCell ref="C12:C13"/>
    <mergeCell ref="D12:D13"/>
    <mergeCell ref="E12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6"/>
  <sheetViews>
    <sheetView topLeftCell="A22" zoomScaleNormal="100" workbookViewId="0">
      <selection activeCell="G55" sqref="G55"/>
    </sheetView>
  </sheetViews>
  <sheetFormatPr defaultRowHeight="14.4" x14ac:dyDescent="0.3"/>
  <cols>
    <col min="2" max="2" width="84" customWidth="1"/>
    <col min="3" max="3" width="5.21875" bestFit="1" customWidth="1"/>
    <col min="4" max="4" width="20" bestFit="1" customWidth="1"/>
    <col min="5" max="5" width="18.88671875" bestFit="1" customWidth="1"/>
    <col min="6" max="6" width="20" bestFit="1" customWidth="1"/>
    <col min="7" max="7" width="18.88671875" bestFit="1" customWidth="1"/>
  </cols>
  <sheetData>
    <row r="2" spans="2:7" x14ac:dyDescent="0.3">
      <c r="B2" s="64"/>
      <c r="C2" s="65"/>
      <c r="D2" s="65" t="s">
        <v>60</v>
      </c>
      <c r="E2" s="65"/>
      <c r="F2" s="65" t="s">
        <v>62</v>
      </c>
      <c r="G2" s="65"/>
    </row>
    <row r="3" spans="2:7" ht="15" thickBot="1" x14ac:dyDescent="0.35">
      <c r="B3" s="64"/>
      <c r="C3" s="65"/>
      <c r="D3" s="66" t="s">
        <v>61</v>
      </c>
      <c r="E3" s="66"/>
      <c r="F3" s="66" t="s">
        <v>63</v>
      </c>
      <c r="G3" s="66"/>
    </row>
    <row r="4" spans="2:7" ht="15" thickBot="1" x14ac:dyDescent="0.35">
      <c r="B4" s="33" t="s">
        <v>0</v>
      </c>
      <c r="C4" s="32" t="s">
        <v>1</v>
      </c>
      <c r="D4" s="34" t="s">
        <v>64</v>
      </c>
      <c r="E4" s="35" t="s">
        <v>65</v>
      </c>
      <c r="F4" s="34" t="s">
        <v>64</v>
      </c>
      <c r="G4" s="35" t="s">
        <v>65</v>
      </c>
    </row>
    <row r="5" spans="2:7" ht="15" x14ac:dyDescent="0.25">
      <c r="B5" s="30" t="s">
        <v>6</v>
      </c>
      <c r="C5" s="31"/>
      <c r="D5" s="36"/>
      <c r="E5" s="30"/>
      <c r="F5" s="36"/>
      <c r="G5" s="30"/>
    </row>
    <row r="6" spans="2:7" x14ac:dyDescent="0.3">
      <c r="B6" s="30" t="s">
        <v>66</v>
      </c>
      <c r="C6" s="37">
        <v>18</v>
      </c>
      <c r="D6" s="70">
        <v>571716621</v>
      </c>
      <c r="E6" s="71">
        <v>475948151</v>
      </c>
      <c r="F6" s="70">
        <v>1715580966</v>
      </c>
      <c r="G6" s="71">
        <v>1171058937</v>
      </c>
    </row>
    <row r="7" spans="2:7" ht="15" thickBot="1" x14ac:dyDescent="0.35">
      <c r="B7" s="38" t="s">
        <v>67</v>
      </c>
      <c r="C7" s="39">
        <v>19</v>
      </c>
      <c r="D7" s="72">
        <f>-(633416134)</f>
        <v>-633416134</v>
      </c>
      <c r="E7" s="73">
        <v>-390880744</v>
      </c>
      <c r="F7" s="72">
        <v>-1611077406</v>
      </c>
      <c r="G7" s="73">
        <v>-1022920111</v>
      </c>
    </row>
    <row r="8" spans="2:7" x14ac:dyDescent="0.3">
      <c r="B8" s="36" t="s">
        <v>68</v>
      </c>
      <c r="C8" s="37"/>
      <c r="D8" s="70">
        <f>D6+D7</f>
        <v>-61699513</v>
      </c>
      <c r="E8" s="71">
        <f t="shared" ref="E8:G8" si="0">E6+E7</f>
        <v>85067407</v>
      </c>
      <c r="F8" s="70">
        <f t="shared" si="0"/>
        <v>104503560</v>
      </c>
      <c r="G8" s="71">
        <f>G6+G7</f>
        <v>148138826</v>
      </c>
    </row>
    <row r="9" spans="2:7" ht="15" x14ac:dyDescent="0.25">
      <c r="B9" s="36" t="s">
        <v>6</v>
      </c>
      <c r="C9" s="37"/>
      <c r="D9" s="70"/>
      <c r="E9" s="71"/>
      <c r="F9" s="71"/>
      <c r="G9" s="71"/>
    </row>
    <row r="10" spans="2:7" x14ac:dyDescent="0.3">
      <c r="B10" s="30" t="s">
        <v>69</v>
      </c>
      <c r="C10" s="37">
        <v>20</v>
      </c>
      <c r="D10" s="70">
        <v>-31148142</v>
      </c>
      <c r="E10" s="71">
        <v>-11091053</v>
      </c>
      <c r="F10" s="70">
        <v>-63417354</v>
      </c>
      <c r="G10" s="71">
        <v>-76362929</v>
      </c>
    </row>
    <row r="11" spans="2:7" x14ac:dyDescent="0.3">
      <c r="B11" s="30" t="s">
        <v>70</v>
      </c>
      <c r="C11" s="37">
        <v>21</v>
      </c>
      <c r="D11" s="70">
        <v>-68649606</v>
      </c>
      <c r="E11" s="71">
        <v>-51119523</v>
      </c>
      <c r="F11" s="70">
        <v>-201495751</v>
      </c>
      <c r="G11" s="71">
        <v>-145963675</v>
      </c>
    </row>
    <row r="12" spans="2:7" x14ac:dyDescent="0.3">
      <c r="B12" s="30" t="s">
        <v>71</v>
      </c>
      <c r="C12" s="37"/>
      <c r="D12" s="70">
        <v>-1891581</v>
      </c>
      <c r="E12" s="71">
        <v>-4275227</v>
      </c>
      <c r="F12" s="70">
        <v>-4863284</v>
      </c>
      <c r="G12" s="71">
        <v>-6187380</v>
      </c>
    </row>
    <row r="13" spans="2:7" x14ac:dyDescent="0.3">
      <c r="B13" s="30" t="s">
        <v>72</v>
      </c>
      <c r="C13" s="37"/>
      <c r="D13" s="70">
        <v>-486837</v>
      </c>
      <c r="E13" s="71">
        <v>38963</v>
      </c>
      <c r="F13" s="70">
        <v>-1507359</v>
      </c>
      <c r="G13" s="71">
        <v>-5327310</v>
      </c>
    </row>
    <row r="14" spans="2:7" x14ac:dyDescent="0.3">
      <c r="B14" s="30" t="s">
        <v>73</v>
      </c>
      <c r="C14" s="37"/>
      <c r="D14" s="70">
        <v>6970120</v>
      </c>
      <c r="E14" s="71">
        <v>3414449</v>
      </c>
      <c r="F14" s="70">
        <v>12703331</v>
      </c>
      <c r="G14" s="71">
        <v>12653217</v>
      </c>
    </row>
    <row r="15" spans="2:7" ht="15" thickBot="1" x14ac:dyDescent="0.35">
      <c r="B15" s="38" t="s">
        <v>74</v>
      </c>
      <c r="C15" s="39"/>
      <c r="D15" s="72">
        <v>-2968727</v>
      </c>
      <c r="E15" s="73">
        <v>-4976683</v>
      </c>
      <c r="F15" s="72">
        <v>-17054174</v>
      </c>
      <c r="G15" s="73">
        <v>-13182443</v>
      </c>
    </row>
    <row r="16" spans="2:7" x14ac:dyDescent="0.3">
      <c r="B16" s="36" t="s">
        <v>75</v>
      </c>
      <c r="C16" s="37"/>
      <c r="D16" s="70">
        <f>D8+SUM(D10:D15)</f>
        <v>-159874286</v>
      </c>
      <c r="E16" s="71">
        <f>E8+SUM(E10:E15)</f>
        <v>17058333</v>
      </c>
      <c r="F16" s="70">
        <f t="shared" ref="E16:G16" si="1">F8+SUM(F10:F15)</f>
        <v>-171131031</v>
      </c>
      <c r="G16" s="71">
        <f t="shared" si="1"/>
        <v>-86231694</v>
      </c>
    </row>
    <row r="17" spans="2:7" ht="15" x14ac:dyDescent="0.25">
      <c r="B17" s="30" t="s">
        <v>6</v>
      </c>
      <c r="C17" s="37"/>
      <c r="D17" s="70"/>
      <c r="E17" s="71"/>
      <c r="F17" s="70"/>
      <c r="G17" s="71"/>
    </row>
    <row r="18" spans="2:7" x14ac:dyDescent="0.3">
      <c r="B18" s="30" t="s">
        <v>76</v>
      </c>
      <c r="C18" s="37"/>
      <c r="D18" s="70">
        <v>64118551</v>
      </c>
      <c r="E18" s="71">
        <v>-5068310</v>
      </c>
      <c r="F18" s="70">
        <v>82777103</v>
      </c>
      <c r="G18" s="71">
        <v>-7985282</v>
      </c>
    </row>
    <row r="19" spans="2:7" x14ac:dyDescent="0.3">
      <c r="B19" s="30" t="s">
        <v>77</v>
      </c>
      <c r="C19" s="37">
        <v>22</v>
      </c>
      <c r="D19" s="70">
        <v>33130620</v>
      </c>
      <c r="E19" s="71">
        <v>92158026</v>
      </c>
      <c r="F19" s="70">
        <v>89824853</v>
      </c>
      <c r="G19" s="71">
        <v>142891615</v>
      </c>
    </row>
    <row r="20" spans="2:7" x14ac:dyDescent="0.3">
      <c r="B20" s="30" t="s">
        <v>78</v>
      </c>
      <c r="C20" s="37">
        <v>22</v>
      </c>
      <c r="D20" s="70">
        <v>-73561246</v>
      </c>
      <c r="E20" s="71">
        <v>-56321928</v>
      </c>
      <c r="F20" s="70">
        <v>-211675393</v>
      </c>
      <c r="G20" s="71">
        <v>-167774541</v>
      </c>
    </row>
    <row r="21" spans="2:7" x14ac:dyDescent="0.3">
      <c r="B21" s="30" t="s">
        <v>79</v>
      </c>
      <c r="C21" s="37"/>
      <c r="D21" s="70"/>
      <c r="E21" s="71"/>
      <c r="F21" s="70">
        <v>14686162</v>
      </c>
      <c r="G21" s="71"/>
    </row>
    <row r="22" spans="2:7" x14ac:dyDescent="0.3">
      <c r="B22" s="30" t="s">
        <v>80</v>
      </c>
      <c r="C22" s="37">
        <v>5</v>
      </c>
      <c r="D22" s="70"/>
      <c r="E22" s="71"/>
      <c r="F22" s="70">
        <v>-3249292</v>
      </c>
      <c r="G22" s="71"/>
    </row>
    <row r="23" spans="2:7" ht="15" thickBot="1" x14ac:dyDescent="0.35">
      <c r="B23" s="38" t="s">
        <v>81</v>
      </c>
      <c r="C23" s="39">
        <v>23</v>
      </c>
      <c r="D23" s="72">
        <v>105429398</v>
      </c>
      <c r="E23" s="73">
        <v>17552855</v>
      </c>
      <c r="F23" s="72">
        <v>284889964</v>
      </c>
      <c r="G23" s="73">
        <v>119512672</v>
      </c>
    </row>
    <row r="24" spans="2:7" x14ac:dyDescent="0.3">
      <c r="B24" s="36" t="s">
        <v>82</v>
      </c>
      <c r="C24" s="41"/>
      <c r="D24" s="70">
        <f>D16+SUM(D18:D23)</f>
        <v>-30756963</v>
      </c>
      <c r="E24" s="71">
        <f t="shared" ref="E24:G24" si="2">E16+SUM(E18:E23)</f>
        <v>65378976</v>
      </c>
      <c r="F24" s="70">
        <f t="shared" si="2"/>
        <v>86122366</v>
      </c>
      <c r="G24" s="71">
        <f t="shared" si="2"/>
        <v>412770</v>
      </c>
    </row>
    <row r="25" spans="2:7" ht="15" x14ac:dyDescent="0.25">
      <c r="B25" s="30" t="s">
        <v>6</v>
      </c>
      <c r="C25" s="37"/>
      <c r="D25" s="70"/>
      <c r="E25" s="71"/>
      <c r="F25" s="71"/>
      <c r="G25" s="71"/>
    </row>
    <row r="26" spans="2:7" ht="15" thickBot="1" x14ac:dyDescent="0.35">
      <c r="B26" s="38" t="s">
        <v>83</v>
      </c>
      <c r="C26" s="39">
        <v>24</v>
      </c>
      <c r="D26" s="72">
        <v>-52436179</v>
      </c>
      <c r="E26" s="73">
        <v>-46394521</v>
      </c>
      <c r="F26" s="72">
        <v>-143280833</v>
      </c>
      <c r="G26" s="73">
        <v>-113617320</v>
      </c>
    </row>
    <row r="27" spans="2:7" x14ac:dyDescent="0.3">
      <c r="B27" s="36" t="s">
        <v>84</v>
      </c>
      <c r="C27" s="37"/>
      <c r="D27" s="70">
        <f>D24+D26</f>
        <v>-83193142</v>
      </c>
      <c r="E27" s="71">
        <f t="shared" ref="E27:G27" si="3">E24+E26</f>
        <v>18984455</v>
      </c>
      <c r="F27" s="70">
        <f t="shared" si="3"/>
        <v>-57158467</v>
      </c>
      <c r="G27" s="71">
        <f t="shared" si="3"/>
        <v>-113204550</v>
      </c>
    </row>
    <row r="28" spans="2:7" ht="15" x14ac:dyDescent="0.25">
      <c r="B28" s="30" t="s">
        <v>6</v>
      </c>
      <c r="C28" s="37"/>
      <c r="D28" s="70"/>
      <c r="E28" s="71"/>
      <c r="F28" s="70"/>
      <c r="G28" s="71"/>
    </row>
    <row r="29" spans="2:7" x14ac:dyDescent="0.3">
      <c r="B29" s="36" t="s">
        <v>85</v>
      </c>
      <c r="C29" s="31"/>
      <c r="D29" s="70"/>
      <c r="E29" s="71"/>
      <c r="F29" s="70"/>
      <c r="G29" s="71"/>
    </row>
    <row r="30" spans="2:7" ht="15" thickBot="1" x14ac:dyDescent="0.35">
      <c r="B30" s="38" t="s">
        <v>86</v>
      </c>
      <c r="C30" s="39">
        <v>4</v>
      </c>
      <c r="D30" s="72">
        <v>252829818</v>
      </c>
      <c r="E30" s="73">
        <v>93756867</v>
      </c>
      <c r="F30" s="72">
        <v>501177297</v>
      </c>
      <c r="G30" s="73">
        <v>330425333</v>
      </c>
    </row>
    <row r="31" spans="2:7" ht="15" thickBot="1" x14ac:dyDescent="0.35">
      <c r="B31" s="42" t="s">
        <v>87</v>
      </c>
      <c r="C31" s="43"/>
      <c r="D31" s="74">
        <f>D27+D30</f>
        <v>169636676</v>
      </c>
      <c r="E31" s="75">
        <f t="shared" ref="E31:G31" si="4">E27+E30</f>
        <v>112741322</v>
      </c>
      <c r="F31" s="74">
        <f t="shared" si="4"/>
        <v>444018830</v>
      </c>
      <c r="G31" s="75">
        <f t="shared" si="4"/>
        <v>217220783</v>
      </c>
    </row>
    <row r="32" spans="2:7" ht="15.75" thickTop="1" x14ac:dyDescent="0.25">
      <c r="B32" s="30" t="s">
        <v>6</v>
      </c>
      <c r="C32" s="37"/>
      <c r="D32" s="70"/>
      <c r="E32" s="71"/>
      <c r="F32" s="70"/>
      <c r="G32" s="71"/>
    </row>
    <row r="33" spans="2:7" x14ac:dyDescent="0.3">
      <c r="B33" s="36" t="s">
        <v>88</v>
      </c>
      <c r="C33" s="31"/>
      <c r="D33" s="70"/>
      <c r="E33" s="71"/>
      <c r="F33" s="70"/>
      <c r="G33" s="71"/>
    </row>
    <row r="34" spans="2:7" x14ac:dyDescent="0.3">
      <c r="B34" s="30" t="s">
        <v>89</v>
      </c>
      <c r="C34" s="31"/>
      <c r="D34" s="70">
        <v>129866736</v>
      </c>
      <c r="E34" s="71">
        <v>86818150</v>
      </c>
      <c r="F34" s="70">
        <v>372681128</v>
      </c>
      <c r="G34" s="71">
        <v>168525446</v>
      </c>
    </row>
    <row r="35" spans="2:7" ht="15" thickBot="1" x14ac:dyDescent="0.35">
      <c r="B35" s="38" t="s">
        <v>90</v>
      </c>
      <c r="C35" s="32"/>
      <c r="D35" s="72">
        <v>39769940</v>
      </c>
      <c r="E35" s="73">
        <v>25923172</v>
      </c>
      <c r="F35" s="72">
        <v>71337702</v>
      </c>
      <c r="G35" s="73">
        <v>48695337</v>
      </c>
    </row>
    <row r="36" spans="2:7" ht="15.75" thickBot="1" x14ac:dyDescent="0.3">
      <c r="B36" s="45"/>
      <c r="C36" s="46"/>
      <c r="D36" s="74">
        <v>169636676</v>
      </c>
      <c r="E36" s="75">
        <v>112741322</v>
      </c>
      <c r="F36" s="74">
        <v>444018830</v>
      </c>
      <c r="G36" s="75">
        <v>217220783</v>
      </c>
    </row>
    <row r="37" spans="2:7" ht="15.75" thickTop="1" x14ac:dyDescent="0.25">
      <c r="D37" s="76"/>
      <c r="E37" s="76"/>
      <c r="F37" s="76"/>
      <c r="G37" s="76"/>
    </row>
    <row r="38" spans="2:7" x14ac:dyDescent="0.3">
      <c r="B38" s="36" t="s">
        <v>91</v>
      </c>
      <c r="C38" s="31"/>
      <c r="D38" s="77"/>
      <c r="E38" s="77"/>
      <c r="F38" s="77"/>
      <c r="G38" s="78"/>
    </row>
    <row r="39" spans="2:7" x14ac:dyDescent="0.3">
      <c r="B39" s="48" t="s">
        <v>92</v>
      </c>
      <c r="C39" s="37"/>
      <c r="D39" s="77"/>
      <c r="E39" s="77"/>
      <c r="F39" s="77"/>
      <c r="G39" s="78"/>
    </row>
    <row r="40" spans="2:7" x14ac:dyDescent="0.3">
      <c r="B40" s="30" t="s">
        <v>93</v>
      </c>
      <c r="C40" s="37"/>
      <c r="D40" s="79">
        <v>116707012</v>
      </c>
      <c r="E40" s="80">
        <v>-23787243</v>
      </c>
      <c r="F40" s="79">
        <v>2463901</v>
      </c>
      <c r="G40" s="80">
        <v>-24261342</v>
      </c>
    </row>
    <row r="41" spans="2:7" ht="15" thickBot="1" x14ac:dyDescent="0.35">
      <c r="B41" s="38" t="s">
        <v>94</v>
      </c>
      <c r="C41" s="39"/>
      <c r="D41" s="81"/>
      <c r="E41" s="82"/>
      <c r="F41" s="81">
        <v>-423776</v>
      </c>
      <c r="G41" s="82"/>
    </row>
    <row r="42" spans="2:7" ht="15" thickBot="1" x14ac:dyDescent="0.35">
      <c r="B42" s="40" t="s">
        <v>95</v>
      </c>
      <c r="C42" s="39"/>
      <c r="D42" s="81">
        <f>SUM(D39:D41)</f>
        <v>116707012</v>
      </c>
      <c r="E42" s="82">
        <f>SUM(E39:E41)</f>
        <v>-23787243</v>
      </c>
      <c r="F42" s="81">
        <f>SUM(F39:F41)</f>
        <v>2040125</v>
      </c>
      <c r="G42" s="82">
        <f>SUM(G39:G41)</f>
        <v>-24261342</v>
      </c>
    </row>
    <row r="43" spans="2:7" x14ac:dyDescent="0.3">
      <c r="B43" s="36" t="s">
        <v>6</v>
      </c>
      <c r="C43" s="37"/>
      <c r="D43" s="79"/>
      <c r="E43" s="80"/>
      <c r="F43" s="79"/>
      <c r="G43" s="80"/>
    </row>
    <row r="44" spans="2:7" x14ac:dyDescent="0.3">
      <c r="B44" s="48" t="s">
        <v>96</v>
      </c>
      <c r="C44" s="37"/>
      <c r="D44" s="79"/>
      <c r="E44" s="80"/>
      <c r="F44" s="80"/>
      <c r="G44" s="80"/>
    </row>
    <row r="45" spans="2:7" x14ac:dyDescent="0.3">
      <c r="B45" s="30" t="s">
        <v>97</v>
      </c>
      <c r="C45" s="37"/>
      <c r="D45" s="79"/>
      <c r="E45" s="80">
        <v>-4</v>
      </c>
      <c r="F45" s="79">
        <v>-37718</v>
      </c>
      <c r="G45" s="80">
        <v>161355</v>
      </c>
    </row>
    <row r="46" spans="2:7" x14ac:dyDescent="0.3">
      <c r="B46" s="30" t="s">
        <v>98</v>
      </c>
      <c r="C46" s="37"/>
      <c r="D46" s="79">
        <v>67135</v>
      </c>
      <c r="E46" s="80"/>
      <c r="F46" s="79">
        <v>-103399</v>
      </c>
      <c r="G46" s="80">
        <v>-912757</v>
      </c>
    </row>
    <row r="47" spans="2:7" ht="15" thickBot="1" x14ac:dyDescent="0.35">
      <c r="B47" s="38" t="s">
        <v>99</v>
      </c>
      <c r="C47" s="39"/>
      <c r="D47" s="81"/>
      <c r="E47" s="82"/>
      <c r="F47" s="81">
        <v>-150746</v>
      </c>
      <c r="G47" s="82"/>
    </row>
    <row r="48" spans="2:7" ht="15" thickBot="1" x14ac:dyDescent="0.35">
      <c r="B48" s="40" t="s">
        <v>100</v>
      </c>
      <c r="C48" s="39"/>
      <c r="D48" s="81">
        <f>SUM(D44:D47)</f>
        <v>67135</v>
      </c>
      <c r="E48" s="82">
        <f>SUM(E44:E47)</f>
        <v>-4</v>
      </c>
      <c r="F48" s="81">
        <f>SUM(F44:F47)</f>
        <v>-291863</v>
      </c>
      <c r="G48" s="82">
        <f>SUM(G44:G47)</f>
        <v>-751402</v>
      </c>
    </row>
    <row r="49" spans="2:7" ht="15" thickBot="1" x14ac:dyDescent="0.35">
      <c r="B49" s="40" t="s">
        <v>101</v>
      </c>
      <c r="C49" s="39"/>
      <c r="D49" s="81">
        <f>D48+D42</f>
        <v>116774147</v>
      </c>
      <c r="E49" s="82">
        <f>E48+E42</f>
        <v>-23787247</v>
      </c>
      <c r="F49" s="81">
        <f>F48+F42</f>
        <v>1748262</v>
      </c>
      <c r="G49" s="82">
        <f>G48+G42</f>
        <v>-25012744</v>
      </c>
    </row>
    <row r="50" spans="2:7" ht="15" thickBot="1" x14ac:dyDescent="0.35">
      <c r="B50" s="40" t="s">
        <v>102</v>
      </c>
      <c r="C50" s="39"/>
      <c r="D50" s="81">
        <f>D36+D49</f>
        <v>286410823</v>
      </c>
      <c r="E50" s="82">
        <f>E36+E49</f>
        <v>88954075</v>
      </c>
      <c r="F50" s="81">
        <f>F36+F49</f>
        <v>445767092</v>
      </c>
      <c r="G50" s="82">
        <f>G36+G49</f>
        <v>192208039</v>
      </c>
    </row>
    <row r="51" spans="2:7" x14ac:dyDescent="0.3">
      <c r="B51" s="30" t="s">
        <v>6</v>
      </c>
      <c r="C51" s="37"/>
      <c r="D51" s="79"/>
      <c r="E51" s="80"/>
      <c r="F51" s="80"/>
      <c r="G51" s="80"/>
    </row>
    <row r="52" spans="2:7" x14ac:dyDescent="0.3">
      <c r="B52" s="36" t="s">
        <v>103</v>
      </c>
      <c r="C52" s="37"/>
      <c r="D52" s="79"/>
      <c r="E52" s="80"/>
      <c r="F52" s="80"/>
      <c r="G52" s="80"/>
    </row>
    <row r="53" spans="2:7" x14ac:dyDescent="0.3">
      <c r="B53" s="30" t="s">
        <v>89</v>
      </c>
      <c r="C53" s="37"/>
      <c r="D53" s="79">
        <v>232774379</v>
      </c>
      <c r="E53" s="80">
        <v>62596511</v>
      </c>
      <c r="F53" s="79">
        <v>367510881</v>
      </c>
      <c r="G53" s="80">
        <v>142997060</v>
      </c>
    </row>
    <row r="54" spans="2:7" ht="15" thickBot="1" x14ac:dyDescent="0.35">
      <c r="B54" s="38" t="s">
        <v>90</v>
      </c>
      <c r="C54" s="39"/>
      <c r="D54" s="81">
        <v>53636444</v>
      </c>
      <c r="E54" s="82">
        <v>26357564</v>
      </c>
      <c r="F54" s="81">
        <v>78256211</v>
      </c>
      <c r="G54" s="82">
        <v>49210979</v>
      </c>
    </row>
    <row r="55" spans="2:7" ht="15" thickBot="1" x14ac:dyDescent="0.35">
      <c r="B55" s="44"/>
      <c r="C55" s="43"/>
      <c r="D55" s="83">
        <v>286410823</v>
      </c>
      <c r="E55" s="84">
        <v>88954075</v>
      </c>
      <c r="F55" s="83">
        <v>445767092</v>
      </c>
      <c r="G55" s="84">
        <v>192208039</v>
      </c>
    </row>
    <row r="56" spans="2:7" ht="15" thickTop="1" x14ac:dyDescent="0.3">
      <c r="D56" s="76"/>
      <c r="E56" s="76"/>
      <c r="F56" s="76"/>
      <c r="G56" s="76"/>
    </row>
  </sheetData>
  <mergeCells count="6">
    <mergeCell ref="B2:B3"/>
    <mergeCell ref="C2:C3"/>
    <mergeCell ref="D2:E2"/>
    <mergeCell ref="D3:E3"/>
    <mergeCell ref="F2:G2"/>
    <mergeCell ref="F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5"/>
  <sheetViews>
    <sheetView topLeftCell="A10" zoomScale="85" zoomScaleNormal="85" workbookViewId="0">
      <selection activeCell="I39" sqref="I39"/>
    </sheetView>
  </sheetViews>
  <sheetFormatPr defaultRowHeight="14.4" x14ac:dyDescent="0.3"/>
  <cols>
    <col min="2" max="2" width="107" customWidth="1"/>
    <col min="3" max="3" width="22.33203125" customWidth="1"/>
    <col min="4" max="4" width="23" customWidth="1"/>
  </cols>
  <sheetData>
    <row r="2" spans="2:4" x14ac:dyDescent="0.3">
      <c r="B2" s="67"/>
      <c r="C2" s="65" t="s">
        <v>62</v>
      </c>
      <c r="D2" s="65"/>
    </row>
    <row r="3" spans="2:4" ht="15" thickBot="1" x14ac:dyDescent="0.35">
      <c r="B3" s="67"/>
      <c r="C3" s="66" t="s">
        <v>61</v>
      </c>
      <c r="D3" s="66"/>
    </row>
    <row r="4" spans="2:4" ht="15" thickBot="1" x14ac:dyDescent="0.35">
      <c r="B4" s="49" t="s">
        <v>0</v>
      </c>
      <c r="C4" s="34" t="s">
        <v>64</v>
      </c>
      <c r="D4" s="50" t="s">
        <v>104</v>
      </c>
    </row>
    <row r="5" spans="2:4" ht="15" x14ac:dyDescent="0.25">
      <c r="B5" s="48" t="s">
        <v>6</v>
      </c>
      <c r="C5" s="36"/>
      <c r="D5" s="47"/>
    </row>
    <row r="6" spans="2:4" x14ac:dyDescent="0.3">
      <c r="B6" s="36" t="s">
        <v>105</v>
      </c>
      <c r="C6" s="36"/>
      <c r="D6" s="47"/>
    </row>
    <row r="7" spans="2:4" x14ac:dyDescent="0.3">
      <c r="B7" s="47" t="s">
        <v>106</v>
      </c>
      <c r="C7" s="79">
        <v>3815838442</v>
      </c>
      <c r="D7" s="80">
        <v>3961727783</v>
      </c>
    </row>
    <row r="8" spans="2:4" x14ac:dyDescent="0.3">
      <c r="B8" s="47" t="s">
        <v>107</v>
      </c>
      <c r="C8" s="79">
        <v>-2532449104</v>
      </c>
      <c r="D8" s="80">
        <v>-1790784918</v>
      </c>
    </row>
    <row r="9" spans="2:4" x14ac:dyDescent="0.3">
      <c r="B9" s="47" t="s">
        <v>108</v>
      </c>
      <c r="C9" s="79">
        <v>-637191444</v>
      </c>
      <c r="D9" s="80">
        <v>-573839218</v>
      </c>
    </row>
    <row r="10" spans="2:4" x14ac:dyDescent="0.3">
      <c r="B10" s="47" t="s">
        <v>109</v>
      </c>
      <c r="C10" s="79">
        <v>-61620231</v>
      </c>
      <c r="D10" s="80">
        <v>-78127452</v>
      </c>
    </row>
    <row r="11" spans="2:4" x14ac:dyDescent="0.3">
      <c r="B11" s="47" t="s">
        <v>110</v>
      </c>
      <c r="C11" s="79">
        <v>74139171</v>
      </c>
      <c r="D11" s="80">
        <v>42593516</v>
      </c>
    </row>
    <row r="12" spans="2:4" x14ac:dyDescent="0.3">
      <c r="B12" s="47" t="s">
        <v>111</v>
      </c>
      <c r="C12" s="79">
        <v>-124944352</v>
      </c>
      <c r="D12" s="80">
        <v>-129430853</v>
      </c>
    </row>
    <row r="13" spans="2:4" x14ac:dyDescent="0.3">
      <c r="B13" s="47" t="s">
        <v>112</v>
      </c>
      <c r="C13" s="79">
        <v>-264594295</v>
      </c>
      <c r="D13" s="80">
        <v>-242253589</v>
      </c>
    </row>
    <row r="14" spans="2:4" x14ac:dyDescent="0.3">
      <c r="B14" s="47" t="s">
        <v>113</v>
      </c>
      <c r="C14" s="79">
        <v>67850451</v>
      </c>
      <c r="D14" s="80">
        <v>4916314</v>
      </c>
    </row>
    <row r="15" spans="2:4" ht="15" thickBot="1" x14ac:dyDescent="0.35">
      <c r="B15" s="38" t="s">
        <v>114</v>
      </c>
      <c r="C15" s="81">
        <v>-49901983</v>
      </c>
      <c r="D15" s="82">
        <v>30048043</v>
      </c>
    </row>
    <row r="16" spans="2:4" ht="15" thickBot="1" x14ac:dyDescent="0.35">
      <c r="B16" s="40" t="s">
        <v>115</v>
      </c>
      <c r="C16" s="81">
        <f>SUM(C7:C15)</f>
        <v>287126655</v>
      </c>
      <c r="D16" s="81">
        <f>SUM(D7:D15)</f>
        <v>1224849626</v>
      </c>
    </row>
    <row r="17" spans="2:4" ht="15" x14ac:dyDescent="0.25">
      <c r="B17" s="36" t="s">
        <v>6</v>
      </c>
      <c r="C17" s="79"/>
      <c r="D17" s="80"/>
    </row>
    <row r="18" spans="2:4" x14ac:dyDescent="0.3">
      <c r="B18" s="36" t="s">
        <v>116</v>
      </c>
      <c r="C18" s="79"/>
      <c r="D18" s="80"/>
    </row>
    <row r="19" spans="2:4" x14ac:dyDescent="0.3">
      <c r="B19" s="47" t="s">
        <v>117</v>
      </c>
      <c r="C19" s="79">
        <v>-734394280</v>
      </c>
      <c r="D19" s="80">
        <v>-452430561</v>
      </c>
    </row>
    <row r="20" spans="2:4" x14ac:dyDescent="0.3">
      <c r="B20" s="47" t="s">
        <v>118</v>
      </c>
      <c r="C20" s="79">
        <v>-286337220</v>
      </c>
      <c r="D20" s="80">
        <v>-316885678</v>
      </c>
    </row>
    <row r="21" spans="2:4" x14ac:dyDescent="0.3">
      <c r="B21" s="47" t="s">
        <v>119</v>
      </c>
      <c r="C21" s="79">
        <v>690875</v>
      </c>
      <c r="D21" s="80">
        <v>873848</v>
      </c>
    </row>
    <row r="22" spans="2:4" x14ac:dyDescent="0.3">
      <c r="B22" s="47" t="s">
        <v>120</v>
      </c>
      <c r="C22" s="79">
        <v>180678</v>
      </c>
      <c r="D22" s="80"/>
    </row>
    <row r="23" spans="2:4" x14ac:dyDescent="0.3">
      <c r="B23" s="47" t="s">
        <v>121</v>
      </c>
      <c r="C23" s="79">
        <v>70581239</v>
      </c>
      <c r="D23" s="80">
        <v>59021692</v>
      </c>
    </row>
    <row r="24" spans="2:4" x14ac:dyDescent="0.3">
      <c r="B24" s="47" t="s">
        <v>122</v>
      </c>
      <c r="C24" s="79">
        <v>-2625</v>
      </c>
      <c r="D24" s="80">
        <v>-89058017</v>
      </c>
    </row>
    <row r="25" spans="2:4" x14ac:dyDescent="0.3">
      <c r="B25" s="47" t="s">
        <v>123</v>
      </c>
      <c r="C25" s="79">
        <v>1714856</v>
      </c>
      <c r="D25" s="80">
        <v>1672268</v>
      </c>
    </row>
    <row r="26" spans="2:4" x14ac:dyDescent="0.3">
      <c r="B26" s="47" t="s">
        <v>124</v>
      </c>
      <c r="C26" s="79">
        <v>336925</v>
      </c>
      <c r="D26" s="80">
        <v>22821548</v>
      </c>
    </row>
    <row r="27" spans="2:4" x14ac:dyDescent="0.3">
      <c r="B27" s="47" t="s">
        <v>21</v>
      </c>
      <c r="C27" s="79">
        <v>117358</v>
      </c>
      <c r="D27" s="80">
        <v>5115767</v>
      </c>
    </row>
    <row r="28" spans="2:4" ht="15" thickBot="1" x14ac:dyDescent="0.35">
      <c r="B28" s="47" t="s">
        <v>125</v>
      </c>
      <c r="C28" s="81">
        <v>-164377696</v>
      </c>
      <c r="D28" s="80">
        <v>-129020262</v>
      </c>
    </row>
    <row r="29" spans="2:4" ht="15" thickBot="1" x14ac:dyDescent="0.35">
      <c r="B29" s="51" t="s">
        <v>126</v>
      </c>
      <c r="C29" s="81">
        <f>SUM(C19:C28)</f>
        <v>-1111489890</v>
      </c>
      <c r="D29" s="85">
        <f>SUM(D19:D28)</f>
        <v>-897889395</v>
      </c>
    </row>
    <row r="30" spans="2:4" x14ac:dyDescent="0.3">
      <c r="B30" s="36" t="s">
        <v>6</v>
      </c>
      <c r="C30" s="79"/>
      <c r="D30" s="80"/>
    </row>
    <row r="31" spans="2:4" x14ac:dyDescent="0.3">
      <c r="B31" s="36" t="s">
        <v>127</v>
      </c>
      <c r="C31" s="79"/>
      <c r="D31" s="80"/>
    </row>
    <row r="32" spans="2:4" x14ac:dyDescent="0.3">
      <c r="B32" s="47" t="s">
        <v>128</v>
      </c>
      <c r="C32" s="79">
        <v>1461048047</v>
      </c>
      <c r="D32" s="80">
        <v>410322517</v>
      </c>
    </row>
    <row r="33" spans="2:4" x14ac:dyDescent="0.3">
      <c r="B33" s="47" t="s">
        <v>129</v>
      </c>
      <c r="C33" s="79">
        <v>-537491564</v>
      </c>
      <c r="D33" s="80">
        <v>-592032090</v>
      </c>
    </row>
    <row r="34" spans="2:4" x14ac:dyDescent="0.3">
      <c r="B34" s="47" t="s">
        <v>130</v>
      </c>
      <c r="C34" s="79"/>
      <c r="D34" s="80">
        <v>-2202898</v>
      </c>
    </row>
    <row r="35" spans="2:4" x14ac:dyDescent="0.3">
      <c r="B35" s="47" t="s">
        <v>131</v>
      </c>
      <c r="C35" s="79">
        <v>-45877366</v>
      </c>
      <c r="D35" s="80">
        <v>-73079132</v>
      </c>
    </row>
    <row r="36" spans="2:4" x14ac:dyDescent="0.3">
      <c r="B36" s="47" t="s">
        <v>132</v>
      </c>
      <c r="C36" s="79">
        <v>-12383659</v>
      </c>
      <c r="D36" s="80">
        <v>-5284424</v>
      </c>
    </row>
    <row r="37" spans="2:4" ht="15" thickBot="1" x14ac:dyDescent="0.35">
      <c r="B37" s="47" t="s">
        <v>133</v>
      </c>
      <c r="C37" s="79">
        <v>1</v>
      </c>
      <c r="D37" s="80">
        <v>1</v>
      </c>
    </row>
    <row r="38" spans="2:4" ht="15" thickBot="1" x14ac:dyDescent="0.35">
      <c r="B38" s="51" t="s">
        <v>134</v>
      </c>
      <c r="C38" s="86">
        <f>SUM(C32:C37)</f>
        <v>865295459</v>
      </c>
      <c r="D38" s="86">
        <f>SUM(D32:D37)</f>
        <v>-262276026</v>
      </c>
    </row>
    <row r="39" spans="2:4" ht="15" x14ac:dyDescent="0.25">
      <c r="B39" s="47" t="s">
        <v>6</v>
      </c>
      <c r="C39" s="79"/>
      <c r="D39" s="80"/>
    </row>
    <row r="40" spans="2:4" ht="15" thickBot="1" x14ac:dyDescent="0.35">
      <c r="B40" s="38" t="s">
        <v>135</v>
      </c>
      <c r="C40" s="87">
        <v>49010912</v>
      </c>
      <c r="D40" s="88">
        <v>-12086228</v>
      </c>
    </row>
    <row r="41" spans="2:4" x14ac:dyDescent="0.3">
      <c r="B41" s="36" t="s">
        <v>136</v>
      </c>
      <c r="C41" s="79">
        <f>C16+C29+C38+C40</f>
        <v>89943136</v>
      </c>
      <c r="D41" s="80">
        <f>D16+D29+D38+D40</f>
        <v>52597977</v>
      </c>
    </row>
    <row r="42" spans="2:4" ht="15" x14ac:dyDescent="0.25">
      <c r="B42" s="36" t="s">
        <v>6</v>
      </c>
      <c r="C42" s="79"/>
      <c r="D42" s="80"/>
    </row>
    <row r="43" spans="2:4" ht="15" thickBot="1" x14ac:dyDescent="0.35">
      <c r="B43" s="47" t="s">
        <v>137</v>
      </c>
      <c r="C43" s="79">
        <v>905452511</v>
      </c>
      <c r="D43" s="80">
        <v>808434139</v>
      </c>
    </row>
    <row r="44" spans="2:4" ht="15" thickBot="1" x14ac:dyDescent="0.35">
      <c r="B44" s="52" t="s">
        <v>138</v>
      </c>
      <c r="C44" s="89">
        <v>995395647</v>
      </c>
      <c r="D44" s="90">
        <v>861032116</v>
      </c>
    </row>
    <row r="45" spans="2:4" ht="15" thickTop="1" x14ac:dyDescent="0.3">
      <c r="C45" s="76"/>
      <c r="D45" s="76"/>
    </row>
  </sheetData>
  <mergeCells count="3">
    <mergeCell ref="B2:B3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zoomScale="85" zoomScaleNormal="85" workbookViewId="0">
      <selection activeCell="G37" sqref="G37"/>
    </sheetView>
  </sheetViews>
  <sheetFormatPr defaultRowHeight="14.4" x14ac:dyDescent="0.3"/>
  <cols>
    <col min="2" max="2" width="71.88671875" customWidth="1"/>
    <col min="3" max="3" width="16.6640625" customWidth="1"/>
    <col min="4" max="4" width="20.109375" customWidth="1"/>
    <col min="5" max="5" width="18.6640625" customWidth="1"/>
    <col min="6" max="6" width="24.44140625" customWidth="1"/>
    <col min="7" max="7" width="23.109375" customWidth="1"/>
    <col min="8" max="8" width="18.6640625" customWidth="1"/>
    <col min="9" max="9" width="17.5546875" customWidth="1"/>
    <col min="10" max="10" width="19.44140625" customWidth="1"/>
  </cols>
  <sheetData>
    <row r="2" spans="2:10" ht="15" thickBot="1" x14ac:dyDescent="0.35">
      <c r="B2" s="6"/>
      <c r="C2" s="68" t="s">
        <v>139</v>
      </c>
      <c r="D2" s="68"/>
      <c r="E2" s="68"/>
      <c r="F2" s="68"/>
      <c r="G2" s="68"/>
      <c r="H2" s="68"/>
      <c r="I2" s="69"/>
      <c r="J2" s="69"/>
    </row>
    <row r="3" spans="2:10" ht="23.4" thickBot="1" x14ac:dyDescent="0.35">
      <c r="B3" s="21" t="s">
        <v>0</v>
      </c>
      <c r="C3" s="53" t="s">
        <v>35</v>
      </c>
      <c r="D3" s="53" t="s">
        <v>36</v>
      </c>
      <c r="E3" s="53" t="s">
        <v>37</v>
      </c>
      <c r="F3" s="53" t="s">
        <v>38</v>
      </c>
      <c r="G3" s="53" t="s">
        <v>39</v>
      </c>
      <c r="H3" s="53" t="s">
        <v>140</v>
      </c>
      <c r="I3" s="5" t="s">
        <v>41</v>
      </c>
      <c r="J3" s="5" t="s">
        <v>140</v>
      </c>
    </row>
    <row r="4" spans="2:10" ht="15" x14ac:dyDescent="0.25">
      <c r="B4" s="6" t="s">
        <v>6</v>
      </c>
      <c r="C4" s="9"/>
      <c r="D4" s="9"/>
      <c r="E4" s="9"/>
      <c r="F4" s="9"/>
      <c r="G4" s="9"/>
      <c r="H4" s="9"/>
      <c r="I4" s="9"/>
      <c r="J4" s="9"/>
    </row>
    <row r="5" spans="2:10" ht="15" thickBot="1" x14ac:dyDescent="0.35">
      <c r="B5" s="12" t="s">
        <v>141</v>
      </c>
      <c r="C5" s="25">
        <v>696363445</v>
      </c>
      <c r="D5" s="25">
        <v>243655405</v>
      </c>
      <c r="E5" s="25">
        <v>3110573</v>
      </c>
      <c r="F5" s="25">
        <v>1405325707</v>
      </c>
      <c r="G5" s="25">
        <v>2988542754</v>
      </c>
      <c r="H5" s="25">
        <v>5336997884</v>
      </c>
      <c r="I5" s="25">
        <v>753179913</v>
      </c>
      <c r="J5" s="25">
        <v>6090177797</v>
      </c>
    </row>
    <row r="6" spans="2:10" x14ac:dyDescent="0.3">
      <c r="B6" s="8" t="s">
        <v>6</v>
      </c>
      <c r="C6" s="56"/>
      <c r="D6" s="56"/>
      <c r="E6" s="56"/>
      <c r="F6" s="56"/>
      <c r="G6" s="56"/>
      <c r="H6" s="56"/>
      <c r="I6" s="56"/>
      <c r="J6" s="56"/>
    </row>
    <row r="7" spans="2:10" x14ac:dyDescent="0.3">
      <c r="B7" s="9" t="s">
        <v>142</v>
      </c>
      <c r="C7" s="56"/>
      <c r="D7" s="56"/>
      <c r="E7" s="56"/>
      <c r="F7" s="56"/>
      <c r="G7" s="56">
        <v>168525446</v>
      </c>
      <c r="H7" s="56">
        <v>168525446</v>
      </c>
      <c r="I7" s="56">
        <v>48695337</v>
      </c>
      <c r="J7" s="56">
        <v>217220783</v>
      </c>
    </row>
    <row r="8" spans="2:10" ht="15" thickBot="1" x14ac:dyDescent="0.35">
      <c r="B8" s="10" t="s">
        <v>143</v>
      </c>
      <c r="C8" s="25"/>
      <c r="D8" s="25"/>
      <c r="E8" s="25"/>
      <c r="F8" s="25">
        <v>-24776207</v>
      </c>
      <c r="G8" s="25">
        <v>-752179</v>
      </c>
      <c r="H8" s="25">
        <v>-25528386</v>
      </c>
      <c r="I8" s="25">
        <v>515642</v>
      </c>
      <c r="J8" s="25">
        <v>-25012744</v>
      </c>
    </row>
    <row r="9" spans="2:10" ht="15" thickBot="1" x14ac:dyDescent="0.35">
      <c r="B9" s="12" t="s">
        <v>144</v>
      </c>
      <c r="C9" s="25"/>
      <c r="D9" s="25"/>
      <c r="E9" s="25"/>
      <c r="F9" s="25">
        <v>-24776207</v>
      </c>
      <c r="G9" s="25">
        <v>167773267</v>
      </c>
      <c r="H9" s="25">
        <v>142997060</v>
      </c>
      <c r="I9" s="25">
        <v>49210979</v>
      </c>
      <c r="J9" s="25">
        <v>192208039</v>
      </c>
    </row>
    <row r="10" spans="2:10" x14ac:dyDescent="0.3">
      <c r="B10" s="8" t="s">
        <v>6</v>
      </c>
      <c r="C10" s="56"/>
      <c r="D10" s="56"/>
      <c r="E10" s="56"/>
      <c r="F10" s="56"/>
      <c r="G10" s="56"/>
      <c r="H10" s="56"/>
      <c r="I10" s="56"/>
      <c r="J10" s="56"/>
    </row>
    <row r="11" spans="2:10" x14ac:dyDescent="0.3">
      <c r="B11" s="9" t="s">
        <v>133</v>
      </c>
      <c r="C11" s="56">
        <v>13180</v>
      </c>
      <c r="D11" s="56"/>
      <c r="E11" s="56"/>
      <c r="F11" s="56"/>
      <c r="G11" s="56"/>
      <c r="H11" s="56">
        <v>13180</v>
      </c>
      <c r="I11" s="56"/>
      <c r="J11" s="56">
        <v>13180</v>
      </c>
    </row>
    <row r="12" spans="2:10" x14ac:dyDescent="0.3">
      <c r="B12" s="9" t="s">
        <v>145</v>
      </c>
      <c r="C12" s="56"/>
      <c r="D12" s="56"/>
      <c r="E12" s="56"/>
      <c r="F12" s="56"/>
      <c r="G12" s="56">
        <v>-59748893</v>
      </c>
      <c r="H12" s="56">
        <v>-59748893</v>
      </c>
      <c r="I12" s="56">
        <v>-5167227</v>
      </c>
      <c r="J12" s="56">
        <v>-64916120</v>
      </c>
    </row>
    <row r="13" spans="2:10" x14ac:dyDescent="0.3">
      <c r="B13" s="9" t="s">
        <v>146</v>
      </c>
      <c r="C13" s="56"/>
      <c r="D13" s="56"/>
      <c r="E13" s="56"/>
      <c r="F13" s="56"/>
      <c r="G13" s="56">
        <v>-5385301</v>
      </c>
      <c r="H13" s="56">
        <v>-5385301</v>
      </c>
      <c r="I13" s="56"/>
      <c r="J13" s="56">
        <v>-5385301</v>
      </c>
    </row>
    <row r="14" spans="2:10" x14ac:dyDescent="0.3">
      <c r="B14" s="9" t="s">
        <v>147</v>
      </c>
      <c r="C14" s="56"/>
      <c r="D14" s="56"/>
      <c r="E14" s="56">
        <v>853283</v>
      </c>
      <c r="F14" s="56"/>
      <c r="G14" s="56"/>
      <c r="H14" s="56">
        <v>853283</v>
      </c>
      <c r="I14" s="56">
        <v>496591</v>
      </c>
      <c r="J14" s="56">
        <v>1349874</v>
      </c>
    </row>
    <row r="15" spans="2:10" x14ac:dyDescent="0.3">
      <c r="B15" s="9" t="s">
        <v>148</v>
      </c>
      <c r="C15" s="56"/>
      <c r="D15" s="56"/>
      <c r="E15" s="56"/>
      <c r="F15" s="56"/>
      <c r="G15" s="56">
        <v>-31872440</v>
      </c>
      <c r="H15" s="56">
        <v>-31872440</v>
      </c>
      <c r="I15" s="56"/>
      <c r="J15" s="56">
        <v>-31872440</v>
      </c>
    </row>
    <row r="16" spans="2:10" x14ac:dyDescent="0.3">
      <c r="B16" s="9" t="s">
        <v>149</v>
      </c>
      <c r="C16" s="56"/>
      <c r="D16" s="56"/>
      <c r="E16" s="56">
        <v>-3611665</v>
      </c>
      <c r="F16" s="56"/>
      <c r="G16" s="56"/>
      <c r="H16" s="56">
        <v>-3611665</v>
      </c>
      <c r="I16" s="56">
        <v>3611665</v>
      </c>
      <c r="J16" s="56"/>
    </row>
    <row r="17" spans="2:10" x14ac:dyDescent="0.3">
      <c r="B17" s="9" t="s">
        <v>150</v>
      </c>
      <c r="C17" s="56"/>
      <c r="D17" s="56"/>
      <c r="E17" s="56">
        <v>-1463</v>
      </c>
      <c r="F17" s="56"/>
      <c r="G17" s="56"/>
      <c r="H17" s="56">
        <v>-1463</v>
      </c>
      <c r="I17" s="56">
        <v>-851</v>
      </c>
      <c r="J17" s="56">
        <v>-2314</v>
      </c>
    </row>
    <row r="18" spans="2:10" ht="15" thickBot="1" x14ac:dyDescent="0.35">
      <c r="B18" s="9" t="s">
        <v>151</v>
      </c>
      <c r="C18" s="56"/>
      <c r="D18" s="56"/>
      <c r="E18" s="56"/>
      <c r="F18" s="56"/>
      <c r="G18" s="56">
        <v>-8593</v>
      </c>
      <c r="H18" s="56">
        <v>-8593</v>
      </c>
      <c r="I18" s="56">
        <v>-957</v>
      </c>
      <c r="J18" s="56">
        <v>-9550</v>
      </c>
    </row>
    <row r="19" spans="2:10" ht="15" thickBot="1" x14ac:dyDescent="0.35">
      <c r="B19" s="54" t="s">
        <v>152</v>
      </c>
      <c r="C19" s="91">
        <v>696376625</v>
      </c>
      <c r="D19" s="91">
        <v>243655405</v>
      </c>
      <c r="E19" s="91">
        <v>350728</v>
      </c>
      <c r="F19" s="91">
        <v>1380549500</v>
      </c>
      <c r="G19" s="91">
        <v>3059300794</v>
      </c>
      <c r="H19" s="91">
        <v>5380233052</v>
      </c>
      <c r="I19" s="91">
        <v>801330113</v>
      </c>
      <c r="J19" s="91">
        <v>6181563165</v>
      </c>
    </row>
    <row r="20" spans="2:10" ht="15.75" thickTop="1" x14ac:dyDescent="0.25">
      <c r="C20" s="76"/>
      <c r="D20" s="76"/>
      <c r="E20" s="76"/>
      <c r="F20" s="76"/>
      <c r="G20" s="76"/>
      <c r="H20" s="76"/>
      <c r="I20" s="76"/>
      <c r="J20" s="76"/>
    </row>
    <row r="21" spans="2:10" x14ac:dyDescent="0.3">
      <c r="B21" s="6" t="s">
        <v>6</v>
      </c>
      <c r="C21" s="92"/>
      <c r="D21" s="92"/>
      <c r="E21" s="92"/>
      <c r="F21" s="92"/>
      <c r="G21" s="92"/>
      <c r="H21" s="92"/>
      <c r="I21" s="92"/>
      <c r="J21" s="92"/>
    </row>
    <row r="22" spans="2:10" ht="15" thickBot="1" x14ac:dyDescent="0.35">
      <c r="B22" s="12" t="s">
        <v>153</v>
      </c>
      <c r="C22" s="25">
        <v>696376625</v>
      </c>
      <c r="D22" s="25">
        <v>243655405</v>
      </c>
      <c r="E22" s="25">
        <v>222074</v>
      </c>
      <c r="F22" s="25">
        <v>1372771521</v>
      </c>
      <c r="G22" s="25">
        <v>3163685193</v>
      </c>
      <c r="H22" s="25">
        <v>5476710818</v>
      </c>
      <c r="I22" s="25">
        <v>801560097</v>
      </c>
      <c r="J22" s="25">
        <v>6278270915</v>
      </c>
    </row>
    <row r="23" spans="2:10" x14ac:dyDescent="0.3">
      <c r="B23" s="8" t="s">
        <v>6</v>
      </c>
      <c r="C23" s="55"/>
      <c r="D23" s="55"/>
      <c r="E23" s="55"/>
      <c r="F23" s="55"/>
      <c r="G23" s="55"/>
      <c r="H23" s="55"/>
      <c r="I23" s="55"/>
      <c r="J23" s="55"/>
    </row>
    <row r="24" spans="2:10" x14ac:dyDescent="0.3">
      <c r="B24" s="9" t="s">
        <v>142</v>
      </c>
      <c r="C24" s="55"/>
      <c r="D24" s="55"/>
      <c r="E24" s="55"/>
      <c r="F24" s="55"/>
      <c r="G24" s="55">
        <v>372681128</v>
      </c>
      <c r="H24" s="55">
        <v>372681128</v>
      </c>
      <c r="I24" s="55">
        <v>71337702</v>
      </c>
      <c r="J24" s="55">
        <v>444018830</v>
      </c>
    </row>
    <row r="25" spans="2:10" ht="15" thickBot="1" x14ac:dyDescent="0.35">
      <c r="B25" s="10" t="s">
        <v>143</v>
      </c>
      <c r="C25" s="24"/>
      <c r="D25" s="24"/>
      <c r="E25" s="24"/>
      <c r="F25" s="24">
        <v>-4893561</v>
      </c>
      <c r="G25" s="24">
        <v>-276686</v>
      </c>
      <c r="H25" s="24">
        <v>-5170247</v>
      </c>
      <c r="I25" s="24">
        <v>6918509</v>
      </c>
      <c r="J25" s="24">
        <v>1748262</v>
      </c>
    </row>
    <row r="26" spans="2:10" ht="15" thickBot="1" x14ac:dyDescent="0.35">
      <c r="B26" s="12" t="s">
        <v>144</v>
      </c>
      <c r="C26" s="24"/>
      <c r="D26" s="24"/>
      <c r="E26" s="24"/>
      <c r="F26" s="24">
        <v>-4893561</v>
      </c>
      <c r="G26" s="24">
        <v>372404442</v>
      </c>
      <c r="H26" s="24">
        <v>367510881</v>
      </c>
      <c r="I26" s="24">
        <v>78256211</v>
      </c>
      <c r="J26" s="24">
        <v>445767092</v>
      </c>
    </row>
    <row r="27" spans="2:10" x14ac:dyDescent="0.3">
      <c r="B27" s="8" t="s">
        <v>6</v>
      </c>
      <c r="C27" s="55"/>
      <c r="D27" s="55"/>
      <c r="E27" s="55"/>
      <c r="F27" s="55"/>
      <c r="G27" s="55"/>
      <c r="H27" s="55"/>
      <c r="I27" s="55"/>
      <c r="J27" s="55"/>
    </row>
    <row r="28" spans="2:10" x14ac:dyDescent="0.3">
      <c r="B28" s="9" t="s">
        <v>154</v>
      </c>
      <c r="C28" s="55">
        <v>12967880</v>
      </c>
      <c r="D28" s="55">
        <v>210980</v>
      </c>
      <c r="E28" s="55"/>
      <c r="F28" s="55"/>
      <c r="G28" s="55"/>
      <c r="H28" s="55">
        <v>13178860</v>
      </c>
      <c r="I28" s="55"/>
      <c r="J28" s="55">
        <v>13178860</v>
      </c>
    </row>
    <row r="29" spans="2:10" x14ac:dyDescent="0.3">
      <c r="B29" s="9" t="s">
        <v>155</v>
      </c>
      <c r="C29" s="55"/>
      <c r="D29" s="55"/>
      <c r="E29" s="55"/>
      <c r="F29" s="55"/>
      <c r="G29" s="55">
        <v>-45877366</v>
      </c>
      <c r="H29" s="55">
        <v>-45877366</v>
      </c>
      <c r="I29" s="55">
        <v>-13269567</v>
      </c>
      <c r="J29" s="55">
        <v>-59146933</v>
      </c>
    </row>
    <row r="30" spans="2:10" x14ac:dyDescent="0.3">
      <c r="B30" s="9" t="s">
        <v>156</v>
      </c>
      <c r="C30" s="55"/>
      <c r="D30" s="55"/>
      <c r="E30" s="55"/>
      <c r="F30" s="55"/>
      <c r="G30" s="55">
        <v>-3631340</v>
      </c>
      <c r="H30" s="55">
        <v>-3631340</v>
      </c>
      <c r="I30" s="55"/>
      <c r="J30" s="55">
        <v>-3631340</v>
      </c>
    </row>
    <row r="31" spans="2:10" x14ac:dyDescent="0.3">
      <c r="B31" s="9" t="s">
        <v>157</v>
      </c>
      <c r="C31" s="55"/>
      <c r="D31" s="55"/>
      <c r="E31" s="55">
        <v>-7988</v>
      </c>
      <c r="F31" s="55"/>
      <c r="G31" s="55"/>
      <c r="H31" s="55">
        <v>-7988</v>
      </c>
      <c r="I31" s="55">
        <v>-4689</v>
      </c>
      <c r="J31" s="55">
        <v>-12677</v>
      </c>
    </row>
    <row r="32" spans="2:10" x14ac:dyDescent="0.3">
      <c r="B32" s="9" t="s">
        <v>158</v>
      </c>
      <c r="C32" s="55"/>
      <c r="D32" s="55"/>
      <c r="E32" s="55"/>
      <c r="F32" s="55"/>
      <c r="G32" s="55">
        <v>-3853053</v>
      </c>
      <c r="H32" s="55">
        <v>-3853053</v>
      </c>
      <c r="I32" s="55"/>
      <c r="J32" s="55">
        <v>-3853053</v>
      </c>
    </row>
    <row r="33" spans="2:10" ht="15" thickBot="1" x14ac:dyDescent="0.35">
      <c r="B33" s="9" t="s">
        <v>150</v>
      </c>
      <c r="C33" s="55"/>
      <c r="D33" s="55"/>
      <c r="E33" s="55">
        <v>-120191</v>
      </c>
      <c r="F33" s="55"/>
      <c r="G33" s="55"/>
      <c r="H33" s="55">
        <v>-120191</v>
      </c>
      <c r="I33" s="55">
        <v>120191</v>
      </c>
      <c r="J33" s="55"/>
    </row>
    <row r="34" spans="2:10" ht="15" thickBot="1" x14ac:dyDescent="0.35">
      <c r="B34" s="54" t="s">
        <v>159</v>
      </c>
      <c r="C34" s="93">
        <v>709344505</v>
      </c>
      <c r="D34" s="93">
        <v>243866385</v>
      </c>
      <c r="E34" s="93">
        <v>93895</v>
      </c>
      <c r="F34" s="93">
        <v>1367877960</v>
      </c>
      <c r="G34" s="93">
        <v>3482727876</v>
      </c>
      <c r="H34" s="93">
        <v>5803910621</v>
      </c>
      <c r="I34" s="93">
        <v>866662243</v>
      </c>
      <c r="J34" s="93">
        <v>6670572864</v>
      </c>
    </row>
    <row r="35" spans="2:10" ht="15.75" thickTop="1" x14ac:dyDescent="0.25"/>
  </sheetData>
  <mergeCells count="2">
    <mergeCell ref="C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 ФИНАНСОВОМ ПОЛОЖЕНИИ</vt:lpstr>
      <vt:lpstr>О СОВОКУПНОМ ДОХОДЕ </vt:lpstr>
      <vt:lpstr>О ДВИЖЕНИИ ДЕНЕЖНЫХ СРЕДСТВ</vt:lpstr>
      <vt:lpstr>ОБ ИЗМЕНЕНИЯХ В КАПИТАЛЕ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Бурашев Маулен Махатович</dc:creator>
  <cp:lastModifiedBy>Бурашев Маулен Махатович</cp:lastModifiedBy>
  <dcterms:created xsi:type="dcterms:W3CDTF">2017-11-24T08:55:39Z</dcterms:created>
  <dcterms:modified xsi:type="dcterms:W3CDTF">2017-11-24T11:27:14Z</dcterms:modified>
</cp:coreProperties>
</file>