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3655" windowHeight="892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sex">[1]Расчёты!$D$6</definedName>
    <definedName name="группа">'[2]Резерв pens'!$T$9:$T$65536</definedName>
    <definedName name="дата">[3]старт!$D$3</definedName>
    <definedName name="дата_расчета">'[3]СВОД ПРЕМИЙ'!$C$3</definedName>
    <definedName name="лист">[4]старт!$E$3</definedName>
    <definedName name="лицо">'[5]Резерв ОСНС'!$AI$5:$AI$65536</definedName>
    <definedName name="_xlnm.Print_Area" localSheetId="0">ф1!$A$8:$D$96</definedName>
    <definedName name="_xlnm.Print_Area" localSheetId="1">ф2!$A$8:$D$108</definedName>
    <definedName name="резерв">'[6]Резерв pens'!$K$6</definedName>
    <definedName name="резервы">'[2]Резерв pens'!$K$9:$K$65536</definedName>
  </definedNames>
  <calcPr calcId="124519"/>
</workbook>
</file>

<file path=xl/calcChain.xml><?xml version="1.0" encoding="utf-8"?>
<calcChain xmlns="http://schemas.openxmlformats.org/spreadsheetml/2006/main">
  <c r="D67" i="3"/>
  <c r="A50" i="4" l="1"/>
  <c r="A48"/>
  <c r="G9"/>
  <c r="H9" s="1"/>
  <c r="F9"/>
  <c r="E9"/>
  <c r="A5"/>
  <c r="A4"/>
  <c r="M77" i="3"/>
  <c r="A72"/>
  <c r="N71"/>
  <c r="N70"/>
  <c r="M70"/>
  <c r="A70"/>
  <c r="K69"/>
  <c r="K65"/>
  <c r="A4"/>
  <c r="A3"/>
  <c r="A101" i="2"/>
  <c r="A99"/>
  <c r="E67"/>
  <c r="E22"/>
  <c r="A11"/>
  <c r="A10"/>
  <c r="H81" i="1"/>
  <c r="H76"/>
  <c r="E76"/>
  <c r="H75"/>
  <c r="H74"/>
  <c r="H73"/>
  <c r="E73"/>
  <c r="H72"/>
  <c r="E72"/>
  <c r="B72"/>
  <c r="B73" s="1"/>
  <c r="B74" s="1"/>
  <c r="B75" s="1"/>
  <c r="B76" s="1"/>
  <c r="B77" s="1"/>
  <c r="E71"/>
  <c r="H70"/>
  <c r="H69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E58"/>
  <c r="H57"/>
  <c r="E57"/>
  <c r="H56"/>
  <c r="E56"/>
  <c r="H55"/>
  <c r="E55"/>
  <c r="H54"/>
  <c r="E54"/>
  <c r="H53"/>
  <c r="E53"/>
  <c r="E52"/>
  <c r="H51"/>
  <c r="E64" i="2"/>
  <c r="H49" i="1"/>
  <c r="E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H48"/>
  <c r="E48"/>
  <c r="B48"/>
  <c r="H46"/>
  <c r="H45"/>
  <c r="H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0"/>
  <c r="E30"/>
  <c r="H29"/>
  <c r="E28"/>
  <c r="E27"/>
  <c r="H27"/>
  <c r="H26"/>
  <c r="E26"/>
  <c r="H25"/>
  <c r="E25"/>
  <c r="E24"/>
  <c r="I23"/>
  <c r="H23"/>
  <c r="E23"/>
  <c r="H22"/>
  <c r="E22"/>
  <c r="H21"/>
  <c r="E2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H20"/>
  <c r="E20"/>
  <c r="E19"/>
  <c r="H18"/>
  <c r="E17"/>
  <c r="H17"/>
  <c r="E15"/>
  <c r="G44" l="1"/>
  <c r="I28"/>
  <c r="E18"/>
  <c r="H28"/>
  <c r="E51"/>
  <c r="E69" i="2"/>
  <c r="H19" i="1"/>
  <c r="E29"/>
  <c r="E31"/>
  <c r="H58"/>
  <c r="E66" i="2"/>
  <c r="E78" i="1"/>
  <c r="E68" i="2"/>
  <c r="I47" i="1"/>
  <c r="I50"/>
  <c r="I52"/>
  <c r="H16"/>
  <c r="H24"/>
  <c r="I27"/>
  <c r="H47"/>
  <c r="H50"/>
  <c r="H52"/>
  <c r="E21" i="2"/>
  <c r="E16" i="1"/>
  <c r="F17" s="1"/>
  <c r="H31"/>
  <c r="E47"/>
  <c r="E50"/>
  <c r="I51"/>
  <c r="H71"/>
  <c r="E44" l="1"/>
  <c r="E68"/>
  <c r="C67" i="3" l="1"/>
  <c r="E79" i="1" l="1"/>
  <c r="E77" l="1"/>
  <c r="E80" l="1"/>
  <c r="E82" l="1"/>
</calcChain>
</file>

<file path=xl/comments1.xml><?xml version="1.0" encoding="utf-8"?>
<comments xmlns="http://schemas.openxmlformats.org/spreadsheetml/2006/main">
  <authors>
    <author>v.gordeeva</author>
  </authors>
  <commentList>
    <comment ref="C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<sst xmlns="http://schemas.openxmlformats.org/spreadsheetml/2006/main" count="329" uniqueCount="291">
  <si>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</si>
  <si>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</si>
  <si>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</si>
  <si>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</si>
  <si>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</si>
  <si>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</si>
  <si>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</si>
  <si>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</si>
  <si>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октября 2014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</si>
  <si>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</si>
  <si>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</si>
  <si>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</si>
  <si>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</si>
  <si>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</si>
  <si>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</si>
  <si>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</si>
  <si>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</si>
  <si>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</si>
  <si>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</si>
  <si>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</si>
  <si>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</si>
  <si>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</si>
  <si>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</si>
  <si>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</si>
  <si>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</si>
  <si>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</si>
  <si>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</si>
  <si>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</si>
  <si>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</si>
  <si>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</si>
  <si>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</si>
  <si>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</si>
  <si>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</si>
  <si>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</si>
  <si>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</si>
  <si>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</si>
  <si>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</si>
  <si>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</si>
  <si>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</si>
  <si>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</si>
  <si>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</si>
  <si>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</si>
  <si>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</si>
  <si>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</si>
  <si>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</si>
  <si>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</si>
  <si>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</si>
  <si>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</si>
  <si>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</si>
  <si>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</si>
  <si>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</si>
  <si>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</si>
  <si>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</si>
  <si>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</si>
  <si>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</si>
  <si>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</si>
  <si>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</si>
  <si>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</si>
  <si>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</si>
  <si>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</si>
  <si>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</si>
  <si>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</si>
  <si>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</si>
  <si>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</si>
  <si>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</si>
  <si>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</si>
  <si>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</si>
  <si>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</si>
  <si>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</si>
  <si>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</si>
  <si>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</si>
  <si>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</si>
  <si>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</si>
  <si>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</si>
  <si>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</si>
  <si>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</si>
  <si>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</si>
  <si>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</si>
  <si>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</si>
  <si>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Чегебаев Самат Садырбаевич ______________</t>
  </si>
  <si>
    <t>дата</t>
  </si>
  <si>
    <t>Главный бухгалтер  (на период его отсутствия – лицо, его замещающее) Касенова Айгуль Оразалиевна____________</t>
  </si>
  <si>
    <t>Место для печати</t>
  </si>
  <si>
    <t xml:space="preserve">               Приложение 9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</si>
  <si>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</si>
  <si>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</si>
  <si>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</si>
  <si>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</si>
  <si>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</si>
  <si>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</si>
  <si>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</si>
  <si>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</si>
  <si>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</si>
  <si>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</si>
  <si>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</si>
  <si>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</si>
  <si>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</si>
  <si>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</si>
  <si>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</si>
  <si>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</si>
  <si>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</si>
  <si>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</si>
  <si>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</si>
  <si>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</si>
  <si>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</si>
  <si>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</si>
  <si>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</si>
  <si>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</si>
  <si>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</si>
  <si>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</si>
  <si>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</si>
  <si>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</si>
  <si>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</si>
  <si>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</si>
  <si>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</si>
  <si>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</si>
  <si>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</si>
  <si>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</si>
  <si>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</si>
  <si>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</si>
  <si>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</si>
  <si>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</si>
  <si>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</si>
  <si>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</si>
  <si>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</si>
  <si>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</si>
  <si>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</si>
  <si>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</si>
  <si>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</si>
  <si>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</si>
  <si>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</si>
  <si>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</si>
  <si>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</si>
  <si>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</si>
  <si>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</si>
  <si>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</si>
  <si>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</si>
  <si>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</si>
  <si>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</si>
  <si>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</si>
  <si>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</si>
  <si>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</si>
  <si>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</si>
  <si>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</si>
  <si>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</si>
  <si>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</si>
  <si>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</si>
  <si>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</si>
  <si>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</si>
  <si>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</si>
  <si>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</si>
  <si>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</si>
  <si>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</si>
  <si>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</si>
  <si>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</si>
  <si>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</si>
  <si>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</si>
  <si>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</si>
  <si>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</si>
  <si>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</si>
  <si>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</si>
  <si>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</si>
  <si>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</si>
  <si>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</si>
  <si>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</si>
  <si>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</si>
  <si>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</si>
  <si>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</si>
  <si>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</si>
  <si>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</si>
  <si>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</si>
  <si>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</si>
  <si>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</si>
  <si>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</si>
  <si>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</si>
  <si>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</si>
  <si>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</si>
  <si>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</si>
  <si>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</si>
  <si>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</si>
  <si>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</si>
  <si>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</si>
  <si>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</si>
  <si>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</si>
  <si>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</si>
  <si>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</si>
  <si>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</si>
  <si>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</si>
  <si>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</si>
  <si>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</si>
  <si>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</si>
  <si>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</si>
  <si>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</si>
  <si>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</si>
  <si>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</si>
  <si>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</si>
  <si>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</si>
  <si>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</si>
  <si>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</si>
  <si>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</si>
  <si>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</si>
  <si>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</si>
  <si>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</si>
  <si>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</si>
  <si>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</si>
  <si>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</si>
  <si>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 xml:space="preserve">Форма №3 </t>
  </si>
  <si>
    <t>Отчет о движении денег (косвенный метод)</t>
  </si>
  <si>
    <t>Примечание*</t>
  </si>
  <si>
    <t>Доход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</si>
  <si>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</si>
  <si>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</si>
  <si>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</si>
  <si>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</si>
  <si>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</si>
  <si>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</si>
  <si>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</si>
  <si>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</si>
  <si>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</si>
  <si>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</si>
  <si>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</si>
  <si>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</si>
  <si>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</si>
  <si>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</si>
  <si>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</si>
  <si>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</si>
  <si>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</si>
  <si>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</si>
  <si>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</si>
  <si>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 (нетто)</t>
  </si>
  <si>
    <t>Увеличение (уменьшение) суммы резерва не произошедших убытков по договорам страхования (перестрахования) жизни (нетто)</t>
  </si>
  <si>
    <t>Увеличение (уменьшение) суммы резерва не произошедших убытков по договорам аннуитета (нетто)</t>
  </si>
  <si>
    <t>Увеличение (уменьшение) суммы резерва произошедших, но незаявленных убытков (нетто)</t>
  </si>
  <si>
    <t>Увеличение (уменьшение) суммы резерва заявленных, но неурегулированных убытков (нетто)</t>
  </si>
  <si>
    <t>Увеличение (уменьшение) суммы дополнительных резервов (нетто)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</si>
  <si>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</si>
  <si>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</si>
  <si>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 xml:space="preserve">Увеличение (уменьшение) счетов к уплате по договорам страхования (перестрахования) 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</si>
  <si>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</si>
  <si>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</si>
  <si>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</si>
  <si>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</si>
  <si>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</si>
  <si>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</si>
  <si>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</si>
  <si>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</si>
  <si>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</si>
  <si>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</si>
  <si>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</si>
  <si>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</si>
  <si>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</si>
  <si>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</si>
  <si>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</si>
  <si>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</si>
  <si>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</si>
  <si>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Выплата дивидендов</t>
  </si>
  <si>
    <t>прошлый год проставила с неконсолидированного отчета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</si>
  <si>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</si>
  <si>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</si>
  <si>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</si>
  <si>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</si>
  <si>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 xml:space="preserve">Форма №4 </t>
  </si>
  <si>
    <t>Отчет об изменениях в  капитале</t>
  </si>
  <si>
    <t>Капитал родительской организации</t>
  </si>
  <si>
    <t>Доля меньшинства</t>
  </si>
  <si>
    <t>Уставный 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</si>
  <si>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</si>
  <si>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</si>
  <si>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</si>
  <si>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</si>
  <si>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</si>
  <si>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</si>
  <si>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</si>
  <si>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</si>
  <si>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</si>
  <si>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</si>
  <si>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 признанная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</si>
  <si>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</si>
  <si>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</si>
  <si>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</si>
  <si>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</si>
  <si>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</si>
  <si>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</si>
  <si>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</si>
  <si>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</si>
  <si>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</si>
  <si>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отчётного периода</t>
  </si>
  <si>
    <t>Пересчитанное сальдо на начало отчётного периода</t>
  </si>
  <si>
    <t>Сальдо на конец отчетного периода</t>
  </si>
  <si>
    <t>Балансовая стоимость одной простой акции</t>
  </si>
  <si>
    <t>Базовая прибыль на одну простую акцию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</si>
</sst>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0_ ;[Red]\-#,##0.00\ "/>
    <numFmt numFmtId="166" formatCode="General_)"/>
    <numFmt numFmtId="167" formatCode="_(* #,##0.00_);_(* \(#,##0.00\);_(* &quot;-&quot;??_);_(@_)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family val="1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theme="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80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166" fontId="32" fillId="2" borderId="7" applyBorder="0"/>
    <xf numFmtId="0" fontId="33" fillId="0" borderId="0"/>
    <xf numFmtId="0" fontId="35" fillId="0" borderId="0"/>
    <xf numFmtId="0" fontId="1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 applyProtection="1">
      <protection locked="0"/>
    </xf>
    <xf numFmtId="3" fontId="3" fillId="0" borderId="0" xfId="0" applyNumberFormat="1" applyFont="1" applyFill="1" applyAlignment="1">
      <alignment vertical="top"/>
    </xf>
    <xf numFmtId="9" fontId="3" fillId="0" borderId="0" xfId="1" applyFont="1" applyFill="1" applyAlignment="1">
      <alignment vertical="top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/>
    <xf numFmtId="3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 applyProtection="1">
      <alignment vertical="top"/>
      <protection locked="0"/>
    </xf>
    <xf numFmtId="3" fontId="15" fillId="0" borderId="0" xfId="0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2" applyFont="1" applyFill="1" applyBorder="1"/>
    <xf numFmtId="3" fontId="8" fillId="0" borderId="0" xfId="0" applyNumberFormat="1" applyFont="1" applyFill="1" applyAlignment="1">
      <alignment vertical="top"/>
    </xf>
    <xf numFmtId="0" fontId="3" fillId="0" borderId="0" xfId="0" applyFont="1" applyFill="1" applyAlignment="1" applyProtection="1">
      <alignment horizontal="right"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164" fontId="19" fillId="0" borderId="0" xfId="3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20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1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3" fontId="25" fillId="0" borderId="1" xfId="0" applyNumberFormat="1" applyFont="1" applyFill="1" applyBorder="1" applyAlignment="1">
      <alignment vertical="top"/>
    </xf>
    <xf numFmtId="3" fontId="25" fillId="0" borderId="0" xfId="0" applyNumberFormat="1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13" fillId="0" borderId="1" xfId="0" applyNumberFormat="1" applyFont="1" applyFill="1" applyBorder="1" applyAlignment="1" applyProtection="1">
      <protection locked="0"/>
    </xf>
    <xf numFmtId="49" fontId="25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1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2" applyFont="1" applyFill="1" applyBorder="1"/>
    <xf numFmtId="164" fontId="19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Fill="1" applyAlignment="1" applyProtection="1">
      <alignment horizontal="center" vertical="top"/>
      <protection locked="0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right" vertical="top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vertical="top" wrapText="1"/>
    </xf>
    <xf numFmtId="0" fontId="26" fillId="0" borderId="1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26" fillId="0" borderId="4" xfId="0" applyFont="1" applyFill="1" applyBorder="1" applyAlignment="1" applyProtection="1">
      <alignment vertical="top" wrapText="1"/>
    </xf>
    <xf numFmtId="0" fontId="26" fillId="0" borderId="3" xfId="0" applyFont="1" applyFill="1" applyBorder="1" applyAlignment="1" applyProtection="1">
      <alignment horizontal="center" vertical="top"/>
    </xf>
    <xf numFmtId="3" fontId="3" fillId="0" borderId="4" xfId="0" applyNumberFormat="1" applyFont="1" applyFill="1" applyBorder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11" fillId="0" borderId="1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top"/>
    </xf>
    <xf numFmtId="3" fontId="3" fillId="0" borderId="6" xfId="0" applyNumberFormat="1" applyFont="1" applyFill="1" applyBorder="1" applyAlignment="1" applyProtection="1">
      <alignment vertical="top"/>
      <protection locked="0"/>
    </xf>
    <xf numFmtId="3" fontId="26" fillId="0" borderId="1" xfId="0" applyNumberFormat="1" applyFont="1" applyFill="1" applyBorder="1" applyAlignment="1" applyProtection="1">
      <alignment vertical="top"/>
    </xf>
    <xf numFmtId="0" fontId="3" fillId="0" borderId="1" xfId="2" applyFont="1" applyFill="1" applyBorder="1" applyAlignment="1" applyProtection="1">
      <alignment horizontal="center" vertical="top"/>
    </xf>
    <xf numFmtId="3" fontId="3" fillId="0" borderId="1" xfId="2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vertical="top" wrapText="1"/>
    </xf>
    <xf numFmtId="0" fontId="25" fillId="0" borderId="7" xfId="2" applyFont="1" applyFill="1" applyBorder="1" applyAlignment="1" applyProtection="1">
      <alignment horizontal="left" vertical="top" wrapText="1"/>
    </xf>
    <xf numFmtId="0" fontId="25" fillId="0" borderId="1" xfId="2" applyFont="1" applyFill="1" applyBorder="1" applyAlignment="1" applyProtection="1">
      <alignment horizontal="center" vertical="top" wrapText="1"/>
    </xf>
    <xf numFmtId="3" fontId="14" fillId="0" borderId="1" xfId="2" applyNumberFormat="1" applyFont="1" applyFill="1" applyBorder="1" applyAlignment="1" applyProtection="1">
      <alignment vertical="top"/>
    </xf>
    <xf numFmtId="0" fontId="25" fillId="0" borderId="0" xfId="2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vertical="top"/>
    </xf>
    <xf numFmtId="0" fontId="27" fillId="0" borderId="0" xfId="0" applyFont="1" applyFill="1" applyAlignment="1" applyProtection="1">
      <alignment vertical="top"/>
      <protection locked="0"/>
    </xf>
    <xf numFmtId="3" fontId="27" fillId="0" borderId="1" xfId="0" applyNumberFormat="1" applyFont="1" applyFill="1" applyBorder="1" applyAlignment="1" applyProtection="1">
      <alignment vertical="top"/>
      <protection locked="0"/>
    </xf>
    <xf numFmtId="0" fontId="28" fillId="0" borderId="1" xfId="0" applyFont="1" applyFill="1" applyBorder="1" applyAlignment="1" applyProtection="1">
      <alignment horizontal="left" vertical="top" wrapText="1"/>
    </xf>
    <xf numFmtId="0" fontId="28" fillId="0" borderId="1" xfId="0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164" fontId="19" fillId="0" borderId="8" xfId="5" applyNumberFormat="1" applyFont="1" applyFill="1" applyBorder="1" applyAlignment="1">
      <alignment horizontal="right" vertical="top"/>
    </xf>
    <xf numFmtId="0" fontId="3" fillId="0" borderId="0" xfId="2" applyFont="1" applyFill="1" applyBorder="1" applyProtection="1"/>
    <xf numFmtId="0" fontId="3" fillId="0" borderId="0" xfId="2" applyFont="1" applyFill="1" applyBorder="1" applyProtection="1"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164" fontId="3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164" fontId="19" fillId="0" borderId="9" xfId="5" applyNumberFormat="1" applyFont="1" applyFill="1" applyBorder="1" applyAlignment="1">
      <alignment horizontal="right" vertical="top"/>
    </xf>
    <xf numFmtId="0" fontId="9" fillId="0" borderId="0" xfId="0" applyFont="1" applyFill="1" applyAlignment="1" applyProtection="1">
      <protection locked="0"/>
    </xf>
    <xf numFmtId="0" fontId="29" fillId="0" borderId="0" xfId="0" applyFont="1" applyFill="1" applyAlignment="1">
      <alignment vertical="top"/>
    </xf>
    <xf numFmtId="0" fontId="30" fillId="0" borderId="0" xfId="0" applyFont="1" applyFill="1" applyAlignment="1">
      <alignment horizontal="right" vertical="top"/>
    </xf>
    <xf numFmtId="0" fontId="29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right" vertical="top"/>
    </xf>
    <xf numFmtId="0" fontId="14" fillId="0" borderId="1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vertical="top" wrapText="1"/>
    </xf>
    <xf numFmtId="3" fontId="29" fillId="0" borderId="1" xfId="0" applyNumberFormat="1" applyFont="1" applyFill="1" applyBorder="1" applyAlignment="1" applyProtection="1">
      <alignment vertical="top"/>
      <protection locked="0"/>
    </xf>
    <xf numFmtId="0" fontId="29" fillId="0" borderId="1" xfId="0" applyFont="1" applyFill="1" applyBorder="1" applyAlignment="1" applyProtection="1">
      <alignment vertical="top"/>
      <protection locked="0"/>
    </xf>
    <xf numFmtId="0" fontId="31" fillId="0" borderId="1" xfId="0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4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 inden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/>
    </xf>
    <xf numFmtId="0" fontId="29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horizontal="right" vertical="top"/>
      <protection locked="0"/>
    </xf>
    <xf numFmtId="3" fontId="29" fillId="0" borderId="0" xfId="0" applyNumberFormat="1" applyFont="1" applyFill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29" fillId="0" borderId="0" xfId="0" applyFont="1" applyFill="1" applyAlignment="1" applyProtection="1">
      <alignment vertical="top" wrapText="1"/>
      <protection locked="0"/>
    </xf>
    <xf numFmtId="0" fontId="29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37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3" fontId="38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 applyProtection="1">
      <alignment horizontal="center" vertical="top"/>
      <protection locked="0"/>
    </xf>
    <xf numFmtId="0" fontId="29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14" fillId="0" borderId="1" xfId="2" applyFont="1" applyFill="1" applyBorder="1" applyAlignment="1">
      <alignment horizontal="center" vertical="center" wrapText="1"/>
    </xf>
  </cellXfs>
  <cellStyles count="80">
    <cellStyle name="HELL" xfId="6"/>
    <cellStyle name="Normal_Sheet1" xfId="7"/>
    <cellStyle name="Standard_kommwert" xfId="8"/>
    <cellStyle name="Обычный" xfId="0" builtinId="0"/>
    <cellStyle name="Обычный 10" xfId="9"/>
    <cellStyle name="Обычный 11" xfId="10"/>
    <cellStyle name="Обычный 12" xfId="11"/>
    <cellStyle name="Обычный 12 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0" xfId="22"/>
    <cellStyle name="Обычный 20 2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26" xfId="29"/>
    <cellStyle name="Обычный 27" xfId="30"/>
    <cellStyle name="Обычный 28" xfId="31"/>
    <cellStyle name="Обычный 29" xfId="32"/>
    <cellStyle name="Обычный 3" xfId="33"/>
    <cellStyle name="Обычный 30" xfId="34"/>
    <cellStyle name="Обычный 31" xfId="35"/>
    <cellStyle name="Обычный 32" xfId="36"/>
    <cellStyle name="Обычный 33" xfId="37"/>
    <cellStyle name="Обычный 34" xfId="38"/>
    <cellStyle name="Обычный 35" xfId="39"/>
    <cellStyle name="Обычный 36" xfId="40"/>
    <cellStyle name="Обычный 37" xfId="41"/>
    <cellStyle name="Обычный 38" xfId="42"/>
    <cellStyle name="Обычный 39" xfId="43"/>
    <cellStyle name="Обычный 4" xfId="44"/>
    <cellStyle name="Обычный 40" xfId="45"/>
    <cellStyle name="Обычный 41" xfId="46"/>
    <cellStyle name="Обычный 42" xfId="47"/>
    <cellStyle name="Обычный 43" xfId="48"/>
    <cellStyle name="Обычный 44" xfId="49"/>
    <cellStyle name="Обычный 45" xfId="50"/>
    <cellStyle name="Обычный 46" xfId="51"/>
    <cellStyle name="Обычный 47" xfId="52"/>
    <cellStyle name="Обычный 48" xfId="53"/>
    <cellStyle name="Обычный 49" xfId="54"/>
    <cellStyle name="Обычный 5" xfId="55"/>
    <cellStyle name="Обычный 50" xfId="56"/>
    <cellStyle name="Обычный 51" xfId="57"/>
    <cellStyle name="Обычный 52" xfId="58"/>
    <cellStyle name="Обычный 53" xfId="59"/>
    <cellStyle name="Обычный 54" xfId="60"/>
    <cellStyle name="Обычный 55" xfId="61"/>
    <cellStyle name="Обычный 56" xfId="62"/>
    <cellStyle name="Обычный 57" xfId="63"/>
    <cellStyle name="Обычный 58" xfId="64"/>
    <cellStyle name="Обычный 59" xfId="65"/>
    <cellStyle name="Обычный 6" xfId="66"/>
    <cellStyle name="Обычный 6 2" xfId="67"/>
    <cellStyle name="Обычный 60" xfId="68"/>
    <cellStyle name="Обычный 7" xfId="69"/>
    <cellStyle name="Обычный 8" xfId="70"/>
    <cellStyle name="Обычный 9" xfId="71"/>
    <cellStyle name="Обычный_баланс" xfId="3"/>
    <cellStyle name="Обычный_ОПУ" xfId="4"/>
    <cellStyle name="Обычный_ф3" xfId="5"/>
    <cellStyle name="Обычный_Формы ФО для НПФ" xfId="2"/>
    <cellStyle name="Процентный" xfId="1" builtinId="5"/>
    <cellStyle name="Процентный 2" xfId="72"/>
    <cellStyle name="Процентный 3" xfId="73"/>
    <cellStyle name="Процентный 4" xfId="74"/>
    <cellStyle name="Процентный 5" xfId="75"/>
    <cellStyle name="Процентный 6" xfId="76"/>
    <cellStyle name="Финансовый 2" xfId="77"/>
    <cellStyle name="Финансовый 2 2" xfId="78"/>
    <cellStyle name="Финансовый 3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2:M175"/>
  <sheetViews>
    <sheetView tabSelected="1" workbookViewId="0">
      <selection activeCell="C44" sqref="C44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8" width="0" style="1" hidden="1" customWidth="1"/>
    <col min="9" max="9" width="22" style="1" hidden="1" customWidth="1"/>
    <col min="10" max="10" width="15.42578125" style="1" customWidth="1"/>
    <col min="11" max="16384" width="9.140625" style="1"/>
  </cols>
  <sheetData>
    <row r="2" spans="1:10">
      <c r="D2" s="1" t="s">
        <v>0</v>
      </c>
    </row>
    <row r="3" spans="1:10">
      <c r="B3" s="1" t="s">
        <v>1</v>
      </c>
    </row>
    <row r="4" spans="1:10">
      <c r="C4" s="1" t="s">
        <v>2</v>
      </c>
    </row>
    <row r="5" spans="1:10">
      <c r="C5" s="1" t="s">
        <v>3</v>
      </c>
    </row>
    <row r="6" spans="1:10">
      <c r="C6" s="1" t="s">
        <v>4</v>
      </c>
    </row>
    <row r="8" spans="1:10" ht="10.5" customHeight="1">
      <c r="D8" s="2" t="s">
        <v>5</v>
      </c>
    </row>
    <row r="9" spans="1:10">
      <c r="A9" s="180" t="s">
        <v>6</v>
      </c>
      <c r="B9" s="180"/>
      <c r="C9" s="180"/>
      <c r="D9" s="180"/>
    </row>
    <row r="10" spans="1:10">
      <c r="A10" s="181" t="s">
        <v>7</v>
      </c>
      <c r="B10" s="181"/>
      <c r="C10" s="181"/>
      <c r="D10" s="181"/>
    </row>
    <row r="11" spans="1:10">
      <c r="A11" s="181" t="s">
        <v>8</v>
      </c>
      <c r="B11" s="181"/>
      <c r="C11" s="181"/>
      <c r="D11" s="181"/>
    </row>
    <row r="12" spans="1:10" ht="12.75" customHeight="1">
      <c r="D12" s="3" t="s">
        <v>9</v>
      </c>
    </row>
    <row r="13" spans="1:10" s="8" customFormat="1" ht="34.5" customHeight="1">
      <c r="A13" s="4" t="s">
        <v>10</v>
      </c>
      <c r="B13" s="5" t="s">
        <v>11</v>
      </c>
      <c r="C13" s="6" t="s">
        <v>12</v>
      </c>
      <c r="D13" s="6" t="s">
        <v>13</v>
      </c>
      <c r="E13" s="7"/>
      <c r="F13" s="7"/>
      <c r="G13" s="7"/>
      <c r="H13" s="7"/>
      <c r="I13" s="7"/>
      <c r="J13" s="7"/>
    </row>
    <row r="14" spans="1:10" ht="10.5" customHeight="1">
      <c r="A14" s="9">
        <v>1</v>
      </c>
      <c r="B14" s="9">
        <v>2</v>
      </c>
      <c r="C14" s="9">
        <v>3</v>
      </c>
      <c r="D14" s="9">
        <v>4</v>
      </c>
      <c r="E14" s="10"/>
      <c r="F14" s="10"/>
      <c r="G14" s="10"/>
      <c r="H14" s="10"/>
      <c r="I14" s="10"/>
      <c r="J14" s="10"/>
    </row>
    <row r="15" spans="1:10">
      <c r="A15" s="11" t="s">
        <v>14</v>
      </c>
      <c r="B15" s="12"/>
      <c r="C15" s="13"/>
      <c r="D15" s="13"/>
      <c r="E15" s="14">
        <f>C15-D15</f>
        <v>0</v>
      </c>
      <c r="F15" s="14"/>
      <c r="G15" s="10"/>
      <c r="H15" s="10"/>
      <c r="I15" s="10"/>
      <c r="J15" s="10"/>
    </row>
    <row r="16" spans="1:10" ht="13.5" customHeight="1">
      <c r="A16" s="15" t="s">
        <v>15</v>
      </c>
      <c r="B16" s="12">
        <v>1</v>
      </c>
      <c r="C16" s="16">
        <v>22059</v>
      </c>
      <c r="D16" s="16">
        <v>666730</v>
      </c>
      <c r="E16" s="17">
        <f>C16-D16</f>
        <v>-644671</v>
      </c>
      <c r="F16" s="18"/>
      <c r="G16" s="18"/>
      <c r="H16" s="17">
        <f>D16-C16</f>
        <v>644671</v>
      </c>
      <c r="I16" s="10"/>
      <c r="J16" s="10"/>
    </row>
    <row r="17" spans="1:12" ht="13.5" customHeight="1">
      <c r="A17" s="19" t="s">
        <v>16</v>
      </c>
      <c r="B17" s="12">
        <v>2</v>
      </c>
      <c r="C17" s="16">
        <v>1668215</v>
      </c>
      <c r="D17" s="16">
        <v>1780502</v>
      </c>
      <c r="E17" s="17">
        <f t="shared" ref="E17:E44" si="0">C17-D17</f>
        <v>-112287</v>
      </c>
      <c r="F17" s="17">
        <f>E17-E16</f>
        <v>532384</v>
      </c>
      <c r="G17" s="18"/>
      <c r="H17" s="17">
        <f t="shared" ref="H17:H76" si="1">D17-C17</f>
        <v>112287</v>
      </c>
      <c r="I17" s="10"/>
      <c r="J17" s="10"/>
    </row>
    <row r="18" spans="1:12" ht="15" customHeight="1">
      <c r="A18" s="19" t="s">
        <v>17</v>
      </c>
      <c r="B18" s="12">
        <v>3</v>
      </c>
      <c r="C18" s="16">
        <v>0</v>
      </c>
      <c r="D18" s="16"/>
      <c r="E18" s="17">
        <f t="shared" si="0"/>
        <v>0</v>
      </c>
      <c r="F18" s="18"/>
      <c r="G18" s="18"/>
      <c r="H18" s="17">
        <f t="shared" si="1"/>
        <v>0</v>
      </c>
      <c r="I18" s="10"/>
      <c r="J18" s="10"/>
    </row>
    <row r="19" spans="1:12" ht="12.75" customHeight="1">
      <c r="A19" s="15" t="s">
        <v>18</v>
      </c>
      <c r="B19" s="12">
        <v>4</v>
      </c>
      <c r="C19" s="20">
        <v>1108298</v>
      </c>
      <c r="D19" s="16">
        <v>863026</v>
      </c>
      <c r="E19" s="17">
        <f t="shared" si="0"/>
        <v>245272</v>
      </c>
      <c r="F19" s="18"/>
      <c r="G19" s="18"/>
      <c r="H19" s="17">
        <f t="shared" si="1"/>
        <v>-245272</v>
      </c>
      <c r="I19" s="10"/>
      <c r="J19" s="10"/>
      <c r="L19" s="21"/>
    </row>
    <row r="20" spans="1:12" ht="12.75" customHeight="1">
      <c r="A20" s="15" t="s">
        <v>19</v>
      </c>
      <c r="B20" s="12">
        <v>5</v>
      </c>
      <c r="C20" s="16">
        <v>0</v>
      </c>
      <c r="D20" s="16"/>
      <c r="E20" s="17">
        <f t="shared" si="0"/>
        <v>0</v>
      </c>
      <c r="F20" s="18"/>
      <c r="G20" s="18"/>
      <c r="H20" s="17">
        <f t="shared" si="1"/>
        <v>0</v>
      </c>
      <c r="I20" s="10"/>
      <c r="J20" s="10"/>
      <c r="L20" s="22"/>
    </row>
    <row r="21" spans="1:12" ht="12.75" customHeight="1">
      <c r="A21" s="15" t="s">
        <v>20</v>
      </c>
      <c r="B21" s="12">
        <f>B20+1</f>
        <v>6</v>
      </c>
      <c r="C21" s="16"/>
      <c r="D21" s="16"/>
      <c r="E21" s="17">
        <f t="shared" si="0"/>
        <v>0</v>
      </c>
      <c r="F21" s="18"/>
      <c r="G21" s="18"/>
      <c r="H21" s="17">
        <f t="shared" si="1"/>
        <v>0</v>
      </c>
      <c r="I21" s="10"/>
      <c r="J21" s="10"/>
    </row>
    <row r="22" spans="1:12" ht="12.75" customHeight="1">
      <c r="A22" s="15" t="s">
        <v>21</v>
      </c>
      <c r="B22" s="12">
        <f t="shared" ref="B22:B42" si="2">B21+1</f>
        <v>7</v>
      </c>
      <c r="C22" s="16"/>
      <c r="D22" s="16"/>
      <c r="E22" s="17">
        <f t="shared" si="0"/>
        <v>0</v>
      </c>
      <c r="F22" s="18"/>
      <c r="G22" s="18"/>
      <c r="H22" s="17">
        <f t="shared" si="1"/>
        <v>0</v>
      </c>
      <c r="I22" s="10"/>
      <c r="J22" s="10"/>
    </row>
    <row r="23" spans="1:12" ht="21" customHeight="1">
      <c r="A23" s="23" t="s">
        <v>22</v>
      </c>
      <c r="B23" s="12">
        <f t="shared" si="2"/>
        <v>8</v>
      </c>
      <c r="C23" s="16">
        <v>4743645</v>
      </c>
      <c r="D23" s="16">
        <v>1347456</v>
      </c>
      <c r="E23" s="17">
        <f t="shared" si="0"/>
        <v>3396189</v>
      </c>
      <c r="F23" s="18"/>
      <c r="G23" s="18"/>
      <c r="H23" s="17">
        <f t="shared" si="1"/>
        <v>-3396189</v>
      </c>
      <c r="I23" s="17">
        <f>C23-D23</f>
        <v>3396189</v>
      </c>
      <c r="J23" s="17"/>
    </row>
    <row r="24" spans="1:12" ht="23.25" customHeight="1">
      <c r="A24" s="23" t="s">
        <v>23</v>
      </c>
      <c r="B24" s="12">
        <f t="shared" si="2"/>
        <v>9</v>
      </c>
      <c r="C24" s="16">
        <v>2379947</v>
      </c>
      <c r="D24" s="16"/>
      <c r="E24" s="17">
        <f t="shared" si="0"/>
        <v>2379947</v>
      </c>
      <c r="F24" s="18"/>
      <c r="G24" s="18"/>
      <c r="H24" s="17">
        <f t="shared" si="1"/>
        <v>-2379947</v>
      </c>
      <c r="I24" s="10"/>
      <c r="J24" s="17"/>
    </row>
    <row r="25" spans="1:12" ht="26.25" customHeight="1">
      <c r="A25" s="23" t="s">
        <v>24</v>
      </c>
      <c r="B25" s="12">
        <f t="shared" si="2"/>
        <v>10</v>
      </c>
      <c r="C25" s="16"/>
      <c r="D25" s="16"/>
      <c r="E25" s="17">
        <f t="shared" si="0"/>
        <v>0</v>
      </c>
      <c r="F25" s="18"/>
      <c r="G25" s="18"/>
      <c r="H25" s="17">
        <f t="shared" si="1"/>
        <v>0</v>
      </c>
      <c r="I25" s="10"/>
      <c r="J25" s="10"/>
    </row>
    <row r="26" spans="1:12" ht="26.25" customHeight="1">
      <c r="A26" s="23" t="s">
        <v>25</v>
      </c>
      <c r="B26" s="12">
        <f t="shared" si="2"/>
        <v>11</v>
      </c>
      <c r="C26" s="16"/>
      <c r="D26" s="16"/>
      <c r="E26" s="17">
        <f t="shared" si="0"/>
        <v>0</v>
      </c>
      <c r="F26" s="18"/>
      <c r="G26" s="18"/>
      <c r="H26" s="17">
        <f t="shared" si="1"/>
        <v>0</v>
      </c>
      <c r="I26" s="10"/>
      <c r="J26" s="10"/>
    </row>
    <row r="27" spans="1:12" ht="26.25" customHeight="1">
      <c r="A27" s="23" t="s">
        <v>26</v>
      </c>
      <c r="B27" s="12">
        <f t="shared" si="2"/>
        <v>12</v>
      </c>
      <c r="C27" s="16">
        <v>1417370</v>
      </c>
      <c r="D27" s="16">
        <v>1440394</v>
      </c>
      <c r="E27" s="17">
        <f t="shared" si="0"/>
        <v>-23024</v>
      </c>
      <c r="F27" s="18"/>
      <c r="G27" s="18"/>
      <c r="H27" s="17">
        <f t="shared" si="1"/>
        <v>23024</v>
      </c>
      <c r="I27" s="17">
        <f t="shared" ref="I27:I28" si="3">C27-D27</f>
        <v>-23024</v>
      </c>
      <c r="J27" s="17"/>
    </row>
    <row r="28" spans="1:12" ht="22.5" customHeight="1">
      <c r="A28" s="23" t="s">
        <v>27</v>
      </c>
      <c r="B28" s="12">
        <f t="shared" si="2"/>
        <v>13</v>
      </c>
      <c r="C28" s="16">
        <v>0</v>
      </c>
      <c r="D28" s="16">
        <v>2335526</v>
      </c>
      <c r="E28" s="17">
        <f t="shared" si="0"/>
        <v>-2335526</v>
      </c>
      <c r="F28" s="18"/>
      <c r="G28" s="18"/>
      <c r="H28" s="17">
        <f t="shared" si="1"/>
        <v>2335526</v>
      </c>
      <c r="I28" s="17">
        <f t="shared" si="3"/>
        <v>-2335526</v>
      </c>
      <c r="J28" s="17"/>
    </row>
    <row r="29" spans="1:12" ht="24" customHeight="1">
      <c r="A29" s="23" t="s">
        <v>28</v>
      </c>
      <c r="B29" s="12">
        <f t="shared" si="2"/>
        <v>14</v>
      </c>
      <c r="C29" s="24">
        <v>905273</v>
      </c>
      <c r="D29" s="24">
        <v>559086</v>
      </c>
      <c r="E29" s="17">
        <f t="shared" si="0"/>
        <v>346187</v>
      </c>
      <c r="F29" s="18"/>
      <c r="G29" s="18"/>
      <c r="H29" s="17">
        <f t="shared" si="1"/>
        <v>-346187</v>
      </c>
      <c r="I29" s="10"/>
      <c r="J29" s="10"/>
    </row>
    <row r="30" spans="1:12" ht="24" customHeight="1">
      <c r="A30" s="23" t="s">
        <v>29</v>
      </c>
      <c r="B30" s="12">
        <f t="shared" si="2"/>
        <v>15</v>
      </c>
      <c r="C30" s="24"/>
      <c r="D30" s="16"/>
      <c r="E30" s="17">
        <f t="shared" si="0"/>
        <v>0</v>
      </c>
      <c r="F30" s="18"/>
      <c r="G30" s="18"/>
      <c r="H30" s="17">
        <f t="shared" si="1"/>
        <v>0</v>
      </c>
      <c r="I30" s="10"/>
      <c r="J30" s="10"/>
      <c r="K30" s="25"/>
      <c r="L30" s="26"/>
    </row>
    <row r="31" spans="1:12" ht="12.75" customHeight="1">
      <c r="A31" s="27" t="s">
        <v>30</v>
      </c>
      <c r="B31" s="12">
        <f t="shared" si="2"/>
        <v>16</v>
      </c>
      <c r="C31" s="16">
        <v>953566</v>
      </c>
      <c r="D31" s="16">
        <v>692139</v>
      </c>
      <c r="E31" s="17">
        <f t="shared" si="0"/>
        <v>261427</v>
      </c>
      <c r="F31" s="18"/>
      <c r="G31" s="18"/>
      <c r="H31" s="17">
        <f t="shared" si="1"/>
        <v>-261427</v>
      </c>
      <c r="I31" s="10"/>
      <c r="J31" s="10"/>
    </row>
    <row r="32" spans="1:12" ht="12.75" customHeight="1">
      <c r="A32" s="27" t="s">
        <v>31</v>
      </c>
      <c r="B32" s="12">
        <f t="shared" si="2"/>
        <v>17</v>
      </c>
      <c r="C32" s="16"/>
      <c r="D32" s="16"/>
      <c r="E32" s="17">
        <f t="shared" si="0"/>
        <v>0</v>
      </c>
      <c r="F32" s="18"/>
      <c r="G32" s="18"/>
      <c r="H32" s="17">
        <f t="shared" si="1"/>
        <v>0</v>
      </c>
      <c r="I32" s="10"/>
      <c r="J32" s="10"/>
    </row>
    <row r="33" spans="1:11" ht="12.75" customHeight="1">
      <c r="A33" s="15" t="s">
        <v>32</v>
      </c>
      <c r="B33" s="12">
        <f t="shared" si="2"/>
        <v>18</v>
      </c>
      <c r="C33" s="16">
        <v>81573</v>
      </c>
      <c r="D33" s="16">
        <v>5678</v>
      </c>
      <c r="E33" s="17">
        <f t="shared" si="0"/>
        <v>75895</v>
      </c>
      <c r="F33" s="18"/>
      <c r="G33" s="18"/>
      <c r="H33" s="17">
        <f t="shared" si="1"/>
        <v>-75895</v>
      </c>
      <c r="I33" s="10"/>
      <c r="J33" s="10"/>
    </row>
    <row r="34" spans="1:11" ht="12.75" customHeight="1">
      <c r="A34" s="15" t="s">
        <v>33</v>
      </c>
      <c r="B34" s="12">
        <f t="shared" si="2"/>
        <v>19</v>
      </c>
      <c r="C34" s="16">
        <v>27519</v>
      </c>
      <c r="D34" s="16"/>
      <c r="E34" s="17">
        <f t="shared" si="0"/>
        <v>27519</v>
      </c>
      <c r="F34" s="18"/>
      <c r="G34" s="18"/>
      <c r="H34" s="17">
        <f t="shared" si="1"/>
        <v>-27519</v>
      </c>
      <c r="I34" s="10"/>
      <c r="J34" s="10"/>
    </row>
    <row r="35" spans="1:11" ht="12.75" customHeight="1">
      <c r="A35" s="15" t="s">
        <v>34</v>
      </c>
      <c r="B35" s="12">
        <f t="shared" si="2"/>
        <v>20</v>
      </c>
      <c r="C35" s="16">
        <v>1930</v>
      </c>
      <c r="D35" s="16">
        <v>1930</v>
      </c>
      <c r="E35" s="17">
        <f t="shared" si="0"/>
        <v>0</v>
      </c>
      <c r="F35" s="18"/>
      <c r="G35" s="18"/>
      <c r="H35" s="17">
        <f t="shared" si="1"/>
        <v>0</v>
      </c>
      <c r="I35" s="10"/>
      <c r="J35" s="10"/>
    </row>
    <row r="36" spans="1:11" ht="12.75" customHeight="1">
      <c r="A36" s="15" t="s">
        <v>35</v>
      </c>
      <c r="B36" s="12">
        <f t="shared" si="2"/>
        <v>21</v>
      </c>
      <c r="C36" s="16"/>
      <c r="D36" s="16"/>
      <c r="E36" s="17">
        <f t="shared" si="0"/>
        <v>0</v>
      </c>
      <c r="F36" s="18"/>
      <c r="G36" s="18"/>
      <c r="H36" s="17">
        <f t="shared" si="1"/>
        <v>0</v>
      </c>
      <c r="I36" s="10"/>
      <c r="J36" s="10"/>
    </row>
    <row r="37" spans="1:11" ht="12.75" customHeight="1">
      <c r="A37" s="15" t="s">
        <v>36</v>
      </c>
      <c r="B37" s="12">
        <f t="shared" si="2"/>
        <v>22</v>
      </c>
      <c r="C37" s="16"/>
      <c r="D37" s="16"/>
      <c r="E37" s="17">
        <f t="shared" si="0"/>
        <v>0</v>
      </c>
      <c r="F37" s="18"/>
      <c r="G37" s="18"/>
      <c r="H37" s="17">
        <f t="shared" si="1"/>
        <v>0</v>
      </c>
      <c r="I37" s="10"/>
      <c r="J37" s="10"/>
    </row>
    <row r="38" spans="1:11" ht="12.75" customHeight="1">
      <c r="A38" s="15" t="s">
        <v>37</v>
      </c>
      <c r="B38" s="12">
        <f t="shared" si="2"/>
        <v>23</v>
      </c>
      <c r="C38" s="16">
        <v>34901</v>
      </c>
      <c r="D38" s="16">
        <v>27899</v>
      </c>
      <c r="E38" s="17">
        <f t="shared" si="0"/>
        <v>7002</v>
      </c>
      <c r="F38" s="18"/>
      <c r="G38" s="18"/>
      <c r="H38" s="17">
        <f t="shared" si="1"/>
        <v>-7002</v>
      </c>
      <c r="I38" s="10"/>
      <c r="J38" s="10"/>
    </row>
    <row r="39" spans="1:11" ht="12.75" customHeight="1">
      <c r="A39" s="15" t="s">
        <v>38</v>
      </c>
      <c r="B39" s="12">
        <f t="shared" si="2"/>
        <v>24</v>
      </c>
      <c r="C39" s="16"/>
      <c r="D39" s="16"/>
      <c r="E39" s="17">
        <f t="shared" si="0"/>
        <v>0</v>
      </c>
      <c r="F39" s="18"/>
      <c r="G39" s="10"/>
      <c r="H39" s="17">
        <f t="shared" si="1"/>
        <v>0</v>
      </c>
      <c r="I39" s="10"/>
      <c r="J39" s="10"/>
    </row>
    <row r="40" spans="1:11" ht="12.75" customHeight="1">
      <c r="A40" s="15" t="s">
        <v>39</v>
      </c>
      <c r="B40" s="12">
        <f t="shared" si="2"/>
        <v>25</v>
      </c>
      <c r="C40" s="16"/>
      <c r="D40" s="16"/>
      <c r="E40" s="17">
        <f t="shared" si="0"/>
        <v>0</v>
      </c>
      <c r="F40" s="18"/>
      <c r="G40" s="10"/>
      <c r="H40" s="17">
        <f t="shared" si="1"/>
        <v>0</v>
      </c>
      <c r="I40" s="10"/>
      <c r="J40" s="10"/>
    </row>
    <row r="41" spans="1:11" ht="12.75" customHeight="1">
      <c r="A41" s="15" t="s">
        <v>40</v>
      </c>
      <c r="B41" s="12">
        <f t="shared" si="2"/>
        <v>26</v>
      </c>
      <c r="C41" s="16">
        <v>23964</v>
      </c>
      <c r="D41" s="16">
        <v>26868</v>
      </c>
      <c r="E41" s="17">
        <f t="shared" si="0"/>
        <v>-2904</v>
      </c>
      <c r="F41" s="18"/>
      <c r="G41" s="10"/>
      <c r="H41" s="17">
        <f t="shared" si="1"/>
        <v>2904</v>
      </c>
      <c r="I41" s="10"/>
      <c r="J41" s="28"/>
    </row>
    <row r="42" spans="1:11" ht="12" customHeight="1">
      <c r="A42" s="15" t="s">
        <v>41</v>
      </c>
      <c r="B42" s="12">
        <f t="shared" si="2"/>
        <v>27</v>
      </c>
      <c r="C42" s="29">
        <v>457</v>
      </c>
      <c r="D42" s="16">
        <v>490</v>
      </c>
      <c r="E42" s="17">
        <f t="shared" si="0"/>
        <v>-33</v>
      </c>
      <c r="F42" s="18"/>
      <c r="G42" s="10"/>
      <c r="H42" s="17">
        <f t="shared" si="1"/>
        <v>33</v>
      </c>
      <c r="I42" s="10"/>
      <c r="J42" s="28"/>
    </row>
    <row r="43" spans="1:11" ht="12" customHeight="1">
      <c r="A43" s="15"/>
      <c r="B43" s="30"/>
      <c r="C43" s="29"/>
      <c r="D43" s="29"/>
      <c r="E43" s="17"/>
      <c r="F43" s="18"/>
      <c r="G43" s="10"/>
      <c r="H43" s="17">
        <f t="shared" si="1"/>
        <v>0</v>
      </c>
      <c r="I43" s="10"/>
      <c r="J43" s="28"/>
    </row>
    <row r="44" spans="1:11" ht="12" customHeight="1">
      <c r="A44" s="11" t="s">
        <v>42</v>
      </c>
      <c r="B44" s="31">
        <v>28</v>
      </c>
      <c r="C44" s="32">
        <v>13368717</v>
      </c>
      <c r="D44" s="32">
        <v>9747724</v>
      </c>
      <c r="E44" s="33">
        <f t="shared" si="0"/>
        <v>3620993</v>
      </c>
      <c r="F44" s="18"/>
      <c r="G44" s="17">
        <f>C44-C23-C27</f>
        <v>7207702</v>
      </c>
      <c r="H44" s="17"/>
      <c r="I44" s="10"/>
      <c r="J44" s="34"/>
    </row>
    <row r="45" spans="1:11" ht="12" customHeight="1">
      <c r="A45" s="11"/>
      <c r="B45" s="31"/>
      <c r="C45" s="32"/>
      <c r="D45" s="32"/>
      <c r="E45" s="17"/>
      <c r="F45" s="18"/>
      <c r="G45" s="10"/>
      <c r="H45" s="17">
        <f t="shared" si="1"/>
        <v>0</v>
      </c>
      <c r="I45" s="10"/>
      <c r="J45" s="10"/>
    </row>
    <row r="46" spans="1:11">
      <c r="A46" s="11" t="s">
        <v>43</v>
      </c>
      <c r="B46" s="30"/>
      <c r="C46" s="13"/>
      <c r="D46" s="13"/>
      <c r="E46" s="35"/>
      <c r="F46" s="14"/>
      <c r="G46" s="10"/>
      <c r="H46" s="17">
        <f t="shared" si="1"/>
        <v>0</v>
      </c>
      <c r="I46" s="10"/>
      <c r="J46" s="10"/>
    </row>
    <row r="47" spans="1:11" ht="12.75" customHeight="1">
      <c r="A47" s="15" t="s">
        <v>44</v>
      </c>
      <c r="B47" s="12">
        <v>29</v>
      </c>
      <c r="C47" s="16">
        <v>5256473</v>
      </c>
      <c r="D47" s="16">
        <v>1761198</v>
      </c>
      <c r="E47" s="17">
        <f t="shared" ref="E47:E68" si="4">C47-D47</f>
        <v>3495275</v>
      </c>
      <c r="F47" s="18"/>
      <c r="G47" s="18"/>
      <c r="H47" s="17">
        <f t="shared" si="1"/>
        <v>-3495275</v>
      </c>
      <c r="I47" s="17">
        <f>C47-D47</f>
        <v>3495275</v>
      </c>
      <c r="J47" s="17"/>
      <c r="K47" s="21"/>
    </row>
    <row r="48" spans="1:11" ht="14.25" customHeight="1">
      <c r="A48" s="27" t="s">
        <v>45</v>
      </c>
      <c r="B48" s="12">
        <f>B47+1</f>
        <v>30</v>
      </c>
      <c r="C48" s="16"/>
      <c r="D48" s="16"/>
      <c r="E48" s="17">
        <f t="shared" si="4"/>
        <v>0</v>
      </c>
      <c r="F48" s="18"/>
      <c r="G48" s="18"/>
      <c r="H48" s="17">
        <f t="shared" si="1"/>
        <v>0</v>
      </c>
      <c r="I48" s="10"/>
      <c r="J48" s="10"/>
      <c r="K48" s="22"/>
    </row>
    <row r="49" spans="1:13" ht="14.25" customHeight="1">
      <c r="A49" s="15" t="s">
        <v>46</v>
      </c>
      <c r="B49" s="12">
        <f t="shared" ref="B49:B66" si="5">B48+1</f>
        <v>31</v>
      </c>
      <c r="C49" s="16"/>
      <c r="D49" s="16"/>
      <c r="E49" s="17">
        <f t="shared" si="4"/>
        <v>0</v>
      </c>
      <c r="F49" s="18"/>
      <c r="G49" s="18"/>
      <c r="H49" s="17">
        <f t="shared" si="1"/>
        <v>0</v>
      </c>
      <c r="I49" s="10"/>
      <c r="J49" s="10"/>
    </row>
    <row r="50" spans="1:13" ht="12.75" customHeight="1">
      <c r="A50" s="15" t="s">
        <v>47</v>
      </c>
      <c r="B50" s="12">
        <f t="shared" si="5"/>
        <v>32</v>
      </c>
      <c r="C50" s="16">
        <v>2624169</v>
      </c>
      <c r="D50" s="16">
        <v>201210</v>
      </c>
      <c r="E50" s="17">
        <f t="shared" si="4"/>
        <v>2422959</v>
      </c>
      <c r="F50" s="18"/>
      <c r="G50" s="18"/>
      <c r="H50" s="17">
        <f t="shared" si="1"/>
        <v>-2422959</v>
      </c>
      <c r="I50" s="17">
        <f t="shared" ref="I50:I52" si="6">C50-D50</f>
        <v>2422959</v>
      </c>
      <c r="J50" s="17"/>
    </row>
    <row r="51" spans="1:13" ht="12.75" customHeight="1">
      <c r="A51" s="15" t="s">
        <v>48</v>
      </c>
      <c r="B51" s="12">
        <f t="shared" si="5"/>
        <v>33</v>
      </c>
      <c r="C51" s="16">
        <v>1505257</v>
      </c>
      <c r="D51" s="16">
        <v>1493434</v>
      </c>
      <c r="E51" s="17">
        <f t="shared" si="4"/>
        <v>11823</v>
      </c>
      <c r="F51" s="17"/>
      <c r="G51" s="18"/>
      <c r="H51" s="17">
        <f t="shared" si="1"/>
        <v>-11823</v>
      </c>
      <c r="I51" s="17">
        <f t="shared" si="6"/>
        <v>11823</v>
      </c>
      <c r="J51" s="17"/>
      <c r="M51" s="21"/>
    </row>
    <row r="52" spans="1:13" ht="12.75" customHeight="1">
      <c r="A52" s="15" t="s">
        <v>49</v>
      </c>
      <c r="B52" s="12">
        <f t="shared" si="5"/>
        <v>34</v>
      </c>
      <c r="C52" s="16">
        <v>0</v>
      </c>
      <c r="D52" s="16">
        <v>2381274</v>
      </c>
      <c r="E52" s="17">
        <f t="shared" si="4"/>
        <v>-2381274</v>
      </c>
      <c r="F52" s="18"/>
      <c r="G52" s="18"/>
      <c r="H52" s="17">
        <f t="shared" si="1"/>
        <v>2381274</v>
      </c>
      <c r="I52" s="17">
        <f t="shared" si="6"/>
        <v>-2381274</v>
      </c>
      <c r="J52" s="17"/>
    </row>
    <row r="53" spans="1:13" ht="12.75" customHeight="1">
      <c r="A53" s="15" t="s">
        <v>50</v>
      </c>
      <c r="B53" s="12">
        <f t="shared" si="5"/>
        <v>35</v>
      </c>
      <c r="C53" s="16"/>
      <c r="D53" s="16"/>
      <c r="E53" s="17">
        <f t="shared" si="4"/>
        <v>0</v>
      </c>
      <c r="F53" s="18"/>
      <c r="G53" s="18"/>
      <c r="H53" s="17">
        <f t="shared" si="1"/>
        <v>0</v>
      </c>
      <c r="I53" s="10"/>
      <c r="J53" s="10"/>
    </row>
    <row r="54" spans="1:13" ht="12.75" customHeight="1">
      <c r="A54" s="15" t="s">
        <v>51</v>
      </c>
      <c r="B54" s="12">
        <f t="shared" si="5"/>
        <v>36</v>
      </c>
      <c r="C54" s="16">
        <v>761020</v>
      </c>
      <c r="D54" s="16">
        <v>1074125</v>
      </c>
      <c r="E54" s="17">
        <f t="shared" si="4"/>
        <v>-313105</v>
      </c>
      <c r="F54" s="18"/>
      <c r="G54" s="18"/>
      <c r="H54" s="17">
        <f t="shared" si="1"/>
        <v>313105</v>
      </c>
      <c r="I54" s="10"/>
      <c r="J54" s="10"/>
    </row>
    <row r="55" spans="1:13" ht="12.75" customHeight="1">
      <c r="A55" s="15" t="s">
        <v>52</v>
      </c>
      <c r="B55" s="12">
        <f t="shared" si="5"/>
        <v>37</v>
      </c>
      <c r="C55" s="16">
        <v>18451</v>
      </c>
      <c r="D55" s="16">
        <v>51649</v>
      </c>
      <c r="E55" s="17">
        <f t="shared" si="4"/>
        <v>-33198</v>
      </c>
      <c r="F55" s="18"/>
      <c r="G55" s="18"/>
      <c r="H55" s="17">
        <f t="shared" si="1"/>
        <v>33198</v>
      </c>
      <c r="I55" s="10"/>
      <c r="J55" s="10"/>
    </row>
    <row r="56" spans="1:13" ht="12.75" customHeight="1">
      <c r="A56" s="15" t="s">
        <v>53</v>
      </c>
      <c r="B56" s="12">
        <f t="shared" si="5"/>
        <v>38</v>
      </c>
      <c r="C56" s="16"/>
      <c r="D56" s="16"/>
      <c r="E56" s="17">
        <f t="shared" si="4"/>
        <v>0</v>
      </c>
      <c r="F56" s="18"/>
      <c r="G56" s="18"/>
      <c r="H56" s="17">
        <f t="shared" si="1"/>
        <v>0</v>
      </c>
      <c r="I56" s="10"/>
      <c r="J56" s="10"/>
    </row>
    <row r="57" spans="1:13" ht="12.75" customHeight="1">
      <c r="A57" s="15" t="s">
        <v>54</v>
      </c>
      <c r="B57" s="12">
        <f t="shared" si="5"/>
        <v>39</v>
      </c>
      <c r="C57" s="16">
        <v>2553</v>
      </c>
      <c r="D57" s="16">
        <v>840</v>
      </c>
      <c r="E57" s="17">
        <f t="shared" si="4"/>
        <v>1713</v>
      </c>
      <c r="F57" s="18"/>
      <c r="G57" s="18"/>
      <c r="H57" s="17">
        <f t="shared" si="1"/>
        <v>-1713</v>
      </c>
      <c r="I57" s="10"/>
      <c r="J57" s="10"/>
    </row>
    <row r="58" spans="1:13" ht="12.75" customHeight="1">
      <c r="A58" s="15" t="s">
        <v>55</v>
      </c>
      <c r="B58" s="12">
        <f t="shared" si="5"/>
        <v>40</v>
      </c>
      <c r="C58" s="16">
        <v>25348</v>
      </c>
      <c r="D58" s="16">
        <v>7059</v>
      </c>
      <c r="E58" s="17">
        <f t="shared" si="4"/>
        <v>18289</v>
      </c>
      <c r="F58" s="18"/>
      <c r="G58" s="18"/>
      <c r="H58" s="17">
        <f t="shared" si="1"/>
        <v>-18289</v>
      </c>
      <c r="I58" s="10"/>
      <c r="J58" s="10"/>
    </row>
    <row r="59" spans="1:13" ht="12.75" customHeight="1">
      <c r="A59" s="15" t="s">
        <v>56</v>
      </c>
      <c r="B59" s="12">
        <f t="shared" si="5"/>
        <v>41</v>
      </c>
      <c r="C59" s="16">
        <v>9550</v>
      </c>
      <c r="D59" s="16">
        <v>9648</v>
      </c>
      <c r="E59" s="17">
        <f t="shared" si="4"/>
        <v>-98</v>
      </c>
      <c r="F59" s="18"/>
      <c r="G59" s="18"/>
      <c r="H59" s="17">
        <f t="shared" si="1"/>
        <v>98</v>
      </c>
      <c r="I59" s="10"/>
      <c r="J59" s="10"/>
    </row>
    <row r="60" spans="1:13" ht="12.75" customHeight="1">
      <c r="A60" s="15" t="s">
        <v>57</v>
      </c>
      <c r="B60" s="12">
        <f t="shared" si="5"/>
        <v>42</v>
      </c>
      <c r="C60" s="16"/>
      <c r="D60" s="16"/>
      <c r="E60" s="17">
        <f t="shared" si="4"/>
        <v>0</v>
      </c>
      <c r="F60" s="18"/>
      <c r="G60" s="18"/>
      <c r="H60" s="17">
        <f t="shared" si="1"/>
        <v>0</v>
      </c>
      <c r="I60" s="10"/>
      <c r="J60" s="10"/>
    </row>
    <row r="61" spans="1:13" ht="12.75" customHeight="1">
      <c r="A61" s="15" t="s">
        <v>21</v>
      </c>
      <c r="B61" s="12">
        <f t="shared" si="5"/>
        <v>43</v>
      </c>
      <c r="C61" s="16"/>
      <c r="D61" s="16"/>
      <c r="E61" s="17">
        <f t="shared" si="4"/>
        <v>0</v>
      </c>
      <c r="F61" s="18"/>
      <c r="G61" s="18"/>
      <c r="H61" s="17">
        <f t="shared" si="1"/>
        <v>0</v>
      </c>
      <c r="I61" s="10"/>
      <c r="J61" s="10"/>
    </row>
    <row r="62" spans="1:13" ht="12.75" customHeight="1">
      <c r="A62" s="15" t="s">
        <v>58</v>
      </c>
      <c r="B62" s="12">
        <f t="shared" si="5"/>
        <v>44</v>
      </c>
      <c r="C62" s="16"/>
      <c r="D62" s="16"/>
      <c r="E62" s="17">
        <f t="shared" si="4"/>
        <v>0</v>
      </c>
      <c r="F62" s="18"/>
      <c r="G62" s="18"/>
      <c r="H62" s="17">
        <f t="shared" si="1"/>
        <v>0</v>
      </c>
      <c r="I62" s="10"/>
      <c r="J62" s="10"/>
    </row>
    <row r="63" spans="1:13" ht="12.75" customHeight="1">
      <c r="A63" s="15" t="s">
        <v>59</v>
      </c>
      <c r="B63" s="12">
        <f t="shared" si="5"/>
        <v>45</v>
      </c>
      <c r="C63" s="16">
        <v>24649</v>
      </c>
      <c r="D63" s="16">
        <v>20552</v>
      </c>
      <c r="E63" s="17">
        <f t="shared" si="4"/>
        <v>4097</v>
      </c>
      <c r="F63" s="18"/>
      <c r="G63" s="18"/>
      <c r="H63" s="17">
        <f t="shared" si="1"/>
        <v>-4097</v>
      </c>
      <c r="I63" s="10"/>
      <c r="J63" s="10"/>
    </row>
    <row r="64" spans="1:13" ht="12.75" customHeight="1">
      <c r="A64" s="15" t="s">
        <v>60</v>
      </c>
      <c r="B64" s="12">
        <f t="shared" si="5"/>
        <v>46</v>
      </c>
      <c r="C64" s="16">
        <v>4083</v>
      </c>
      <c r="D64" s="16">
        <v>129020</v>
      </c>
      <c r="E64" s="17">
        <f t="shared" si="4"/>
        <v>-124937</v>
      </c>
      <c r="F64" s="18"/>
      <c r="G64" s="18"/>
      <c r="H64" s="17">
        <f t="shared" si="1"/>
        <v>124937</v>
      </c>
      <c r="I64" s="10"/>
      <c r="J64" s="10"/>
    </row>
    <row r="65" spans="1:12" ht="12.75" customHeight="1">
      <c r="A65" s="15" t="s">
        <v>61</v>
      </c>
      <c r="B65" s="12">
        <f t="shared" si="5"/>
        <v>47</v>
      </c>
      <c r="C65" s="16">
        <v>3346</v>
      </c>
      <c r="D65" s="16">
        <v>3346</v>
      </c>
      <c r="E65" s="17">
        <f t="shared" si="4"/>
        <v>0</v>
      </c>
      <c r="F65" s="18"/>
      <c r="G65" s="18"/>
      <c r="H65" s="17">
        <f t="shared" si="1"/>
        <v>0</v>
      </c>
      <c r="I65" s="10"/>
      <c r="J65" s="10"/>
    </row>
    <row r="66" spans="1:12" ht="12.75" customHeight="1">
      <c r="A66" s="15" t="s">
        <v>62</v>
      </c>
      <c r="B66" s="12">
        <f t="shared" si="5"/>
        <v>48</v>
      </c>
      <c r="C66" s="16">
        <v>3129</v>
      </c>
      <c r="D66" s="16">
        <v>3044</v>
      </c>
      <c r="E66" s="17">
        <f t="shared" si="4"/>
        <v>85</v>
      </c>
      <c r="F66" s="18"/>
      <c r="G66" s="18"/>
      <c r="H66" s="17">
        <f t="shared" si="1"/>
        <v>-85</v>
      </c>
      <c r="I66" s="10"/>
      <c r="J66" s="10"/>
      <c r="L66" s="21"/>
    </row>
    <row r="67" spans="1:12" ht="12.75" customHeight="1">
      <c r="A67" s="15"/>
      <c r="B67" s="12"/>
      <c r="C67" s="16"/>
      <c r="D67" s="16"/>
      <c r="E67" s="17">
        <f>D67-C67</f>
        <v>0</v>
      </c>
      <c r="F67" s="18"/>
      <c r="G67" s="18"/>
      <c r="H67" s="17">
        <f t="shared" si="1"/>
        <v>0</v>
      </c>
      <c r="I67" s="10"/>
      <c r="J67" s="10"/>
    </row>
    <row r="68" spans="1:12" ht="14.25" customHeight="1">
      <c r="A68" s="11" t="s">
        <v>63</v>
      </c>
      <c r="B68" s="36">
        <v>49</v>
      </c>
      <c r="C68" s="13">
        <v>10238028</v>
      </c>
      <c r="D68" s="13">
        <v>7136399</v>
      </c>
      <c r="E68" s="33">
        <f t="shared" si="4"/>
        <v>3101629</v>
      </c>
      <c r="F68" s="10"/>
      <c r="G68" s="17"/>
      <c r="H68" s="17"/>
      <c r="I68" s="10"/>
      <c r="J68" s="18"/>
    </row>
    <row r="69" spans="1:12" ht="10.5" customHeight="1">
      <c r="A69" s="37"/>
      <c r="B69" s="12"/>
      <c r="C69" s="16"/>
      <c r="D69" s="16"/>
      <c r="E69" s="17"/>
      <c r="F69" s="10"/>
      <c r="G69" s="18"/>
      <c r="H69" s="17">
        <f t="shared" si="1"/>
        <v>0</v>
      </c>
      <c r="I69" s="10"/>
      <c r="J69" s="10"/>
    </row>
    <row r="70" spans="1:12">
      <c r="A70" s="11" t="s">
        <v>64</v>
      </c>
      <c r="B70" s="12"/>
      <c r="C70" s="13"/>
      <c r="D70" s="16"/>
      <c r="E70" s="35"/>
      <c r="F70" s="14"/>
      <c r="G70" s="18"/>
      <c r="H70" s="17">
        <f t="shared" si="1"/>
        <v>0</v>
      </c>
      <c r="I70" s="10"/>
      <c r="J70" s="10"/>
    </row>
    <row r="71" spans="1:12" ht="12.75" customHeight="1">
      <c r="A71" s="15" t="s">
        <v>65</v>
      </c>
      <c r="B71" s="12">
        <v>50</v>
      </c>
      <c r="C71" s="38">
        <v>650000</v>
      </c>
      <c r="D71" s="16">
        <v>650000</v>
      </c>
      <c r="E71" s="17">
        <f t="shared" ref="E71:E82" si="7">C71-D71</f>
        <v>0</v>
      </c>
      <c r="F71" s="10"/>
      <c r="G71" s="18"/>
      <c r="H71" s="17">
        <f t="shared" si="1"/>
        <v>0</v>
      </c>
      <c r="I71" s="10"/>
      <c r="J71" s="10"/>
    </row>
    <row r="72" spans="1:12" ht="12.75" customHeight="1">
      <c r="A72" s="15" t="s">
        <v>66</v>
      </c>
      <c r="B72" s="12">
        <f>B71+1</f>
        <v>51</v>
      </c>
      <c r="C72" s="38"/>
      <c r="D72" s="16"/>
      <c r="E72" s="17">
        <f t="shared" si="7"/>
        <v>0</v>
      </c>
      <c r="F72" s="10"/>
      <c r="G72" s="18"/>
      <c r="H72" s="17">
        <f t="shared" si="1"/>
        <v>0</v>
      </c>
      <c r="I72" s="10"/>
      <c r="J72" s="10"/>
    </row>
    <row r="73" spans="1:12" ht="12.75" customHeight="1">
      <c r="A73" s="15" t="s">
        <v>67</v>
      </c>
      <c r="B73" s="12">
        <f>B72+1</f>
        <v>52</v>
      </c>
      <c r="C73" s="38">
        <v>889887</v>
      </c>
      <c r="D73" s="16">
        <v>889887</v>
      </c>
      <c r="E73" s="17">
        <f t="shared" si="7"/>
        <v>0</v>
      </c>
      <c r="F73" s="10"/>
      <c r="G73" s="18"/>
      <c r="H73" s="17">
        <f t="shared" si="1"/>
        <v>0</v>
      </c>
      <c r="I73" s="10"/>
      <c r="J73" s="10"/>
    </row>
    <row r="74" spans="1:12" ht="12.75" customHeight="1">
      <c r="A74" s="15" t="s">
        <v>68</v>
      </c>
      <c r="B74" s="12">
        <f t="shared" ref="B74:B77" si="8">B73+1</f>
        <v>53</v>
      </c>
      <c r="C74" s="38"/>
      <c r="D74" s="16"/>
      <c r="E74" s="17"/>
      <c r="F74" s="10"/>
      <c r="G74" s="18"/>
      <c r="H74" s="17">
        <f t="shared" si="1"/>
        <v>0</v>
      </c>
      <c r="I74" s="10"/>
      <c r="J74" s="10"/>
    </row>
    <row r="75" spans="1:12" ht="12.75" customHeight="1">
      <c r="A75" s="15" t="s">
        <v>69</v>
      </c>
      <c r="B75" s="12">
        <f t="shared" si="8"/>
        <v>54</v>
      </c>
      <c r="C75" s="38">
        <v>676431</v>
      </c>
      <c r="D75" s="16">
        <v>98574</v>
      </c>
      <c r="E75" s="17"/>
      <c r="F75" s="10"/>
      <c r="G75" s="18"/>
      <c r="H75" s="17">
        <f t="shared" si="1"/>
        <v>-577857</v>
      </c>
      <c r="I75" s="10"/>
      <c r="J75" s="17"/>
    </row>
    <row r="76" spans="1:12" ht="12.75" customHeight="1">
      <c r="A76" s="15" t="s">
        <v>70</v>
      </c>
      <c r="B76" s="12">
        <f>B75+1</f>
        <v>55</v>
      </c>
      <c r="C76" s="38">
        <v>-246681</v>
      </c>
      <c r="D76" s="16">
        <v>-278800</v>
      </c>
      <c r="E76" s="17">
        <f t="shared" si="7"/>
        <v>32119</v>
      </c>
      <c r="F76" s="39"/>
      <c r="G76" s="18"/>
      <c r="H76" s="17">
        <f t="shared" si="1"/>
        <v>-32119</v>
      </c>
      <c r="I76" s="10"/>
      <c r="J76" s="34"/>
    </row>
    <row r="77" spans="1:12" ht="12.75" customHeight="1">
      <c r="A77" s="15" t="s">
        <v>71</v>
      </c>
      <c r="B77" s="12">
        <f t="shared" si="8"/>
        <v>56</v>
      </c>
      <c r="C77" s="38">
        <v>1161052</v>
      </c>
      <c r="D77" s="38">
        <v>1251664</v>
      </c>
      <c r="E77" s="17">
        <f t="shared" si="7"/>
        <v>-90612</v>
      </c>
      <c r="F77" s="40"/>
      <c r="G77" s="18"/>
      <c r="H77" s="17"/>
      <c r="I77" s="10"/>
      <c r="J77" s="18"/>
    </row>
    <row r="78" spans="1:12" ht="12.75" customHeight="1">
      <c r="A78" s="15" t="s">
        <v>72</v>
      </c>
      <c r="B78" s="12" t="s">
        <v>73</v>
      </c>
      <c r="C78" s="38">
        <v>673807</v>
      </c>
      <c r="D78" s="38">
        <v>784471</v>
      </c>
      <c r="E78" s="17">
        <f t="shared" si="7"/>
        <v>-110664</v>
      </c>
      <c r="F78" s="10"/>
      <c r="G78" s="10"/>
      <c r="H78" s="17"/>
      <c r="I78" s="10"/>
      <c r="J78" s="10"/>
    </row>
    <row r="79" spans="1:12" ht="12.75" customHeight="1">
      <c r="A79" s="15" t="s">
        <v>74</v>
      </c>
      <c r="B79" s="12" t="s">
        <v>75</v>
      </c>
      <c r="C79" s="38">
        <v>487245</v>
      </c>
      <c r="D79" s="38">
        <v>467193</v>
      </c>
      <c r="E79" s="17">
        <f t="shared" si="7"/>
        <v>20052</v>
      </c>
      <c r="F79" s="10"/>
      <c r="G79" s="10"/>
      <c r="H79" s="17">
        <v>527859</v>
      </c>
      <c r="I79" s="17"/>
      <c r="J79" s="10"/>
    </row>
    <row r="80" spans="1:12" ht="12.75" customHeight="1">
      <c r="A80" s="11" t="s">
        <v>76</v>
      </c>
      <c r="B80" s="12">
        <v>57</v>
      </c>
      <c r="C80" s="13">
        <v>3130689</v>
      </c>
      <c r="D80" s="13">
        <v>2611325</v>
      </c>
      <c r="E80" s="33">
        <f t="shared" si="7"/>
        <v>519364</v>
      </c>
      <c r="F80" s="10"/>
      <c r="G80" s="17"/>
      <c r="H80" s="17"/>
      <c r="I80" s="10"/>
      <c r="J80" s="10"/>
    </row>
    <row r="81" spans="1:10" ht="12.75" customHeight="1">
      <c r="A81" s="15"/>
      <c r="B81" s="12"/>
      <c r="C81" s="38"/>
      <c r="D81" s="38"/>
      <c r="E81" s="17"/>
      <c r="F81" s="10"/>
      <c r="G81" s="10"/>
      <c r="H81" s="17">
        <f t="shared" ref="H81" si="9">D81-C81</f>
        <v>0</v>
      </c>
      <c r="I81" s="10"/>
      <c r="J81" s="10"/>
    </row>
    <row r="82" spans="1:10" ht="12.75" customHeight="1">
      <c r="A82" s="11" t="s">
        <v>77</v>
      </c>
      <c r="B82" s="12">
        <v>58</v>
      </c>
      <c r="C82" s="13">
        <v>13368717</v>
      </c>
      <c r="D82" s="13">
        <v>9747724</v>
      </c>
      <c r="E82" s="33">
        <f t="shared" si="7"/>
        <v>3620993</v>
      </c>
      <c r="F82" s="14"/>
      <c r="G82" s="10"/>
      <c r="H82" s="17"/>
      <c r="I82" s="10"/>
      <c r="J82" s="10"/>
    </row>
    <row r="83" spans="1:10" ht="18" customHeight="1">
      <c r="A83" s="176" t="s">
        <v>289</v>
      </c>
      <c r="B83" s="177"/>
      <c r="C83" s="178">
        <v>47.795769230769231</v>
      </c>
      <c r="D83" s="178">
        <v>39.760876923076921</v>
      </c>
      <c r="E83" s="43"/>
      <c r="F83" s="43"/>
      <c r="G83" s="43"/>
      <c r="H83" s="17"/>
      <c r="I83" s="43"/>
      <c r="J83" s="43"/>
    </row>
    <row r="84" spans="1:10" ht="11.25" customHeight="1">
      <c r="A84" s="41"/>
      <c r="B84" s="7"/>
      <c r="C84" s="42"/>
      <c r="D84" s="42"/>
      <c r="E84" s="43"/>
      <c r="F84" s="43"/>
      <c r="G84" s="43"/>
      <c r="H84" s="43"/>
      <c r="I84" s="43"/>
      <c r="J84" s="43"/>
    </row>
    <row r="85" spans="1:10">
      <c r="A85" s="44" t="s">
        <v>78</v>
      </c>
      <c r="B85" s="43"/>
      <c r="E85" s="43"/>
      <c r="F85" s="43"/>
      <c r="G85" s="43"/>
      <c r="H85" s="43"/>
      <c r="I85" s="41"/>
      <c r="J85" s="10"/>
    </row>
    <row r="86" spans="1:10">
      <c r="E86" s="45"/>
      <c r="F86" s="43"/>
      <c r="G86" s="43"/>
      <c r="H86" s="43"/>
      <c r="I86" s="10"/>
      <c r="J86" s="10"/>
    </row>
    <row r="87" spans="1:10" ht="15" customHeight="1">
      <c r="A87" s="182" t="s">
        <v>79</v>
      </c>
      <c r="B87" s="182"/>
      <c r="C87" s="46"/>
      <c r="D87" s="47"/>
      <c r="E87" s="43"/>
      <c r="F87" s="43"/>
      <c r="G87" s="43"/>
      <c r="H87" s="43"/>
      <c r="I87" s="48"/>
      <c r="J87" s="48"/>
    </row>
    <row r="88" spans="1:10">
      <c r="D88" s="49"/>
      <c r="E88" s="43"/>
      <c r="F88" s="43"/>
      <c r="G88" s="43"/>
      <c r="H88" s="43"/>
      <c r="I88" s="48"/>
      <c r="J88" s="48"/>
    </row>
    <row r="89" spans="1:10">
      <c r="A89" s="50" t="s">
        <v>81</v>
      </c>
      <c r="C89" s="46"/>
      <c r="D89" s="47"/>
      <c r="E89" s="43"/>
      <c r="F89" s="43"/>
      <c r="G89" s="43"/>
      <c r="H89" s="43"/>
      <c r="I89" s="48"/>
      <c r="J89" s="48"/>
    </row>
    <row r="90" spans="1:10" ht="12.75" customHeight="1">
      <c r="A90" s="50"/>
      <c r="B90" s="51"/>
      <c r="C90" s="51"/>
      <c r="D90" s="51"/>
      <c r="E90" s="43"/>
      <c r="F90" s="43"/>
      <c r="G90" s="43"/>
      <c r="H90" s="43"/>
      <c r="I90" s="52"/>
      <c r="J90" s="10"/>
    </row>
    <row r="91" spans="1:10" ht="14.25" customHeight="1">
      <c r="A91" s="50"/>
      <c r="B91" s="51"/>
      <c r="C91" s="51"/>
      <c r="D91" s="53"/>
      <c r="E91" s="43"/>
      <c r="F91" s="43"/>
      <c r="G91" s="43"/>
      <c r="H91" s="43"/>
      <c r="I91" s="52"/>
      <c r="J91" s="52"/>
    </row>
    <row r="92" spans="1:10" ht="12.75" customHeight="1">
      <c r="A92" s="54" t="s">
        <v>82</v>
      </c>
      <c r="B92" s="51"/>
      <c r="C92" s="51"/>
      <c r="D92" s="51"/>
      <c r="E92" s="43"/>
      <c r="F92" s="43"/>
      <c r="G92" s="43"/>
      <c r="H92" s="43"/>
      <c r="I92" s="52"/>
      <c r="J92" s="52"/>
    </row>
    <row r="93" spans="1:10">
      <c r="A93" s="54"/>
      <c r="B93" s="55"/>
      <c r="C93" s="56"/>
      <c r="D93" s="55"/>
      <c r="E93" s="43"/>
      <c r="F93" s="43"/>
      <c r="G93" s="43"/>
      <c r="H93" s="43"/>
      <c r="I93" s="10"/>
      <c r="J93" s="52"/>
    </row>
    <row r="94" spans="1:10" ht="9" customHeight="1">
      <c r="B94" s="51"/>
      <c r="C94" s="51"/>
      <c r="D94" s="51"/>
      <c r="E94" s="43"/>
      <c r="F94" s="43"/>
      <c r="G94" s="43"/>
      <c r="H94" s="43"/>
      <c r="I94" s="43"/>
      <c r="J94" s="43"/>
    </row>
    <row r="95" spans="1:10">
      <c r="A95" s="54"/>
      <c r="E95" s="43"/>
      <c r="F95" s="43"/>
      <c r="G95" s="43"/>
      <c r="H95" s="43"/>
      <c r="I95" s="43"/>
      <c r="J95" s="43"/>
    </row>
    <row r="96" spans="1:10">
      <c r="E96" s="43"/>
      <c r="F96" s="43"/>
      <c r="G96" s="43"/>
      <c r="H96" s="43"/>
      <c r="I96" s="43"/>
      <c r="J96" s="43"/>
    </row>
    <row r="97" spans="5:10">
      <c r="E97" s="43"/>
      <c r="F97" s="43"/>
      <c r="G97" s="43"/>
      <c r="H97" s="43"/>
      <c r="I97" s="43"/>
      <c r="J97" s="43"/>
    </row>
    <row r="98" spans="5:10">
      <c r="E98" s="43"/>
      <c r="F98" s="43"/>
      <c r="G98" s="43"/>
      <c r="H98" s="43"/>
      <c r="I98" s="43"/>
      <c r="J98" s="43"/>
    </row>
    <row r="99" spans="5:10">
      <c r="E99" s="43"/>
      <c r="F99" s="43"/>
      <c r="G99" s="43"/>
      <c r="H99" s="43"/>
      <c r="I99" s="43"/>
      <c r="J99" s="43"/>
    </row>
    <row r="100" spans="5:10">
      <c r="E100" s="43"/>
      <c r="F100" s="43"/>
      <c r="G100" s="43"/>
      <c r="H100" s="43"/>
      <c r="I100" s="43"/>
      <c r="J100" s="43"/>
    </row>
    <row r="101" spans="5:10">
      <c r="E101" s="43"/>
      <c r="F101" s="43"/>
      <c r="G101" s="43"/>
      <c r="H101" s="43"/>
      <c r="I101" s="43"/>
      <c r="J101" s="43"/>
    </row>
    <row r="102" spans="5:10">
      <c r="E102" s="43"/>
      <c r="F102" s="43"/>
      <c r="G102" s="43"/>
      <c r="H102" s="43"/>
      <c r="I102" s="43"/>
      <c r="J102" s="43"/>
    </row>
    <row r="103" spans="5:10">
      <c r="E103" s="43"/>
      <c r="F103" s="43"/>
      <c r="G103" s="43"/>
      <c r="H103" s="43"/>
      <c r="I103" s="43"/>
      <c r="J103" s="43"/>
    </row>
    <row r="104" spans="5:10">
      <c r="E104" s="43"/>
      <c r="F104" s="43"/>
      <c r="G104" s="43"/>
      <c r="H104" s="43"/>
      <c r="I104" s="43"/>
      <c r="J104" s="43"/>
    </row>
    <row r="105" spans="5:10">
      <c r="E105" s="43"/>
      <c r="F105" s="43"/>
      <c r="G105" s="43"/>
      <c r="H105" s="43"/>
      <c r="I105" s="43"/>
      <c r="J105" s="43"/>
    </row>
    <row r="106" spans="5:10">
      <c r="E106" s="43"/>
      <c r="F106" s="43"/>
      <c r="G106" s="43"/>
      <c r="H106" s="43"/>
      <c r="I106" s="43"/>
      <c r="J106" s="43"/>
    </row>
    <row r="107" spans="5:10">
      <c r="E107" s="43"/>
      <c r="F107" s="43"/>
      <c r="G107" s="43"/>
      <c r="H107" s="43"/>
      <c r="I107" s="43"/>
      <c r="J107" s="43"/>
    </row>
    <row r="108" spans="5:10">
      <c r="E108" s="43"/>
      <c r="F108" s="43"/>
      <c r="G108" s="43"/>
      <c r="H108" s="43"/>
      <c r="I108" s="43"/>
      <c r="J108" s="43"/>
    </row>
    <row r="109" spans="5:10">
      <c r="E109" s="43"/>
      <c r="F109" s="43"/>
      <c r="G109" s="43"/>
      <c r="H109" s="43"/>
      <c r="I109" s="43"/>
      <c r="J109" s="43"/>
    </row>
    <row r="110" spans="5:10">
      <c r="E110" s="43"/>
      <c r="F110" s="43"/>
      <c r="G110" s="43"/>
      <c r="H110" s="43"/>
      <c r="I110" s="43"/>
      <c r="J110" s="43"/>
    </row>
    <row r="111" spans="5:10">
      <c r="E111" s="43"/>
      <c r="F111" s="43"/>
      <c r="G111" s="43"/>
      <c r="H111" s="43"/>
      <c r="I111" s="43"/>
      <c r="J111" s="43"/>
    </row>
    <row r="112" spans="5:10">
      <c r="E112" s="43"/>
      <c r="F112" s="43"/>
      <c r="G112" s="43"/>
      <c r="H112" s="43"/>
      <c r="I112" s="43"/>
      <c r="J112" s="43"/>
    </row>
    <row r="113" spans="5:10">
      <c r="E113" s="43"/>
      <c r="F113" s="43"/>
      <c r="G113" s="43"/>
      <c r="H113" s="43"/>
      <c r="I113" s="43"/>
      <c r="J113" s="43"/>
    </row>
    <row r="114" spans="5:10">
      <c r="E114" s="43"/>
      <c r="F114" s="43"/>
      <c r="G114" s="43"/>
      <c r="H114" s="43"/>
      <c r="I114" s="43"/>
      <c r="J114" s="43"/>
    </row>
    <row r="115" spans="5:10">
      <c r="E115" s="43"/>
      <c r="F115" s="43"/>
      <c r="G115" s="43"/>
      <c r="H115" s="43"/>
      <c r="I115" s="43"/>
      <c r="J115" s="43"/>
    </row>
    <row r="116" spans="5:10">
      <c r="E116" s="43"/>
      <c r="F116" s="43"/>
      <c r="G116" s="43"/>
      <c r="H116" s="43"/>
      <c r="I116" s="43"/>
      <c r="J116" s="43"/>
    </row>
    <row r="117" spans="5:10">
      <c r="E117" s="43"/>
      <c r="F117" s="43"/>
      <c r="G117" s="43"/>
      <c r="H117" s="43"/>
      <c r="I117" s="43"/>
      <c r="J117" s="43"/>
    </row>
    <row r="118" spans="5:10">
      <c r="E118" s="43"/>
      <c r="F118" s="43"/>
      <c r="G118" s="43"/>
      <c r="H118" s="43"/>
      <c r="I118" s="43"/>
      <c r="J118" s="43"/>
    </row>
    <row r="119" spans="5:10">
      <c r="E119" s="43"/>
      <c r="F119" s="43"/>
      <c r="G119" s="43"/>
      <c r="H119" s="43"/>
      <c r="I119" s="43"/>
      <c r="J119" s="43"/>
    </row>
    <row r="120" spans="5:10">
      <c r="E120" s="43"/>
      <c r="F120" s="43"/>
      <c r="G120" s="43"/>
      <c r="H120" s="43"/>
      <c r="I120" s="43"/>
      <c r="J120" s="43"/>
    </row>
    <row r="121" spans="5:10">
      <c r="E121" s="43"/>
      <c r="F121" s="43"/>
      <c r="G121" s="43"/>
      <c r="H121" s="43"/>
      <c r="I121" s="43"/>
      <c r="J121" s="43"/>
    </row>
    <row r="122" spans="5:10">
      <c r="E122" s="43"/>
      <c r="F122" s="43"/>
      <c r="G122" s="43"/>
      <c r="H122" s="43"/>
      <c r="I122" s="43"/>
      <c r="J122" s="43"/>
    </row>
    <row r="123" spans="5:10">
      <c r="E123" s="43"/>
      <c r="F123" s="43"/>
      <c r="G123" s="43"/>
      <c r="H123" s="43"/>
      <c r="I123" s="43"/>
      <c r="J123" s="43"/>
    </row>
    <row r="124" spans="5:10">
      <c r="E124" s="43"/>
      <c r="F124" s="43"/>
      <c r="G124" s="43"/>
      <c r="H124" s="43"/>
      <c r="I124" s="43"/>
      <c r="J124" s="43"/>
    </row>
    <row r="125" spans="5:10">
      <c r="E125" s="43"/>
      <c r="F125" s="43"/>
      <c r="G125" s="43"/>
      <c r="H125" s="43"/>
      <c r="I125" s="43"/>
      <c r="J125" s="43"/>
    </row>
    <row r="126" spans="5:10">
      <c r="E126" s="43"/>
      <c r="F126" s="43"/>
      <c r="G126" s="43"/>
      <c r="H126" s="43"/>
      <c r="I126" s="43"/>
      <c r="J126" s="43"/>
    </row>
    <row r="127" spans="5:10">
      <c r="E127" s="43"/>
      <c r="F127" s="43"/>
      <c r="G127" s="43"/>
      <c r="H127" s="43"/>
      <c r="I127" s="43"/>
      <c r="J127" s="43"/>
    </row>
    <row r="128" spans="5:10">
      <c r="E128" s="43"/>
      <c r="F128" s="43"/>
      <c r="G128" s="43"/>
      <c r="H128" s="43"/>
      <c r="I128" s="43"/>
      <c r="J128" s="43"/>
    </row>
    <row r="129" spans="5:10">
      <c r="E129" s="43"/>
      <c r="F129" s="43"/>
      <c r="G129" s="43"/>
      <c r="H129" s="43"/>
      <c r="I129" s="43"/>
      <c r="J129" s="43"/>
    </row>
    <row r="130" spans="5:10">
      <c r="E130" s="43"/>
      <c r="F130" s="43"/>
      <c r="G130" s="43"/>
      <c r="H130" s="43"/>
      <c r="I130" s="43"/>
      <c r="J130" s="43"/>
    </row>
    <row r="131" spans="5:10">
      <c r="E131" s="43"/>
      <c r="F131" s="43"/>
      <c r="G131" s="43"/>
      <c r="H131" s="43"/>
      <c r="I131" s="43"/>
      <c r="J131" s="43"/>
    </row>
    <row r="132" spans="5:10">
      <c r="E132" s="43"/>
      <c r="F132" s="43"/>
      <c r="G132" s="43"/>
      <c r="H132" s="43"/>
      <c r="I132" s="43"/>
      <c r="J132" s="43"/>
    </row>
    <row r="133" spans="5:10">
      <c r="E133" s="43"/>
      <c r="F133" s="43"/>
      <c r="G133" s="43"/>
      <c r="H133" s="43"/>
      <c r="I133" s="43"/>
      <c r="J133" s="43"/>
    </row>
    <row r="134" spans="5:10">
      <c r="E134" s="43"/>
      <c r="F134" s="43"/>
      <c r="G134" s="43"/>
      <c r="H134" s="43"/>
      <c r="I134" s="43"/>
      <c r="J134" s="43"/>
    </row>
    <row r="135" spans="5:10">
      <c r="E135" s="43"/>
      <c r="F135" s="43"/>
      <c r="G135" s="43"/>
      <c r="H135" s="43"/>
      <c r="I135" s="43"/>
      <c r="J135" s="43"/>
    </row>
    <row r="136" spans="5:10">
      <c r="E136" s="43"/>
      <c r="F136" s="43"/>
      <c r="G136" s="43"/>
      <c r="H136" s="43"/>
      <c r="I136" s="43"/>
      <c r="J136" s="43"/>
    </row>
    <row r="137" spans="5:10">
      <c r="E137" s="43"/>
      <c r="F137" s="43"/>
      <c r="G137" s="43"/>
      <c r="H137" s="43"/>
      <c r="I137" s="43"/>
      <c r="J137" s="43"/>
    </row>
    <row r="138" spans="5:10">
      <c r="E138" s="43"/>
      <c r="F138" s="43"/>
      <c r="G138" s="43"/>
      <c r="H138" s="43"/>
      <c r="I138" s="43"/>
      <c r="J138" s="43"/>
    </row>
    <row r="139" spans="5:10">
      <c r="E139" s="43"/>
      <c r="F139" s="43"/>
      <c r="G139" s="43"/>
      <c r="H139" s="43"/>
      <c r="I139" s="43"/>
      <c r="J139" s="43"/>
    </row>
    <row r="140" spans="5:10">
      <c r="E140" s="43"/>
      <c r="F140" s="43"/>
      <c r="G140" s="43"/>
      <c r="H140" s="43"/>
      <c r="I140" s="43"/>
      <c r="J140" s="43"/>
    </row>
    <row r="141" spans="5:10">
      <c r="E141" s="43"/>
      <c r="F141" s="43"/>
      <c r="G141" s="43"/>
      <c r="H141" s="43"/>
      <c r="I141" s="43"/>
      <c r="J141" s="43"/>
    </row>
    <row r="142" spans="5:10">
      <c r="E142" s="43"/>
      <c r="F142" s="43"/>
      <c r="G142" s="43"/>
      <c r="H142" s="43"/>
      <c r="I142" s="43"/>
      <c r="J142" s="43"/>
    </row>
    <row r="143" spans="5:10">
      <c r="E143" s="43"/>
      <c r="F143" s="43"/>
      <c r="G143" s="43"/>
      <c r="H143" s="43"/>
      <c r="I143" s="43"/>
      <c r="J143" s="43"/>
    </row>
    <row r="144" spans="5:10">
      <c r="E144" s="43"/>
      <c r="F144" s="43"/>
      <c r="G144" s="43"/>
      <c r="H144" s="43"/>
      <c r="I144" s="43"/>
      <c r="J144" s="43"/>
    </row>
    <row r="145" spans="5:10">
      <c r="E145" s="43"/>
      <c r="F145" s="43"/>
      <c r="G145" s="43"/>
      <c r="H145" s="43"/>
      <c r="I145" s="43"/>
      <c r="J145" s="43"/>
    </row>
    <row r="146" spans="5:10">
      <c r="E146" s="43"/>
      <c r="F146" s="43"/>
    </row>
    <row r="147" spans="5:10">
      <c r="E147" s="43"/>
      <c r="F147" s="43"/>
    </row>
    <row r="148" spans="5:10">
      <c r="E148" s="43"/>
      <c r="F148" s="43"/>
    </row>
    <row r="149" spans="5:10">
      <c r="E149" s="43"/>
      <c r="F149" s="43"/>
    </row>
    <row r="150" spans="5:10">
      <c r="E150" s="43"/>
      <c r="F150" s="43"/>
    </row>
    <row r="151" spans="5:10">
      <c r="E151" s="43"/>
      <c r="F151" s="43"/>
    </row>
    <row r="152" spans="5:10">
      <c r="E152" s="43"/>
      <c r="F152" s="43"/>
    </row>
    <row r="153" spans="5:10">
      <c r="E153" s="43"/>
      <c r="F153" s="43"/>
    </row>
    <row r="154" spans="5:10">
      <c r="E154" s="43"/>
      <c r="F154" s="43"/>
    </row>
    <row r="155" spans="5:10">
      <c r="E155" s="43"/>
      <c r="F155" s="43"/>
    </row>
    <row r="156" spans="5:10">
      <c r="E156" s="43"/>
      <c r="F156" s="43"/>
    </row>
    <row r="157" spans="5:10">
      <c r="E157" s="43"/>
      <c r="F157" s="43"/>
    </row>
    <row r="158" spans="5:10">
      <c r="E158" s="43"/>
      <c r="F158" s="43"/>
    </row>
    <row r="159" spans="5:10">
      <c r="E159" s="43"/>
      <c r="F159" s="43"/>
    </row>
    <row r="160" spans="5:10">
      <c r="E160" s="43"/>
      <c r="F160" s="43"/>
    </row>
    <row r="161" spans="5:6">
      <c r="E161" s="43"/>
      <c r="F161" s="43"/>
    </row>
    <row r="162" spans="5:6">
      <c r="E162" s="43"/>
      <c r="F162" s="43"/>
    </row>
    <row r="163" spans="5:6">
      <c r="E163" s="43"/>
      <c r="F163" s="43"/>
    </row>
    <row r="164" spans="5:6">
      <c r="E164" s="43"/>
      <c r="F164" s="43"/>
    </row>
    <row r="165" spans="5:6">
      <c r="E165" s="43"/>
      <c r="F165" s="43"/>
    </row>
    <row r="166" spans="5:6">
      <c r="E166" s="43"/>
      <c r="F166" s="43"/>
    </row>
    <row r="167" spans="5:6">
      <c r="E167" s="43"/>
      <c r="F167" s="43"/>
    </row>
    <row r="168" spans="5:6">
      <c r="E168" s="43"/>
      <c r="F168" s="43"/>
    </row>
    <row r="169" spans="5:6">
      <c r="E169" s="43"/>
      <c r="F169" s="43"/>
    </row>
    <row r="170" spans="5:6">
      <c r="E170" s="43"/>
      <c r="F170" s="43"/>
    </row>
    <row r="171" spans="5:6">
      <c r="E171" s="43"/>
      <c r="F171" s="43"/>
    </row>
    <row r="172" spans="5:6">
      <c r="E172" s="43"/>
      <c r="F172" s="43"/>
    </row>
    <row r="173" spans="5:6">
      <c r="E173" s="43"/>
      <c r="F173" s="43"/>
    </row>
    <row r="174" spans="5:6">
      <c r="E174" s="43"/>
      <c r="F174" s="43"/>
    </row>
    <row r="175" spans="5:6">
      <c r="E175" s="43"/>
      <c r="F175" s="43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5" orientation="portrait" verticalDpi="300" r:id="rId1"/>
  <headerFooter alignWithMargins="0"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2:G264"/>
  <sheetViews>
    <sheetView topLeftCell="A10" workbookViewId="0">
      <pane xSplit="1" ySplit="5" topLeftCell="B85" activePane="bottomRight" state="frozen"/>
      <selection activeCell="A27" sqref="A27"/>
      <selection pane="topRight" activeCell="A27" sqref="A27"/>
      <selection pane="bottomLeft" activeCell="A27" sqref="A27"/>
      <selection pane="bottomRight" activeCell="C94" sqref="C94"/>
    </sheetView>
  </sheetViews>
  <sheetFormatPr defaultRowHeight="12.75"/>
  <cols>
    <col min="1" max="1" width="80.7109375" style="1" customWidth="1"/>
    <col min="2" max="2" width="11.42578125" style="1" customWidth="1"/>
    <col min="3" max="4" width="18.5703125" style="1" customWidth="1"/>
    <col min="5" max="5" width="17.42578125" style="1" customWidth="1"/>
    <col min="6" max="16384" width="9.140625" style="1"/>
  </cols>
  <sheetData>
    <row r="2" spans="1:5">
      <c r="D2" s="1" t="s">
        <v>83</v>
      </c>
    </row>
    <row r="8" spans="1:5">
      <c r="D8" s="57" t="s">
        <v>84</v>
      </c>
    </row>
    <row r="9" spans="1:5">
      <c r="A9" s="183" t="s">
        <v>85</v>
      </c>
      <c r="B9" s="183"/>
      <c r="C9" s="183"/>
      <c r="D9" s="183"/>
    </row>
    <row r="10" spans="1:5">
      <c r="A10" s="184" t="str">
        <f>ф1!A10</f>
        <v>АО  Страховая Компания "Казахмыс"</v>
      </c>
      <c r="B10" s="184"/>
      <c r="C10" s="184"/>
      <c r="D10" s="184"/>
    </row>
    <row r="11" spans="1:5">
      <c r="A11" s="184" t="str">
        <f>ф1!A11</f>
        <v>по состоянию на "01" октября 2014 года</v>
      </c>
      <c r="B11" s="184"/>
      <c r="C11" s="184"/>
      <c r="D11" s="184"/>
    </row>
    <row r="12" spans="1:5">
      <c r="C12" s="21"/>
      <c r="D12" s="58" t="s">
        <v>9</v>
      </c>
    </row>
    <row r="13" spans="1:5" ht="111" customHeight="1">
      <c r="A13" s="59" t="s">
        <v>10</v>
      </c>
      <c r="B13" s="60" t="s">
        <v>11</v>
      </c>
      <c r="C13" s="61" t="s">
        <v>86</v>
      </c>
      <c r="D13" s="61" t="s">
        <v>87</v>
      </c>
      <c r="E13" s="62"/>
    </row>
    <row r="14" spans="1:5">
      <c r="A14" s="12">
        <v>1</v>
      </c>
      <c r="B14" s="12">
        <v>2</v>
      </c>
      <c r="C14" s="12">
        <v>4</v>
      </c>
      <c r="D14" s="12">
        <v>6</v>
      </c>
      <c r="E14" s="63"/>
    </row>
    <row r="15" spans="1:5">
      <c r="A15" s="64" t="s">
        <v>88</v>
      </c>
      <c r="B15" s="12"/>
      <c r="C15" s="12"/>
      <c r="D15" s="37"/>
      <c r="E15" s="41"/>
    </row>
    <row r="16" spans="1:5" s="69" customFormat="1" ht="13.5">
      <c r="A16" s="65" t="s">
        <v>89</v>
      </c>
      <c r="B16" s="66"/>
      <c r="C16" s="67">
        <v>1092597</v>
      </c>
      <c r="D16" s="67">
        <v>1087173</v>
      </c>
      <c r="E16" s="68"/>
    </row>
    <row r="17" spans="1:5">
      <c r="A17" s="37" t="s">
        <v>90</v>
      </c>
      <c r="B17" s="12">
        <v>1</v>
      </c>
      <c r="C17" s="70">
        <v>8630606</v>
      </c>
      <c r="D17" s="70">
        <v>2330237</v>
      </c>
      <c r="E17" s="71"/>
    </row>
    <row r="18" spans="1:5">
      <c r="A18" s="37" t="s">
        <v>91</v>
      </c>
      <c r="B18" s="12">
        <v>2</v>
      </c>
      <c r="C18" s="70">
        <v>28951</v>
      </c>
      <c r="D18" s="70">
        <v>142953</v>
      </c>
      <c r="E18" s="71"/>
    </row>
    <row r="19" spans="1:5">
      <c r="A19" s="72" t="s">
        <v>92</v>
      </c>
      <c r="B19" s="12">
        <v>3</v>
      </c>
      <c r="C19" s="70">
        <v>7803409</v>
      </c>
      <c r="D19" s="70">
        <v>1946358</v>
      </c>
      <c r="E19" s="71"/>
    </row>
    <row r="20" spans="1:5">
      <c r="A20" s="72" t="s">
        <v>93</v>
      </c>
      <c r="B20" s="12">
        <v>4</v>
      </c>
      <c r="C20" s="73">
        <v>856148</v>
      </c>
      <c r="D20" s="73">
        <v>526832</v>
      </c>
      <c r="E20" s="17"/>
    </row>
    <row r="21" spans="1:5">
      <c r="A21" s="72" t="s">
        <v>94</v>
      </c>
      <c r="B21" s="12">
        <v>5</v>
      </c>
      <c r="C21" s="70">
        <v>3495275</v>
      </c>
      <c r="D21" s="70">
        <v>-2086860</v>
      </c>
      <c r="E21" s="74">
        <f>ф1!C47-ф1!D47</f>
        <v>3495275</v>
      </c>
    </row>
    <row r="22" spans="1:5">
      <c r="A22" s="72" t="s">
        <v>95</v>
      </c>
      <c r="B22" s="12">
        <v>6</v>
      </c>
      <c r="C22" s="70">
        <v>3396189</v>
      </c>
      <c r="D22" s="70">
        <v>-1530846</v>
      </c>
      <c r="E22" s="74">
        <f>ф1!C23-ф1!D23</f>
        <v>3396189</v>
      </c>
    </row>
    <row r="23" spans="1:5">
      <c r="A23" s="72" t="s">
        <v>96</v>
      </c>
      <c r="B23" s="12">
        <v>7</v>
      </c>
      <c r="C23" s="73">
        <v>757062</v>
      </c>
      <c r="D23" s="73">
        <v>1082846</v>
      </c>
      <c r="E23" s="17"/>
    </row>
    <row r="24" spans="1:5">
      <c r="A24" s="37" t="s">
        <v>97</v>
      </c>
      <c r="B24" s="12">
        <v>8</v>
      </c>
      <c r="C24" s="70">
        <v>335535</v>
      </c>
      <c r="D24" s="70">
        <v>4327</v>
      </c>
      <c r="E24" s="71"/>
    </row>
    <row r="25" spans="1:5">
      <c r="A25" s="37" t="s">
        <v>98</v>
      </c>
      <c r="B25" s="12">
        <v>9</v>
      </c>
      <c r="C25" s="70">
        <v>0</v>
      </c>
      <c r="D25" s="70"/>
      <c r="E25" s="71"/>
    </row>
    <row r="26" spans="1:5" s="69" customFormat="1" ht="13.5">
      <c r="A26" s="65" t="s">
        <v>99</v>
      </c>
      <c r="B26" s="12"/>
      <c r="C26" s="67">
        <v>86795</v>
      </c>
      <c r="D26" s="67">
        <v>100735</v>
      </c>
      <c r="E26" s="68"/>
    </row>
    <row r="27" spans="1:5">
      <c r="A27" s="37" t="s">
        <v>100</v>
      </c>
      <c r="B27" s="12">
        <v>10</v>
      </c>
      <c r="C27" s="70">
        <v>144709</v>
      </c>
      <c r="D27" s="70">
        <v>115018</v>
      </c>
      <c r="E27" s="74"/>
    </row>
    <row r="28" spans="1:5">
      <c r="A28" s="75" t="s">
        <v>101</v>
      </c>
      <c r="B28" s="76"/>
      <c r="C28" s="70"/>
      <c r="D28" s="70"/>
      <c r="E28" s="71"/>
    </row>
    <row r="29" spans="1:5" ht="15" customHeight="1">
      <c r="A29" s="77" t="s">
        <v>102</v>
      </c>
      <c r="B29" s="76" t="s">
        <v>103</v>
      </c>
      <c r="C29" s="70">
        <v>42029</v>
      </c>
      <c r="D29" s="70"/>
      <c r="E29" s="71"/>
    </row>
    <row r="30" spans="1:5">
      <c r="A30" s="75" t="s">
        <v>104</v>
      </c>
      <c r="B30" s="76" t="s">
        <v>105</v>
      </c>
      <c r="C30" s="70">
        <v>102680</v>
      </c>
      <c r="D30" s="70">
        <v>115018</v>
      </c>
      <c r="E30" s="71"/>
    </row>
    <row r="31" spans="1:5">
      <c r="A31" s="78" t="s">
        <v>106</v>
      </c>
      <c r="B31" s="76" t="s">
        <v>107</v>
      </c>
      <c r="C31" s="70">
        <v>-30</v>
      </c>
      <c r="D31" s="70">
        <v>1293</v>
      </c>
      <c r="E31" s="71"/>
    </row>
    <row r="32" spans="1:5">
      <c r="A32" s="77" t="s">
        <v>108</v>
      </c>
      <c r="B32" s="76"/>
      <c r="C32" s="70"/>
      <c r="D32" s="70"/>
      <c r="E32" s="71"/>
    </row>
    <row r="33" spans="1:5">
      <c r="A33" s="75" t="s">
        <v>109</v>
      </c>
      <c r="B33" s="76" t="s">
        <v>110</v>
      </c>
      <c r="C33" s="70">
        <v>-30</v>
      </c>
      <c r="D33" s="70">
        <v>107</v>
      </c>
      <c r="E33" s="71"/>
    </row>
    <row r="34" spans="1:5">
      <c r="A34" s="75" t="s">
        <v>111</v>
      </c>
      <c r="B34" s="76" t="s">
        <v>112</v>
      </c>
      <c r="C34" s="70"/>
      <c r="D34" s="70">
        <v>1186</v>
      </c>
      <c r="E34" s="71"/>
    </row>
    <row r="35" spans="1:5">
      <c r="A35" s="75" t="s">
        <v>113</v>
      </c>
      <c r="B35" s="76" t="s">
        <v>114</v>
      </c>
      <c r="C35" s="70"/>
      <c r="D35" s="70"/>
      <c r="E35" s="71"/>
    </row>
    <row r="36" spans="1:5">
      <c r="A36" s="75" t="s">
        <v>115</v>
      </c>
      <c r="B36" s="76" t="s">
        <v>116</v>
      </c>
      <c r="C36" s="70"/>
      <c r="D36" s="70"/>
      <c r="E36" s="71"/>
    </row>
    <row r="37" spans="1:5">
      <c r="A37" s="37" t="s">
        <v>117</v>
      </c>
      <c r="B37" s="76" t="s">
        <v>118</v>
      </c>
      <c r="C37" s="70">
        <v>-56913</v>
      </c>
      <c r="D37" s="70">
        <v>-12961</v>
      </c>
      <c r="E37" s="74"/>
    </row>
    <row r="38" spans="1:5">
      <c r="A38" s="79" t="s">
        <v>119</v>
      </c>
      <c r="B38" s="76"/>
      <c r="C38" s="70"/>
      <c r="D38" s="70"/>
      <c r="E38" s="71"/>
    </row>
    <row r="39" spans="1:5" ht="25.5">
      <c r="A39" s="77" t="s">
        <v>120</v>
      </c>
      <c r="B39" s="76" t="s">
        <v>121</v>
      </c>
      <c r="C39" s="81"/>
      <c r="D39" s="80">
        <v>-137</v>
      </c>
      <c r="E39" s="71"/>
    </row>
    <row r="40" spans="1:5">
      <c r="A40" s="77" t="s">
        <v>122</v>
      </c>
      <c r="B40" s="76" t="s">
        <v>123</v>
      </c>
      <c r="C40" s="70">
        <v>-56913</v>
      </c>
      <c r="D40" s="70">
        <v>-12824</v>
      </c>
      <c r="E40" s="71"/>
    </row>
    <row r="41" spans="1:5">
      <c r="A41" s="77" t="s">
        <v>124</v>
      </c>
      <c r="B41" s="76" t="s">
        <v>125</v>
      </c>
      <c r="C41" s="70"/>
      <c r="D41" s="70"/>
      <c r="E41" s="71"/>
    </row>
    <row r="42" spans="1:5">
      <c r="A42" s="77" t="s">
        <v>126</v>
      </c>
      <c r="B42" s="76" t="s">
        <v>127</v>
      </c>
      <c r="C42" s="70"/>
      <c r="D42" s="70"/>
      <c r="E42" s="71"/>
    </row>
    <row r="43" spans="1:5">
      <c r="A43" s="79" t="s">
        <v>128</v>
      </c>
      <c r="B43" s="76" t="s">
        <v>129</v>
      </c>
      <c r="C43" s="70"/>
      <c r="D43" s="70"/>
      <c r="E43" s="71"/>
    </row>
    <row r="44" spans="1:5">
      <c r="A44" s="79" t="s">
        <v>130</v>
      </c>
      <c r="B44" s="76" t="s">
        <v>131</v>
      </c>
      <c r="C44" s="70">
        <v>-971</v>
      </c>
      <c r="D44" s="70">
        <v>-2615</v>
      </c>
      <c r="E44" s="71"/>
    </row>
    <row r="45" spans="1:5" ht="9.75" customHeight="1">
      <c r="A45" s="37"/>
      <c r="B45" s="76"/>
      <c r="C45" s="73"/>
      <c r="D45" s="70"/>
      <c r="E45" s="41"/>
    </row>
    <row r="46" spans="1:5" s="69" customFormat="1" ht="13.5">
      <c r="A46" s="65" t="s">
        <v>132</v>
      </c>
      <c r="B46" s="82"/>
      <c r="C46" s="67">
        <v>48142</v>
      </c>
      <c r="D46" s="67">
        <v>330407</v>
      </c>
      <c r="E46" s="68"/>
    </row>
    <row r="47" spans="1:5">
      <c r="A47" s="37" t="s">
        <v>133</v>
      </c>
      <c r="B47" s="76" t="s">
        <v>134</v>
      </c>
      <c r="C47" s="70">
        <v>-662</v>
      </c>
      <c r="D47" s="70">
        <v>-727</v>
      </c>
      <c r="E47" s="71"/>
    </row>
    <row r="48" spans="1:5">
      <c r="A48" s="37" t="s">
        <v>135</v>
      </c>
      <c r="B48" s="76" t="s">
        <v>136</v>
      </c>
      <c r="C48" s="70">
        <v>48804</v>
      </c>
      <c r="D48" s="70">
        <v>331134</v>
      </c>
      <c r="E48" s="71"/>
    </row>
    <row r="49" spans="1:6" ht="11.25" customHeight="1">
      <c r="A49" s="37" t="s">
        <v>137</v>
      </c>
      <c r="B49" s="76" t="s">
        <v>138</v>
      </c>
      <c r="C49" s="73"/>
      <c r="D49" s="73"/>
      <c r="E49" s="41"/>
    </row>
    <row r="50" spans="1:6" ht="11.25" customHeight="1">
      <c r="A50" s="37"/>
      <c r="B50" s="76"/>
      <c r="C50" s="73"/>
      <c r="D50" s="73"/>
      <c r="E50" s="41"/>
    </row>
    <row r="51" spans="1:6" s="86" customFormat="1">
      <c r="A51" s="83" t="s">
        <v>139</v>
      </c>
      <c r="B51" s="84" t="s">
        <v>140</v>
      </c>
      <c r="C51" s="85">
        <v>1227534</v>
      </c>
      <c r="D51" s="85">
        <v>1518315</v>
      </c>
      <c r="E51" s="35"/>
    </row>
    <row r="52" spans="1:6" ht="11.25" customHeight="1">
      <c r="A52" s="37"/>
      <c r="B52" s="76"/>
      <c r="C52" s="73"/>
      <c r="D52" s="73"/>
      <c r="E52" s="41"/>
    </row>
    <row r="53" spans="1:6" s="86" customFormat="1">
      <c r="A53" s="83" t="s">
        <v>141</v>
      </c>
      <c r="B53" s="84"/>
      <c r="C53" s="85"/>
      <c r="D53" s="85"/>
      <c r="E53" s="87"/>
      <c r="F53" s="88"/>
    </row>
    <row r="54" spans="1:6">
      <c r="A54" s="37" t="s">
        <v>142</v>
      </c>
      <c r="B54" s="76" t="s">
        <v>143</v>
      </c>
      <c r="C54" s="70">
        <v>588384</v>
      </c>
      <c r="D54" s="70">
        <v>755712</v>
      </c>
      <c r="E54" s="71"/>
    </row>
    <row r="55" spans="1:6">
      <c r="A55" s="37" t="s">
        <v>144</v>
      </c>
      <c r="B55" s="76" t="s">
        <v>145</v>
      </c>
      <c r="C55" s="70">
        <v>782190</v>
      </c>
      <c r="D55" s="70">
        <v>75876</v>
      </c>
      <c r="E55" s="71"/>
    </row>
    <row r="56" spans="1:6">
      <c r="A56" s="37" t="s">
        <v>146</v>
      </c>
      <c r="B56" s="76" t="s">
        <v>147</v>
      </c>
      <c r="C56" s="70">
        <v>988320</v>
      </c>
      <c r="D56" s="70">
        <v>692434</v>
      </c>
      <c r="E56" s="71"/>
    </row>
    <row r="57" spans="1:6">
      <c r="A57" s="37" t="s">
        <v>148</v>
      </c>
      <c r="B57" s="76" t="s">
        <v>149</v>
      </c>
      <c r="C57" s="70">
        <v>230610</v>
      </c>
      <c r="D57" s="70">
        <v>1472</v>
      </c>
      <c r="E57" s="71"/>
    </row>
    <row r="58" spans="1:6">
      <c r="A58" s="37" t="s">
        <v>150</v>
      </c>
      <c r="B58" s="76" t="s">
        <v>151</v>
      </c>
      <c r="C58" s="73">
        <v>151644</v>
      </c>
      <c r="D58" s="73">
        <v>137682</v>
      </c>
      <c r="E58" s="17"/>
    </row>
    <row r="59" spans="1:6">
      <c r="A59" s="79" t="s">
        <v>152</v>
      </c>
      <c r="B59" s="76" t="s">
        <v>153</v>
      </c>
      <c r="C59" s="70">
        <v>28316</v>
      </c>
      <c r="D59" s="70">
        <v>8639</v>
      </c>
      <c r="E59" s="71"/>
    </row>
    <row r="60" spans="1:6" ht="17.25" customHeight="1">
      <c r="A60" s="78" t="s">
        <v>154</v>
      </c>
      <c r="B60" s="76" t="s">
        <v>155</v>
      </c>
      <c r="C60" s="70"/>
      <c r="D60" s="70"/>
      <c r="E60" s="74"/>
    </row>
    <row r="61" spans="1:6" ht="25.5">
      <c r="A61" s="78" t="s">
        <v>156</v>
      </c>
      <c r="B61" s="76" t="s">
        <v>157</v>
      </c>
      <c r="C61" s="70"/>
      <c r="D61" s="70"/>
      <c r="E61" s="71"/>
    </row>
    <row r="62" spans="1:6">
      <c r="A62" s="37" t="s">
        <v>158</v>
      </c>
      <c r="B62" s="76" t="s">
        <v>159</v>
      </c>
      <c r="C62" s="70"/>
      <c r="D62" s="70"/>
      <c r="E62" s="71"/>
    </row>
    <row r="63" spans="1:6" ht="16.5" customHeight="1">
      <c r="A63" s="78" t="s">
        <v>160</v>
      </c>
      <c r="B63" s="76" t="s">
        <v>161</v>
      </c>
      <c r="C63" s="70"/>
      <c r="D63" s="70"/>
      <c r="E63" s="71"/>
    </row>
    <row r="64" spans="1:6" ht="15.75" customHeight="1">
      <c r="A64" s="89" t="s">
        <v>162</v>
      </c>
      <c r="B64" s="76" t="s">
        <v>163</v>
      </c>
      <c r="C64" s="70">
        <v>2422959</v>
      </c>
      <c r="D64" s="70">
        <v>-321584</v>
      </c>
      <c r="E64" s="74">
        <f>ф1!C50-ф1!D50</f>
        <v>2422959</v>
      </c>
    </row>
    <row r="65" spans="1:5" ht="20.25" customHeight="1">
      <c r="A65" s="89" t="s">
        <v>164</v>
      </c>
      <c r="B65" s="76" t="s">
        <v>165</v>
      </c>
      <c r="C65" s="70">
        <v>2379947</v>
      </c>
      <c r="D65" s="70"/>
      <c r="E65" s="74"/>
    </row>
    <row r="66" spans="1:5" ht="21.75" customHeight="1">
      <c r="A66" s="89" t="s">
        <v>166</v>
      </c>
      <c r="B66" s="76" t="s">
        <v>167</v>
      </c>
      <c r="C66" s="70">
        <v>11823</v>
      </c>
      <c r="D66" s="70">
        <v>-1287205</v>
      </c>
      <c r="E66" s="74">
        <f>ф1!C51-ф1!D51</f>
        <v>11823</v>
      </c>
    </row>
    <row r="67" spans="1:5" ht="22.5" customHeight="1">
      <c r="A67" s="89" t="s">
        <v>168</v>
      </c>
      <c r="B67" s="76" t="s">
        <v>169</v>
      </c>
      <c r="C67" s="70">
        <v>-23024</v>
      </c>
      <c r="D67" s="70">
        <v>-1167856</v>
      </c>
      <c r="E67" s="74">
        <f>ф1!C27-ф1!D27</f>
        <v>-23024</v>
      </c>
    </row>
    <row r="68" spans="1:5">
      <c r="A68" s="37" t="s">
        <v>170</v>
      </c>
      <c r="B68" s="76" t="s">
        <v>171</v>
      </c>
      <c r="C68" s="70">
        <v>-2381274</v>
      </c>
      <c r="D68" s="70">
        <v>1776916</v>
      </c>
      <c r="E68" s="74">
        <f>ф1!C52-ф1!D52</f>
        <v>-2381274</v>
      </c>
    </row>
    <row r="69" spans="1:5">
      <c r="A69" s="37" t="s">
        <v>172</v>
      </c>
      <c r="B69" s="76" t="s">
        <v>173</v>
      </c>
      <c r="C69" s="70">
        <v>-2335526</v>
      </c>
      <c r="D69" s="70">
        <v>1680950</v>
      </c>
      <c r="E69" s="74">
        <f>ф1!C28-ф1!D28</f>
        <v>-2335526</v>
      </c>
    </row>
    <row r="70" spans="1:5" ht="16.5" customHeight="1">
      <c r="A70" s="90" t="s">
        <v>174</v>
      </c>
      <c r="B70" s="76" t="s">
        <v>175</v>
      </c>
      <c r="C70" s="70">
        <v>44251</v>
      </c>
      <c r="D70" s="70">
        <v>45727</v>
      </c>
      <c r="E70" s="71"/>
    </row>
    <row r="71" spans="1:5">
      <c r="A71" s="37" t="s">
        <v>176</v>
      </c>
      <c r="B71" s="76" t="s">
        <v>177</v>
      </c>
      <c r="C71" s="70">
        <v>1725</v>
      </c>
      <c r="D71" s="70"/>
      <c r="E71" s="71"/>
    </row>
    <row r="72" spans="1:5">
      <c r="A72" s="75" t="s">
        <v>108</v>
      </c>
      <c r="B72" s="76"/>
      <c r="C72" s="70"/>
      <c r="D72" s="70"/>
      <c r="E72" s="71"/>
    </row>
    <row r="73" spans="1:5">
      <c r="A73" s="75" t="s">
        <v>178</v>
      </c>
      <c r="B73" s="76" t="s">
        <v>179</v>
      </c>
      <c r="C73" s="70">
        <v>1725</v>
      </c>
      <c r="D73" s="70"/>
      <c r="E73" s="71"/>
    </row>
    <row r="74" spans="1:5">
      <c r="A74" s="37" t="s">
        <v>180</v>
      </c>
      <c r="B74" s="76" t="s">
        <v>181</v>
      </c>
      <c r="C74" s="70">
        <v>81532</v>
      </c>
      <c r="D74" s="70">
        <v>3562</v>
      </c>
      <c r="E74" s="71"/>
    </row>
    <row r="75" spans="1:5">
      <c r="A75" s="37" t="s">
        <v>182</v>
      </c>
      <c r="B75" s="76" t="s">
        <v>183</v>
      </c>
      <c r="C75" s="70">
        <v>191771</v>
      </c>
      <c r="D75" s="70"/>
      <c r="E75" s="71"/>
    </row>
    <row r="76" spans="1:5">
      <c r="A76" s="37" t="s">
        <v>184</v>
      </c>
      <c r="B76" s="76" t="s">
        <v>185</v>
      </c>
      <c r="C76" s="73">
        <v>-110239</v>
      </c>
      <c r="D76" s="73">
        <v>3562</v>
      </c>
      <c r="E76" s="17"/>
    </row>
    <row r="77" spans="1:5">
      <c r="A77" s="37" t="s">
        <v>186</v>
      </c>
      <c r="B77" s="76" t="s">
        <v>187</v>
      </c>
      <c r="C77" s="70">
        <v>492927</v>
      </c>
      <c r="D77" s="80">
        <v>403376</v>
      </c>
      <c r="E77" s="71"/>
    </row>
    <row r="78" spans="1:5">
      <c r="A78" s="75" t="s">
        <v>108</v>
      </c>
      <c r="B78" s="12"/>
      <c r="C78" s="70"/>
      <c r="D78" s="70"/>
      <c r="E78" s="71"/>
    </row>
    <row r="79" spans="1:5">
      <c r="A79" s="75" t="s">
        <v>188</v>
      </c>
      <c r="B79" s="12" t="s">
        <v>189</v>
      </c>
      <c r="C79" s="70">
        <v>268958</v>
      </c>
      <c r="D79" s="70">
        <v>247280</v>
      </c>
      <c r="E79" s="71"/>
    </row>
    <row r="80" spans="1:5" ht="25.5">
      <c r="A80" s="77" t="s">
        <v>190</v>
      </c>
      <c r="B80" s="91" t="s">
        <v>191</v>
      </c>
      <c r="C80" s="80">
        <v>27779</v>
      </c>
      <c r="D80" s="80">
        <v>25818</v>
      </c>
      <c r="E80" s="92"/>
    </row>
    <row r="81" spans="1:5">
      <c r="A81" s="77" t="s">
        <v>192</v>
      </c>
      <c r="B81" s="12" t="s">
        <v>193</v>
      </c>
      <c r="C81" s="70">
        <v>57499</v>
      </c>
      <c r="D81" s="70">
        <v>23921</v>
      </c>
      <c r="E81" s="71"/>
    </row>
    <row r="82" spans="1:5">
      <c r="A82" s="37" t="s">
        <v>194</v>
      </c>
      <c r="B82" s="12">
        <v>41</v>
      </c>
      <c r="C82" s="70">
        <v>8794</v>
      </c>
      <c r="D82" s="70">
        <v>6631</v>
      </c>
      <c r="E82" s="71"/>
    </row>
    <row r="83" spans="1:5">
      <c r="A83" s="37" t="s">
        <v>195</v>
      </c>
      <c r="B83" s="12">
        <v>42</v>
      </c>
      <c r="C83" s="70">
        <v>19848</v>
      </c>
      <c r="D83" s="70">
        <v>9735</v>
      </c>
      <c r="E83" s="71"/>
    </row>
    <row r="84" spans="1:5" s="86" customFormat="1">
      <c r="A84" s="83" t="s">
        <v>196</v>
      </c>
      <c r="B84" s="93">
        <v>43</v>
      </c>
      <c r="C84" s="85">
        <v>660583</v>
      </c>
      <c r="D84" s="85">
        <v>263754</v>
      </c>
      <c r="E84" s="35"/>
    </row>
    <row r="85" spans="1:5" ht="11.25" customHeight="1">
      <c r="A85" s="37"/>
      <c r="B85" s="12"/>
      <c r="C85" s="73"/>
      <c r="D85" s="73"/>
      <c r="E85" s="41"/>
    </row>
    <row r="86" spans="1:5" ht="15" customHeight="1">
      <c r="A86" s="78" t="s">
        <v>197</v>
      </c>
      <c r="B86" s="12">
        <v>44</v>
      </c>
      <c r="C86" s="73">
        <v>566951</v>
      </c>
      <c r="D86" s="73">
        <v>1254561</v>
      </c>
      <c r="E86" s="17"/>
    </row>
    <row r="87" spans="1:5" ht="12" customHeight="1">
      <c r="A87" s="78" t="s">
        <v>198</v>
      </c>
      <c r="B87" s="12">
        <v>45</v>
      </c>
      <c r="C87" s="73"/>
      <c r="D87" s="73"/>
      <c r="E87" s="41"/>
    </row>
    <row r="88" spans="1:5" ht="12" customHeight="1">
      <c r="A88" s="78" t="s">
        <v>199</v>
      </c>
      <c r="B88" s="12">
        <v>46</v>
      </c>
      <c r="C88" s="73">
        <v>566951</v>
      </c>
      <c r="D88" s="73">
        <v>1254561</v>
      </c>
      <c r="E88" s="41"/>
    </row>
    <row r="89" spans="1:5">
      <c r="A89" s="37" t="s">
        <v>200</v>
      </c>
      <c r="B89" s="12">
        <v>47</v>
      </c>
      <c r="C89" s="73">
        <v>79706</v>
      </c>
      <c r="D89" s="73">
        <v>17251</v>
      </c>
      <c r="E89" s="17"/>
    </row>
    <row r="90" spans="1:5">
      <c r="A90" s="37" t="s">
        <v>201</v>
      </c>
      <c r="B90" s="12" t="s">
        <v>202</v>
      </c>
      <c r="C90" s="70">
        <v>79706</v>
      </c>
      <c r="D90" s="70"/>
      <c r="E90" s="71"/>
    </row>
    <row r="91" spans="1:5">
      <c r="A91" s="37" t="s">
        <v>203</v>
      </c>
      <c r="B91" s="12" t="s">
        <v>204</v>
      </c>
      <c r="C91" s="70"/>
      <c r="D91" s="70">
        <v>17251</v>
      </c>
      <c r="E91" s="71"/>
    </row>
    <row r="92" spans="1:5">
      <c r="A92" s="37"/>
      <c r="B92" s="12"/>
      <c r="C92" s="70"/>
      <c r="D92" s="94"/>
      <c r="E92" s="71"/>
    </row>
    <row r="93" spans="1:5">
      <c r="A93" s="37" t="s">
        <v>205</v>
      </c>
      <c r="B93" s="12">
        <v>48</v>
      </c>
      <c r="C93" s="85">
        <v>487245</v>
      </c>
      <c r="D93" s="85">
        <v>1237310</v>
      </c>
      <c r="E93" s="35"/>
    </row>
    <row r="94" spans="1:5">
      <c r="A94" s="11" t="s">
        <v>290</v>
      </c>
      <c r="B94" s="174"/>
      <c r="C94" s="175">
        <v>7.4960769230769229</v>
      </c>
      <c r="D94" s="175">
        <v>19.035538461538462</v>
      </c>
      <c r="E94" s="41"/>
    </row>
    <row r="95" spans="1:5">
      <c r="A95" s="41"/>
      <c r="B95" s="8"/>
      <c r="C95" s="21"/>
      <c r="D95" s="21"/>
      <c r="E95" s="41"/>
    </row>
    <row r="96" spans="1:5">
      <c r="A96" s="41"/>
      <c r="B96" s="8"/>
      <c r="C96" s="21"/>
      <c r="D96" s="21"/>
      <c r="E96" s="41"/>
    </row>
    <row r="97" spans="1:5">
      <c r="A97" s="95" t="s">
        <v>78</v>
      </c>
      <c r="B97" s="8"/>
      <c r="E97" s="41"/>
    </row>
    <row r="98" spans="1:5">
      <c r="A98" s="95"/>
      <c r="B98" s="8"/>
      <c r="C98" s="21"/>
      <c r="E98" s="96"/>
    </row>
    <row r="99" spans="1:5">
      <c r="A99" s="51" t="str">
        <f>ф1!A87</f>
        <v>Первый руководитель (на период его отсутствия – лицо, его замещающее) Чегебаев Самат Садырбаевич ______________</v>
      </c>
      <c r="B99" s="97"/>
      <c r="C99" s="46"/>
      <c r="D99" s="51"/>
      <c r="E99" s="41"/>
    </row>
    <row r="100" spans="1:5">
      <c r="A100" s="51"/>
      <c r="B100" s="97"/>
      <c r="C100" s="74"/>
      <c r="D100" s="51"/>
      <c r="E100" s="41"/>
    </row>
    <row r="101" spans="1:5">
      <c r="A101" s="41" t="str">
        <f>ф1!A89</f>
        <v>Главный бухгалтер  (на период его отсутствия – лицо, его замещающее) Касенова Айгуль Оразалиевна____________</v>
      </c>
      <c r="B101" s="97"/>
      <c r="C101" s="96"/>
      <c r="D101" s="51"/>
      <c r="E101" s="96"/>
    </row>
    <row r="102" spans="1:5">
      <c r="A102" s="51"/>
      <c r="B102" s="97"/>
      <c r="C102" s="96"/>
      <c r="D102" s="51"/>
      <c r="E102" s="96"/>
    </row>
    <row r="103" spans="1:5">
      <c r="A103" s="51"/>
      <c r="B103" s="97"/>
      <c r="C103" s="98"/>
      <c r="D103" s="51"/>
      <c r="E103" s="99"/>
    </row>
    <row r="104" spans="1:5" ht="14.25" customHeight="1">
      <c r="A104" s="51" t="s">
        <v>82</v>
      </c>
      <c r="B104" s="97"/>
      <c r="C104" s="100"/>
      <c r="D104" s="51"/>
      <c r="E104" s="99"/>
    </row>
    <row r="105" spans="1:5">
      <c r="A105" s="101"/>
      <c r="B105" s="97"/>
      <c r="C105" s="51"/>
      <c r="D105" s="51"/>
    </row>
    <row r="106" spans="1:5" ht="11.25" customHeight="1">
      <c r="A106" s="51"/>
      <c r="B106" s="46"/>
      <c r="C106" s="51"/>
      <c r="D106" s="51"/>
    </row>
    <row r="107" spans="1:5">
      <c r="A107" s="51"/>
      <c r="B107" s="46"/>
      <c r="C107" s="51"/>
      <c r="D107" s="51"/>
    </row>
    <row r="108" spans="1:5">
      <c r="A108" s="51"/>
      <c r="B108" s="46"/>
      <c r="C108" s="51"/>
      <c r="D108" s="51"/>
    </row>
    <row r="109" spans="1:5">
      <c r="A109" s="51"/>
      <c r="B109" s="46"/>
      <c r="C109" s="51"/>
      <c r="D109" s="51"/>
    </row>
    <row r="110" spans="1:5">
      <c r="B110" s="58"/>
    </row>
    <row r="111" spans="1:5">
      <c r="B111" s="58"/>
      <c r="C111" s="21"/>
    </row>
    <row r="112" spans="1:5">
      <c r="B112" s="58"/>
    </row>
    <row r="113" spans="2:2">
      <c r="B113" s="58"/>
    </row>
    <row r="114" spans="2:2">
      <c r="B114" s="5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  <row r="223" spans="2:2">
      <c r="B223" s="8"/>
    </row>
    <row r="224" spans="2:2">
      <c r="B224" s="8"/>
    </row>
    <row r="225" spans="2:2">
      <c r="B225" s="8"/>
    </row>
    <row r="226" spans="2:2">
      <c r="B226" s="8"/>
    </row>
    <row r="227" spans="2:2">
      <c r="B227" s="8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8"/>
    </row>
    <row r="258" spans="2:2">
      <c r="B258" s="8"/>
    </row>
    <row r="259" spans="2:2">
      <c r="B259" s="8"/>
    </row>
    <row r="260" spans="2:2">
      <c r="B260" s="8"/>
    </row>
    <row r="261" spans="2:2">
      <c r="B261" s="8"/>
    </row>
    <row r="262" spans="2:2">
      <c r="B262" s="8"/>
    </row>
    <row r="263" spans="2:2">
      <c r="B263" s="8"/>
    </row>
    <row r="264" spans="2:2">
      <c r="B264" s="8"/>
    </row>
  </sheetData>
  <mergeCells count="3">
    <mergeCell ref="A9:D9"/>
    <mergeCell ref="A10:D10"/>
    <mergeCell ref="A11:D11"/>
  </mergeCells>
  <pageMargins left="0.78740157480314965" right="0.19685039370078741" top="0.39370078740157483" bottom="0.19685039370078741" header="0.51181102362204722" footer="0.51181102362204722"/>
  <pageSetup paperSize="9" scale="5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77"/>
  <sheetViews>
    <sheetView topLeftCell="A34" zoomScale="82" workbookViewId="0">
      <selection activeCell="C67" sqref="C67"/>
    </sheetView>
  </sheetViews>
  <sheetFormatPr defaultRowHeight="12.75"/>
  <cols>
    <col min="1" max="1" width="83.28515625" style="51" customWidth="1"/>
    <col min="2" max="2" width="7.5703125" style="51" customWidth="1"/>
    <col min="3" max="3" width="17.85546875" style="51" customWidth="1"/>
    <col min="4" max="4" width="18.28515625" style="51" customWidth="1"/>
    <col min="5" max="12" width="0" style="51" hidden="1" customWidth="1"/>
    <col min="13" max="13" width="13.42578125" style="51" hidden="1" customWidth="1"/>
    <col min="14" max="14" width="19.28515625" style="51" hidden="1" customWidth="1"/>
    <col min="15" max="16384" width="9.140625" style="51"/>
  </cols>
  <sheetData>
    <row r="1" spans="1:4" s="102" customFormat="1">
      <c r="D1" s="103" t="s">
        <v>206</v>
      </c>
    </row>
    <row r="2" spans="1:4" s="102" customFormat="1">
      <c r="A2" s="185" t="s">
        <v>207</v>
      </c>
      <c r="B2" s="185"/>
      <c r="C2" s="185"/>
      <c r="D2" s="185"/>
    </row>
    <row r="3" spans="1:4">
      <c r="A3" s="184" t="str">
        <f>ф1!A10</f>
        <v>АО  Страховая Компания "Казахмыс"</v>
      </c>
      <c r="B3" s="184"/>
      <c r="C3" s="184"/>
      <c r="D3" s="184"/>
    </row>
    <row r="4" spans="1:4">
      <c r="A4" s="184" t="str">
        <f>ф1!A11</f>
        <v>по состоянию на "01" октября 2014 года</v>
      </c>
      <c r="B4" s="184"/>
      <c r="C4" s="184"/>
      <c r="D4" s="184"/>
    </row>
    <row r="5" spans="1:4" s="102" customFormat="1">
      <c r="D5" s="102" t="s">
        <v>9</v>
      </c>
    </row>
    <row r="6" spans="1:4" s="102" customFormat="1" ht="71.25" customHeight="1">
      <c r="A6" s="104" t="s">
        <v>10</v>
      </c>
      <c r="B6" s="105" t="s">
        <v>208</v>
      </c>
      <c r="C6" s="104" t="s">
        <v>86</v>
      </c>
      <c r="D6" s="106" t="s">
        <v>87</v>
      </c>
    </row>
    <row r="7" spans="1:4" s="102" customFormat="1">
      <c r="A7" s="107">
        <v>1</v>
      </c>
      <c r="B7" s="107">
        <v>2</v>
      </c>
      <c r="C7" s="107">
        <v>3</v>
      </c>
      <c r="D7" s="107">
        <v>4</v>
      </c>
    </row>
    <row r="8" spans="1:4" s="110" customFormat="1">
      <c r="A8" s="108" t="s">
        <v>209</v>
      </c>
      <c r="B8" s="109"/>
      <c r="C8" s="29">
        <v>566951</v>
      </c>
      <c r="D8" s="29">
        <v>1254561</v>
      </c>
    </row>
    <row r="9" spans="1:4">
      <c r="A9" s="111" t="s">
        <v>210</v>
      </c>
      <c r="B9" s="112"/>
      <c r="C9" s="70">
        <v>40913</v>
      </c>
      <c r="D9" s="70">
        <v>-17266</v>
      </c>
    </row>
    <row r="10" spans="1:4">
      <c r="A10" s="113" t="s">
        <v>211</v>
      </c>
      <c r="B10" s="112">
        <v>1</v>
      </c>
      <c r="C10" s="70">
        <v>8794</v>
      </c>
      <c r="D10" s="70">
        <v>6631</v>
      </c>
    </row>
    <row r="11" spans="1:4">
      <c r="A11" s="113" t="s">
        <v>212</v>
      </c>
      <c r="B11" s="112">
        <v>2</v>
      </c>
      <c r="C11" s="70"/>
      <c r="D11" s="70"/>
    </row>
    <row r="12" spans="1:4">
      <c r="A12" s="113" t="s">
        <v>213</v>
      </c>
      <c r="B12" s="112">
        <v>3</v>
      </c>
      <c r="C12" s="70">
        <v>32119</v>
      </c>
      <c r="D12" s="70">
        <v>-777</v>
      </c>
    </row>
    <row r="13" spans="1:4">
      <c r="A13" s="113" t="s">
        <v>214</v>
      </c>
      <c r="B13" s="112">
        <v>4</v>
      </c>
      <c r="C13" s="70"/>
      <c r="D13" s="70"/>
    </row>
    <row r="14" spans="1:4">
      <c r="A14" s="113" t="s">
        <v>215</v>
      </c>
      <c r="B14" s="112">
        <v>5</v>
      </c>
      <c r="C14" s="70"/>
      <c r="D14" s="70"/>
    </row>
    <row r="15" spans="1:4">
      <c r="A15" s="114" t="s">
        <v>216</v>
      </c>
      <c r="B15" s="112">
        <v>6</v>
      </c>
      <c r="C15" s="70">
        <v>0</v>
      </c>
      <c r="D15" s="70">
        <v>-23120</v>
      </c>
    </row>
    <row r="16" spans="1:4" s="118" customFormat="1">
      <c r="A16" s="115" t="s">
        <v>217</v>
      </c>
      <c r="B16" s="116"/>
      <c r="C16" s="117">
        <v>607864</v>
      </c>
      <c r="D16" s="117">
        <v>1237295</v>
      </c>
    </row>
    <row r="17" spans="1:4" s="54" customFormat="1">
      <c r="A17" s="119" t="s">
        <v>218</v>
      </c>
      <c r="B17" s="120"/>
      <c r="C17" s="70">
        <v>-4261566</v>
      </c>
      <c r="D17" s="70">
        <v>795311</v>
      </c>
    </row>
    <row r="18" spans="1:4">
      <c r="A18" s="113" t="s">
        <v>219</v>
      </c>
      <c r="B18" s="121">
        <v>7</v>
      </c>
      <c r="C18" s="70">
        <v>112287</v>
      </c>
      <c r="D18" s="70">
        <v>162132</v>
      </c>
    </row>
    <row r="19" spans="1:4" ht="25.5">
      <c r="A19" s="113" t="s">
        <v>220</v>
      </c>
      <c r="B19" s="121">
        <v>8</v>
      </c>
      <c r="C19" s="70">
        <v>-245272</v>
      </c>
      <c r="D19" s="70">
        <v>-424923</v>
      </c>
    </row>
    <row r="20" spans="1:4">
      <c r="A20" s="113" t="s">
        <v>221</v>
      </c>
      <c r="B20" s="121">
        <v>9</v>
      </c>
      <c r="C20" s="70">
        <v>0</v>
      </c>
      <c r="D20" s="70">
        <v>577138</v>
      </c>
    </row>
    <row r="21" spans="1:4">
      <c r="A21" s="113" t="s">
        <v>222</v>
      </c>
      <c r="B21" s="121">
        <v>10</v>
      </c>
      <c r="C21" s="70">
        <v>-3417586</v>
      </c>
      <c r="D21" s="70">
        <v>1017752</v>
      </c>
    </row>
    <row r="22" spans="1:4" ht="25.5">
      <c r="A22" s="113" t="s">
        <v>223</v>
      </c>
      <c r="B22" s="121">
        <v>11</v>
      </c>
      <c r="C22" s="70">
        <v>-346187</v>
      </c>
      <c r="D22" s="70">
        <v>-600220</v>
      </c>
    </row>
    <row r="23" spans="1:4">
      <c r="A23" s="113"/>
      <c r="B23" s="121"/>
      <c r="C23" s="70"/>
      <c r="D23" s="70"/>
    </row>
    <row r="24" spans="1:4">
      <c r="A24" s="113" t="s">
        <v>224</v>
      </c>
      <c r="B24" s="121">
        <v>12</v>
      </c>
      <c r="C24" s="70">
        <v>-288946</v>
      </c>
      <c r="D24" s="70">
        <v>74967</v>
      </c>
    </row>
    <row r="25" spans="1:4">
      <c r="A25" s="113" t="s">
        <v>225</v>
      </c>
      <c r="B25" s="121">
        <v>13</v>
      </c>
      <c r="C25" s="70"/>
      <c r="D25" s="70"/>
    </row>
    <row r="26" spans="1:4">
      <c r="A26" s="113" t="s">
        <v>226</v>
      </c>
      <c r="B26" s="121">
        <v>14</v>
      </c>
      <c r="C26" s="70">
        <v>-75895</v>
      </c>
      <c r="D26" s="70">
        <v>-10540</v>
      </c>
    </row>
    <row r="27" spans="1:4">
      <c r="A27" s="113" t="s">
        <v>227</v>
      </c>
      <c r="B27" s="121">
        <v>15</v>
      </c>
      <c r="C27" s="70">
        <v>33</v>
      </c>
      <c r="D27" s="70">
        <v>-995</v>
      </c>
    </row>
    <row r="28" spans="1:4" s="54" customFormat="1">
      <c r="A28" s="122" t="s">
        <v>228</v>
      </c>
      <c r="B28" s="123"/>
      <c r="C28" s="124">
        <v>3101629</v>
      </c>
      <c r="D28" s="124">
        <v>-2407586</v>
      </c>
    </row>
    <row r="29" spans="1:4">
      <c r="A29" s="113" t="s">
        <v>229</v>
      </c>
      <c r="B29" s="112">
        <v>16</v>
      </c>
      <c r="C29" s="70">
        <v>3495275</v>
      </c>
      <c r="D29" s="70">
        <v>-2086860</v>
      </c>
    </row>
    <row r="30" spans="1:4" ht="25.5">
      <c r="A30" s="113" t="s">
        <v>230</v>
      </c>
      <c r="B30" s="112">
        <v>17</v>
      </c>
      <c r="C30" s="70">
        <v>0</v>
      </c>
      <c r="D30" s="70">
        <v>0</v>
      </c>
    </row>
    <row r="31" spans="1:4" ht="12.75" customHeight="1">
      <c r="A31" s="113" t="s">
        <v>231</v>
      </c>
      <c r="B31" s="112">
        <v>18</v>
      </c>
      <c r="C31" s="70">
        <v>0</v>
      </c>
      <c r="D31" s="70">
        <v>0</v>
      </c>
    </row>
    <row r="32" spans="1:4">
      <c r="A32" s="113" t="s">
        <v>232</v>
      </c>
      <c r="B32" s="112">
        <v>19</v>
      </c>
      <c r="C32" s="70">
        <v>2422959</v>
      </c>
      <c r="D32" s="70">
        <v>-321584</v>
      </c>
    </row>
    <row r="33" spans="1:4">
      <c r="A33" s="113" t="s">
        <v>233</v>
      </c>
      <c r="B33" s="112">
        <v>20</v>
      </c>
      <c r="C33" s="70">
        <v>11823</v>
      </c>
      <c r="D33" s="70">
        <v>-1287205</v>
      </c>
    </row>
    <row r="34" spans="1:4">
      <c r="A34" s="113" t="s">
        <v>234</v>
      </c>
      <c r="B34" s="112">
        <v>21</v>
      </c>
      <c r="C34" s="70">
        <v>-2381274</v>
      </c>
      <c r="D34" s="70">
        <v>1776916</v>
      </c>
    </row>
    <row r="35" spans="1:4">
      <c r="A35" s="113" t="s">
        <v>235</v>
      </c>
      <c r="B35" s="112">
        <v>22</v>
      </c>
      <c r="C35" s="70">
        <v>-313105</v>
      </c>
      <c r="D35" s="70">
        <v>-482069</v>
      </c>
    </row>
    <row r="36" spans="1:4" ht="12.75" customHeight="1">
      <c r="A36" s="113" t="s">
        <v>236</v>
      </c>
      <c r="B36" s="112">
        <v>23</v>
      </c>
      <c r="C36" s="70">
        <v>-33198</v>
      </c>
      <c r="D36" s="70">
        <v>26820</v>
      </c>
    </row>
    <row r="37" spans="1:4">
      <c r="A37" s="113" t="s">
        <v>237</v>
      </c>
      <c r="B37" s="112">
        <v>24</v>
      </c>
      <c r="C37" s="70">
        <v>1713</v>
      </c>
      <c r="D37" s="70">
        <v>-3261</v>
      </c>
    </row>
    <row r="38" spans="1:4">
      <c r="A38" s="113" t="s">
        <v>238</v>
      </c>
      <c r="B38" s="112">
        <v>25</v>
      </c>
      <c r="C38" s="70">
        <v>18289</v>
      </c>
      <c r="D38" s="70">
        <v>15296</v>
      </c>
    </row>
    <row r="39" spans="1:4">
      <c r="A39" s="113" t="s">
        <v>239</v>
      </c>
      <c r="B39" s="112">
        <v>26</v>
      </c>
      <c r="C39" s="70">
        <v>0</v>
      </c>
      <c r="D39" s="70">
        <v>0</v>
      </c>
    </row>
    <row r="40" spans="1:4">
      <c r="A40" s="113" t="s">
        <v>240</v>
      </c>
      <c r="B40" s="112">
        <v>27</v>
      </c>
      <c r="C40" s="70">
        <v>4097</v>
      </c>
      <c r="D40" s="70">
        <v>-2202</v>
      </c>
    </row>
    <row r="41" spans="1:4">
      <c r="A41" s="113" t="s">
        <v>241</v>
      </c>
      <c r="B41" s="112">
        <v>28</v>
      </c>
      <c r="C41" s="70">
        <v>-124950</v>
      </c>
      <c r="D41" s="70">
        <v>-43437</v>
      </c>
    </row>
    <row r="42" spans="1:4" s="118" customFormat="1">
      <c r="A42" s="108" t="s">
        <v>242</v>
      </c>
      <c r="B42" s="109"/>
      <c r="C42" s="125">
        <v>-1159937</v>
      </c>
      <c r="D42" s="125">
        <v>-1612275</v>
      </c>
    </row>
    <row r="43" spans="1:4" s="128" customFormat="1">
      <c r="A43" s="113" t="s">
        <v>243</v>
      </c>
      <c r="B43" s="126">
        <v>29</v>
      </c>
      <c r="C43" s="127">
        <v>79706</v>
      </c>
      <c r="D43" s="127">
        <v>17251</v>
      </c>
    </row>
    <row r="44" spans="1:4" s="128" customFormat="1">
      <c r="A44" s="129"/>
      <c r="B44" s="126"/>
      <c r="C44" s="127"/>
      <c r="D44" s="127"/>
    </row>
    <row r="45" spans="1:4" s="133" customFormat="1" ht="27" customHeight="1">
      <c r="A45" s="130" t="s">
        <v>244</v>
      </c>
      <c r="B45" s="131"/>
      <c r="C45" s="132">
        <v>-1239643</v>
      </c>
      <c r="D45" s="132">
        <v>-1629526</v>
      </c>
    </row>
    <row r="46" spans="1:4">
      <c r="A46" s="111"/>
      <c r="B46" s="112"/>
      <c r="C46" s="70"/>
      <c r="D46" s="70"/>
    </row>
    <row r="47" spans="1:4">
      <c r="A47" s="134" t="s">
        <v>245</v>
      </c>
      <c r="B47" s="112"/>
      <c r="C47" s="70"/>
      <c r="D47" s="70"/>
    </row>
    <row r="48" spans="1:4">
      <c r="A48" s="111" t="s">
        <v>246</v>
      </c>
      <c r="B48" s="112">
        <v>30</v>
      </c>
      <c r="C48" s="70">
        <v>0</v>
      </c>
      <c r="D48" s="70">
        <v>0</v>
      </c>
    </row>
    <row r="49" spans="1:11">
      <c r="A49" s="111" t="s">
        <v>247</v>
      </c>
      <c r="B49" s="112">
        <v>31</v>
      </c>
      <c r="C49" s="70">
        <v>-12892</v>
      </c>
      <c r="D49" s="70">
        <v>4929</v>
      </c>
    </row>
    <row r="50" spans="1:11">
      <c r="A50" s="111" t="s">
        <v>248</v>
      </c>
      <c r="B50" s="112">
        <v>32</v>
      </c>
      <c r="C50" s="70"/>
      <c r="D50" s="70"/>
    </row>
    <row r="51" spans="1:11">
      <c r="A51" s="111" t="s">
        <v>249</v>
      </c>
      <c r="B51" s="135">
        <v>33</v>
      </c>
      <c r="C51" s="70"/>
      <c r="D51" s="70"/>
    </row>
    <row r="52" spans="1:11">
      <c r="A52" s="111" t="s">
        <v>250</v>
      </c>
      <c r="B52" s="112">
        <v>34</v>
      </c>
      <c r="C52" s="70"/>
      <c r="D52" s="70"/>
    </row>
    <row r="53" spans="1:11" s="118" customFormat="1">
      <c r="A53" s="108" t="s">
        <v>251</v>
      </c>
      <c r="B53" s="109"/>
      <c r="C53" s="136">
        <v>-12892</v>
      </c>
      <c r="D53" s="136">
        <v>4929</v>
      </c>
    </row>
    <row r="54" spans="1:11">
      <c r="A54" s="111"/>
      <c r="B54" s="112"/>
      <c r="C54" s="70"/>
      <c r="D54" s="70"/>
    </row>
    <row r="55" spans="1:11">
      <c r="A55" s="134" t="s">
        <v>252</v>
      </c>
      <c r="B55" s="112"/>
      <c r="C55" s="70"/>
      <c r="D55" s="70"/>
    </row>
    <row r="56" spans="1:11">
      <c r="A56" s="111" t="s">
        <v>253</v>
      </c>
      <c r="B56" s="112">
        <v>35</v>
      </c>
      <c r="C56" s="70">
        <v>0</v>
      </c>
      <c r="D56" s="70">
        <v>0</v>
      </c>
    </row>
    <row r="57" spans="1:11" s="137" customFormat="1">
      <c r="A57" s="111" t="s">
        <v>254</v>
      </c>
      <c r="B57" s="112">
        <v>36</v>
      </c>
      <c r="C57" s="70"/>
      <c r="D57" s="70"/>
    </row>
    <row r="58" spans="1:11">
      <c r="A58" s="111" t="s">
        <v>50</v>
      </c>
      <c r="B58" s="112">
        <v>37</v>
      </c>
      <c r="C58" s="70"/>
      <c r="D58" s="138"/>
    </row>
    <row r="59" spans="1:11">
      <c r="A59" s="111" t="s">
        <v>255</v>
      </c>
      <c r="B59" s="112">
        <v>38</v>
      </c>
      <c r="C59" s="70"/>
      <c r="D59" s="70"/>
      <c r="E59" s="51" t="s">
        <v>256</v>
      </c>
    </row>
    <row r="60" spans="1:11">
      <c r="A60" s="111" t="s">
        <v>250</v>
      </c>
      <c r="B60" s="112">
        <v>39</v>
      </c>
      <c r="C60" s="70"/>
      <c r="D60" s="70"/>
    </row>
    <row r="61" spans="1:11" s="118" customFormat="1">
      <c r="A61" s="108" t="s">
        <v>257</v>
      </c>
      <c r="B61" s="109"/>
      <c r="C61" s="136">
        <v>0</v>
      </c>
      <c r="D61" s="136">
        <v>0</v>
      </c>
    </row>
    <row r="62" spans="1:11">
      <c r="A62" s="111"/>
      <c r="B62" s="112"/>
      <c r="C62" s="70"/>
      <c r="D62" s="70"/>
    </row>
    <row r="63" spans="1:11" s="142" customFormat="1" ht="13.5">
      <c r="A63" s="139" t="s">
        <v>258</v>
      </c>
      <c r="B63" s="140"/>
      <c r="C63" s="141">
        <v>-644671</v>
      </c>
      <c r="D63" s="141">
        <v>-387302</v>
      </c>
      <c r="K63" s="142">
        <v>241576</v>
      </c>
    </row>
    <row r="64" spans="1:11">
      <c r="A64" s="113"/>
      <c r="B64" s="112"/>
      <c r="C64" s="70"/>
      <c r="D64" s="70"/>
      <c r="K64" s="51">
        <v>694390</v>
      </c>
    </row>
    <row r="65" spans="1:14">
      <c r="A65" s="111" t="s">
        <v>259</v>
      </c>
      <c r="B65" s="112">
        <v>40</v>
      </c>
      <c r="C65" s="70">
        <v>666730</v>
      </c>
      <c r="D65" s="70">
        <v>425154</v>
      </c>
      <c r="K65" s="51">
        <f>K63-K64</f>
        <v>-452814</v>
      </c>
    </row>
    <row r="66" spans="1:14">
      <c r="A66" s="111" t="s">
        <v>260</v>
      </c>
      <c r="B66" s="112">
        <v>41</v>
      </c>
      <c r="C66" s="70">
        <v>22059</v>
      </c>
      <c r="D66" s="70">
        <v>37852</v>
      </c>
    </row>
    <row r="67" spans="1:14" s="102" customFormat="1">
      <c r="A67" s="143"/>
      <c r="C67" s="179">
        <f>C65-C66+C63</f>
        <v>0</v>
      </c>
      <c r="D67" s="179">
        <f>D65-D66+D63</f>
        <v>0</v>
      </c>
      <c r="K67" s="102">
        <v>425154</v>
      </c>
      <c r="M67" s="144">
        <v>89490</v>
      </c>
      <c r="N67" s="144">
        <v>736000</v>
      </c>
    </row>
    <row r="68" spans="1:14" s="102" customFormat="1">
      <c r="A68" s="145" t="s">
        <v>78</v>
      </c>
      <c r="K68" s="102">
        <v>666730</v>
      </c>
      <c r="M68" s="144">
        <v>10089574</v>
      </c>
      <c r="N68" s="144">
        <v>8855044</v>
      </c>
    </row>
    <row r="69" spans="1:14">
      <c r="A69" s="146"/>
      <c r="K69" s="51">
        <f>K67-K68</f>
        <v>-241576</v>
      </c>
      <c r="M69" s="144">
        <v>10564121</v>
      </c>
    </row>
    <row r="70" spans="1:14" ht="24.75" customHeight="1">
      <c r="A70" s="147" t="str">
        <f>ф1!A87</f>
        <v>Первый руководитель (на период его отсутствия – лицо, его замещающее) Чегебаев Самат Садырбаевич ______________</v>
      </c>
      <c r="B70" s="46"/>
      <c r="M70" s="148">
        <f>SUM(M67:M69)</f>
        <v>20743185</v>
      </c>
      <c r="N70" s="148">
        <f>SUM(N67:N69)</f>
        <v>9591044</v>
      </c>
    </row>
    <row r="71" spans="1:14">
      <c r="B71" s="46"/>
      <c r="N71" s="149">
        <f>M70+N70</f>
        <v>30334229</v>
      </c>
    </row>
    <row r="72" spans="1:14">
      <c r="A72" s="41" t="str">
        <f>ф1!A89</f>
        <v>Главный бухгалтер  (на период его отсутствия – лицо, его замещающее) Касенова Айгуль Оразалиевна____________</v>
      </c>
      <c r="B72" s="46"/>
    </row>
    <row r="73" spans="1:14">
      <c r="M73" s="150">
        <v>984806.91</v>
      </c>
    </row>
    <row r="74" spans="1:14">
      <c r="M74" s="150">
        <v>514185.7</v>
      </c>
    </row>
    <row r="75" spans="1:14">
      <c r="A75" s="51" t="s">
        <v>82</v>
      </c>
      <c r="M75" s="150">
        <v>729441.45</v>
      </c>
    </row>
    <row r="76" spans="1:14">
      <c r="A76" s="151"/>
      <c r="M76" s="150">
        <v>1370494.85</v>
      </c>
    </row>
    <row r="77" spans="1:14">
      <c r="M77" s="148">
        <f>SUM(M73:M76)</f>
        <v>3598928.91</v>
      </c>
    </row>
  </sheetData>
  <mergeCells count="3">
    <mergeCell ref="A2:D2"/>
    <mergeCell ref="A3:D3"/>
    <mergeCell ref="A4:D4"/>
  </mergeCells>
  <pageMargins left="0.59055118110236227" right="0.39370078740157483" top="0.39370078740157483" bottom="0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64"/>
  <sheetViews>
    <sheetView topLeftCell="A3" zoomScale="75" workbookViewId="0">
      <selection activeCell="H45" sqref="H45"/>
    </sheetView>
  </sheetViews>
  <sheetFormatPr defaultRowHeight="12.75"/>
  <cols>
    <col min="1" max="1" width="41.28515625" style="152" customWidth="1"/>
    <col min="2" max="2" width="11.140625" style="152" customWidth="1"/>
    <col min="3" max="3" width="11.7109375" style="152" customWidth="1"/>
    <col min="4" max="4" width="13.7109375" style="152" customWidth="1"/>
    <col min="5" max="5" width="12.85546875" style="152" customWidth="1"/>
    <col min="6" max="6" width="17.7109375" style="152" customWidth="1"/>
    <col min="7" max="7" width="14.5703125" style="152" customWidth="1"/>
    <col min="8" max="8" width="13.28515625" style="152" customWidth="1"/>
    <col min="9" max="16384" width="9.140625" style="152"/>
  </cols>
  <sheetData>
    <row r="1" spans="1:8">
      <c r="H1" s="153" t="s">
        <v>261</v>
      </c>
    </row>
    <row r="3" spans="1:8">
      <c r="A3" s="188" t="s">
        <v>262</v>
      </c>
      <c r="B3" s="188"/>
      <c r="C3" s="188"/>
      <c r="D3" s="188"/>
      <c r="E3" s="188"/>
      <c r="F3" s="188"/>
      <c r="G3" s="188"/>
      <c r="H3" s="188"/>
    </row>
    <row r="4" spans="1:8">
      <c r="A4" s="189" t="str">
        <f>ф1!A10</f>
        <v>АО  Страховая Компания "Казахмыс"</v>
      </c>
      <c r="B4" s="189"/>
      <c r="C4" s="189"/>
      <c r="D4" s="189"/>
      <c r="E4" s="189"/>
      <c r="F4" s="189"/>
      <c r="G4" s="189"/>
      <c r="H4" s="189"/>
    </row>
    <row r="5" spans="1:8">
      <c r="A5" s="189" t="str">
        <f>ф1!A11</f>
        <v>по состоянию на "01" октября 2014 года</v>
      </c>
      <c r="B5" s="189"/>
      <c r="C5" s="189"/>
      <c r="D5" s="189"/>
      <c r="E5" s="189"/>
      <c r="F5" s="189"/>
      <c r="G5" s="189"/>
      <c r="H5" s="189"/>
    </row>
    <row r="6" spans="1:8">
      <c r="D6" s="154"/>
      <c r="E6" s="154"/>
      <c r="F6" s="154"/>
      <c r="G6" s="154"/>
      <c r="H6" s="155" t="s">
        <v>9</v>
      </c>
    </row>
    <row r="7" spans="1:8">
      <c r="A7" s="190"/>
      <c r="B7" s="191" t="s">
        <v>263</v>
      </c>
      <c r="C7" s="191"/>
      <c r="D7" s="191"/>
      <c r="E7" s="191"/>
      <c r="F7" s="191"/>
      <c r="G7" s="192" t="s">
        <v>264</v>
      </c>
      <c r="H7" s="192" t="s">
        <v>76</v>
      </c>
    </row>
    <row r="8" spans="1:8" ht="61.5" customHeight="1">
      <c r="A8" s="190"/>
      <c r="B8" s="156" t="s">
        <v>265</v>
      </c>
      <c r="C8" s="156" t="s">
        <v>67</v>
      </c>
      <c r="D8" s="156" t="s">
        <v>266</v>
      </c>
      <c r="E8" s="156" t="s">
        <v>267</v>
      </c>
      <c r="F8" s="156" t="s">
        <v>268</v>
      </c>
      <c r="G8" s="192"/>
      <c r="H8" s="192"/>
    </row>
    <row r="9" spans="1:8" s="154" customFormat="1" ht="14.25" customHeight="1">
      <c r="A9" s="157">
        <v>1</v>
      </c>
      <c r="B9" s="157">
        <v>2</v>
      </c>
      <c r="C9" s="157">
        <v>3</v>
      </c>
      <c r="D9" s="157">
        <v>4</v>
      </c>
      <c r="E9" s="157">
        <f>D9+1</f>
        <v>5</v>
      </c>
      <c r="F9" s="157">
        <f>E9+1</f>
        <v>6</v>
      </c>
      <c r="G9" s="157">
        <f>F9+1</f>
        <v>7</v>
      </c>
      <c r="H9" s="157">
        <f>G9+1</f>
        <v>8</v>
      </c>
    </row>
    <row r="10" spans="1:8" ht="21" customHeight="1">
      <c r="A10" s="158" t="s">
        <v>269</v>
      </c>
      <c r="B10" s="159">
        <v>650000</v>
      </c>
      <c r="C10" s="159">
        <v>889887</v>
      </c>
      <c r="D10" s="159">
        <v>98574</v>
      </c>
      <c r="E10" s="159">
        <v>784471</v>
      </c>
      <c r="F10" s="159">
        <v>2422932</v>
      </c>
      <c r="G10" s="159">
        <v>0</v>
      </c>
      <c r="H10" s="159">
        <v>2422932</v>
      </c>
    </row>
    <row r="11" spans="1:8" ht="27" customHeight="1">
      <c r="A11" s="158" t="s">
        <v>270</v>
      </c>
      <c r="B11" s="160"/>
      <c r="C11" s="160"/>
      <c r="D11" s="160"/>
      <c r="E11" s="160"/>
      <c r="F11" s="159">
        <v>0</v>
      </c>
      <c r="G11" s="160"/>
      <c r="H11" s="159">
        <v>0</v>
      </c>
    </row>
    <row r="12" spans="1:8" ht="22.5" customHeight="1">
      <c r="A12" s="158" t="s">
        <v>271</v>
      </c>
      <c r="B12" s="159">
        <v>650000</v>
      </c>
      <c r="C12" s="159">
        <v>889887</v>
      </c>
      <c r="D12" s="159">
        <v>98574</v>
      </c>
      <c r="E12" s="159">
        <v>784471</v>
      </c>
      <c r="F12" s="159">
        <v>2422932</v>
      </c>
      <c r="G12" s="159">
        <v>0</v>
      </c>
      <c r="H12" s="159">
        <v>2422932</v>
      </c>
    </row>
    <row r="13" spans="1:8" ht="14.25" customHeight="1">
      <c r="A13" s="158" t="s">
        <v>272</v>
      </c>
      <c r="B13" s="159"/>
      <c r="C13" s="159"/>
      <c r="D13" s="159"/>
      <c r="E13" s="159"/>
      <c r="F13" s="159">
        <v>0</v>
      </c>
      <c r="G13" s="159"/>
      <c r="H13" s="159">
        <v>0</v>
      </c>
    </row>
    <row r="14" spans="1:8" ht="24">
      <c r="A14" s="158" t="s">
        <v>273</v>
      </c>
      <c r="B14" s="159"/>
      <c r="C14" s="159"/>
      <c r="D14" s="159">
        <v>-278800</v>
      </c>
      <c r="E14" s="159"/>
      <c r="F14" s="159">
        <v>-278800</v>
      </c>
      <c r="G14" s="159"/>
      <c r="H14" s="159">
        <v>-278800</v>
      </c>
    </row>
    <row r="15" spans="1:8" ht="14.25" customHeight="1">
      <c r="A15" s="158" t="s">
        <v>274</v>
      </c>
      <c r="B15" s="159"/>
      <c r="C15" s="159"/>
      <c r="D15" s="159"/>
      <c r="E15" s="159"/>
      <c r="F15" s="159">
        <v>0</v>
      </c>
      <c r="G15" s="159"/>
      <c r="H15" s="159">
        <v>0</v>
      </c>
    </row>
    <row r="16" spans="1:8" ht="14.25" customHeight="1">
      <c r="A16" s="158" t="s">
        <v>275</v>
      </c>
      <c r="B16" s="159"/>
      <c r="C16" s="159"/>
      <c r="D16" s="159"/>
      <c r="E16" s="159"/>
      <c r="F16" s="159">
        <v>0</v>
      </c>
      <c r="G16" s="159"/>
      <c r="H16" s="159">
        <v>0</v>
      </c>
    </row>
    <row r="17" spans="1:8" ht="24">
      <c r="A17" s="158" t="s">
        <v>276</v>
      </c>
      <c r="B17" s="159"/>
      <c r="C17" s="159"/>
      <c r="D17" s="159"/>
      <c r="E17" s="159"/>
      <c r="F17" s="159">
        <v>0</v>
      </c>
      <c r="G17" s="159"/>
      <c r="H17" s="159">
        <v>0</v>
      </c>
    </row>
    <row r="18" spans="1:8">
      <c r="A18" s="158" t="s">
        <v>197</v>
      </c>
      <c r="B18" s="159"/>
      <c r="C18" s="159"/>
      <c r="D18" s="159"/>
      <c r="E18" s="159">
        <v>467193</v>
      </c>
      <c r="F18" s="159">
        <v>467193</v>
      </c>
      <c r="G18" s="159"/>
      <c r="H18" s="159">
        <v>467193</v>
      </c>
    </row>
    <row r="19" spans="1:8" ht="14.25" customHeight="1">
      <c r="A19" s="158" t="s">
        <v>277</v>
      </c>
      <c r="B19" s="159">
        <v>0</v>
      </c>
      <c r="C19" s="159">
        <v>0</v>
      </c>
      <c r="D19" s="159">
        <v>0</v>
      </c>
      <c r="E19" s="159">
        <v>467193</v>
      </c>
      <c r="F19" s="159">
        <v>467193</v>
      </c>
      <c r="G19" s="159"/>
      <c r="H19" s="159">
        <v>467193</v>
      </c>
    </row>
    <row r="20" spans="1:8" ht="15" customHeight="1">
      <c r="A20" s="158" t="s">
        <v>278</v>
      </c>
      <c r="B20" s="159"/>
      <c r="C20" s="159"/>
      <c r="D20" s="159"/>
      <c r="E20" s="159"/>
      <c r="F20" s="159">
        <v>0</v>
      </c>
      <c r="G20" s="159"/>
      <c r="H20" s="159">
        <v>0</v>
      </c>
    </row>
    <row r="21" spans="1:8" ht="15" customHeight="1">
      <c r="A21" s="158" t="s">
        <v>279</v>
      </c>
      <c r="B21" s="159"/>
      <c r="C21" s="159"/>
      <c r="D21" s="159"/>
      <c r="E21" s="159"/>
      <c r="F21" s="159">
        <v>0</v>
      </c>
      <c r="G21" s="159"/>
      <c r="H21" s="159">
        <v>0</v>
      </c>
    </row>
    <row r="22" spans="1:8" ht="15" customHeight="1">
      <c r="A22" s="158" t="s">
        <v>280</v>
      </c>
      <c r="B22" s="159"/>
      <c r="C22" s="159"/>
      <c r="D22" s="159"/>
      <c r="E22" s="159"/>
      <c r="F22" s="159">
        <v>0</v>
      </c>
      <c r="G22" s="159"/>
      <c r="H22" s="159">
        <v>0</v>
      </c>
    </row>
    <row r="23" spans="1:8" ht="15" customHeight="1">
      <c r="A23" s="158" t="s">
        <v>281</v>
      </c>
      <c r="B23" s="159"/>
      <c r="C23" s="159"/>
      <c r="D23" s="159"/>
      <c r="E23" s="159">
        <v>0</v>
      </c>
      <c r="F23" s="159"/>
      <c r="G23" s="159"/>
      <c r="H23" s="159">
        <v>0</v>
      </c>
    </row>
    <row r="24" spans="1:8" ht="15" customHeight="1">
      <c r="A24" s="158" t="s">
        <v>282</v>
      </c>
      <c r="B24" s="159"/>
      <c r="C24" s="159"/>
      <c r="D24" s="159"/>
      <c r="E24" s="159"/>
      <c r="F24" s="159">
        <v>0</v>
      </c>
      <c r="G24" s="159"/>
      <c r="H24" s="159">
        <v>0</v>
      </c>
    </row>
    <row r="25" spans="1:8" ht="15" customHeight="1">
      <c r="A25" s="158" t="s">
        <v>283</v>
      </c>
      <c r="B25" s="159"/>
      <c r="C25" s="159"/>
      <c r="D25" s="159"/>
      <c r="E25" s="159"/>
      <c r="F25" s="159">
        <v>0</v>
      </c>
      <c r="G25" s="159"/>
      <c r="H25" s="159">
        <v>0</v>
      </c>
    </row>
    <row r="26" spans="1:8" ht="15" customHeight="1">
      <c r="A26" s="158" t="s">
        <v>284</v>
      </c>
      <c r="B26" s="159"/>
      <c r="C26" s="159"/>
      <c r="D26" s="159"/>
      <c r="E26" s="159">
        <v>-655845</v>
      </c>
      <c r="F26" s="159">
        <v>0</v>
      </c>
      <c r="G26" s="159"/>
      <c r="H26" s="159">
        <v>0</v>
      </c>
    </row>
    <row r="27" spans="1:8" ht="15" customHeight="1">
      <c r="A27" s="158" t="s">
        <v>285</v>
      </c>
      <c r="B27" s="159"/>
      <c r="C27" s="159"/>
      <c r="D27" s="159"/>
      <c r="E27" s="159">
        <v>0</v>
      </c>
      <c r="F27" s="159"/>
      <c r="G27" s="159"/>
      <c r="H27" s="159">
        <v>0</v>
      </c>
    </row>
    <row r="28" spans="1:8" ht="15" customHeight="1">
      <c r="A28" s="158" t="s">
        <v>286</v>
      </c>
      <c r="B28" s="159">
        <v>650000</v>
      </c>
      <c r="C28" s="159">
        <v>889887</v>
      </c>
      <c r="D28" s="159">
        <v>-180226</v>
      </c>
      <c r="E28" s="159">
        <v>1251664</v>
      </c>
      <c r="F28" s="159">
        <v>2611325</v>
      </c>
      <c r="G28" s="159">
        <v>0</v>
      </c>
      <c r="H28" s="159">
        <v>2611325</v>
      </c>
    </row>
    <row r="29" spans="1:8" ht="15" customHeight="1">
      <c r="A29" s="158" t="s">
        <v>270</v>
      </c>
      <c r="B29" s="159"/>
      <c r="C29" s="159"/>
      <c r="D29" s="159"/>
      <c r="E29" s="159"/>
      <c r="F29" s="159">
        <v>0</v>
      </c>
      <c r="G29" s="159"/>
      <c r="H29" s="159">
        <v>0</v>
      </c>
    </row>
    <row r="30" spans="1:8" ht="15" customHeight="1">
      <c r="A30" s="158" t="s">
        <v>287</v>
      </c>
      <c r="B30" s="159">
        <v>650000</v>
      </c>
      <c r="C30" s="159">
        <v>889887</v>
      </c>
      <c r="D30" s="159">
        <v>-180226</v>
      </c>
      <c r="E30" s="159">
        <v>1251664</v>
      </c>
      <c r="F30" s="159">
        <v>2611325</v>
      </c>
      <c r="G30" s="159">
        <v>0</v>
      </c>
      <c r="H30" s="159">
        <v>2611325</v>
      </c>
    </row>
    <row r="31" spans="1:8">
      <c r="A31" s="161" t="s">
        <v>272</v>
      </c>
      <c r="B31" s="159"/>
      <c r="C31" s="159"/>
      <c r="D31" s="159"/>
      <c r="E31" s="159"/>
      <c r="F31" s="159">
        <v>0</v>
      </c>
      <c r="G31" s="159"/>
      <c r="H31" s="159">
        <v>0</v>
      </c>
    </row>
    <row r="32" spans="1:8" ht="24">
      <c r="A32" s="162" t="s">
        <v>273</v>
      </c>
      <c r="B32" s="159"/>
      <c r="C32" s="159"/>
      <c r="D32" s="159">
        <v>32119</v>
      </c>
      <c r="E32" s="159">
        <v>0</v>
      </c>
      <c r="F32" s="159">
        <v>32119</v>
      </c>
      <c r="G32" s="159"/>
      <c r="H32" s="159">
        <v>32119</v>
      </c>
    </row>
    <row r="33" spans="1:8">
      <c r="A33" s="162" t="s">
        <v>274</v>
      </c>
      <c r="B33" s="159"/>
      <c r="C33" s="159"/>
      <c r="D33" s="159"/>
      <c r="E33" s="159"/>
      <c r="F33" s="159">
        <v>0</v>
      </c>
      <c r="G33" s="159"/>
      <c r="H33" s="159">
        <v>0</v>
      </c>
    </row>
    <row r="34" spans="1:8">
      <c r="A34" s="162" t="s">
        <v>275</v>
      </c>
      <c r="B34" s="159"/>
      <c r="C34" s="159"/>
      <c r="D34" s="159"/>
      <c r="E34" s="159"/>
      <c r="F34" s="159">
        <v>0</v>
      </c>
      <c r="G34" s="159"/>
      <c r="H34" s="159">
        <v>0</v>
      </c>
    </row>
    <row r="35" spans="1:8" ht="24">
      <c r="A35" s="162" t="s">
        <v>276</v>
      </c>
      <c r="B35" s="159"/>
      <c r="C35" s="159"/>
      <c r="D35" s="159"/>
      <c r="E35" s="159"/>
      <c r="F35" s="159">
        <v>0</v>
      </c>
      <c r="G35" s="159"/>
      <c r="H35" s="159">
        <v>0</v>
      </c>
    </row>
    <row r="36" spans="1:8">
      <c r="A36" s="162" t="s">
        <v>197</v>
      </c>
      <c r="B36" s="159"/>
      <c r="C36" s="159"/>
      <c r="D36" s="159"/>
      <c r="E36" s="159">
        <v>487245</v>
      </c>
      <c r="F36" s="159">
        <v>487245</v>
      </c>
      <c r="G36" s="159"/>
      <c r="H36" s="159">
        <v>487245</v>
      </c>
    </row>
    <row r="37" spans="1:8">
      <c r="A37" s="162" t="s">
        <v>277</v>
      </c>
      <c r="B37" s="159"/>
      <c r="C37" s="159"/>
      <c r="D37" s="159"/>
      <c r="E37" s="159">
        <v>487245</v>
      </c>
      <c r="F37" s="159">
        <v>487245</v>
      </c>
      <c r="G37" s="159">
        <v>0</v>
      </c>
      <c r="H37" s="159">
        <v>487245</v>
      </c>
    </row>
    <row r="38" spans="1:8">
      <c r="A38" s="158" t="s">
        <v>278</v>
      </c>
      <c r="B38" s="159"/>
      <c r="C38" s="159"/>
      <c r="D38" s="159"/>
      <c r="E38" s="159"/>
      <c r="F38" s="159">
        <v>0</v>
      </c>
      <c r="G38" s="159"/>
      <c r="H38" s="159">
        <v>0</v>
      </c>
    </row>
    <row r="39" spans="1:8">
      <c r="A39" s="158" t="s">
        <v>279</v>
      </c>
      <c r="B39" s="159">
        <v>0</v>
      </c>
      <c r="C39" s="159"/>
      <c r="D39" s="159"/>
      <c r="E39" s="159"/>
      <c r="F39" s="159">
        <v>0</v>
      </c>
      <c r="G39" s="159"/>
      <c r="H39" s="159">
        <v>0</v>
      </c>
    </row>
    <row r="40" spans="1:8">
      <c r="A40" s="158" t="s">
        <v>280</v>
      </c>
      <c r="B40" s="159"/>
      <c r="C40" s="159"/>
      <c r="D40" s="159"/>
      <c r="E40" s="159"/>
      <c r="F40" s="159">
        <v>0</v>
      </c>
      <c r="G40" s="159"/>
      <c r="H40" s="159">
        <v>0</v>
      </c>
    </row>
    <row r="41" spans="1:8">
      <c r="A41" s="158" t="s">
        <v>281</v>
      </c>
      <c r="B41" s="159"/>
      <c r="C41" s="159"/>
      <c r="D41" s="159"/>
      <c r="E41" s="159"/>
      <c r="F41" s="159">
        <v>0</v>
      </c>
      <c r="G41" s="159"/>
      <c r="H41" s="159">
        <v>0</v>
      </c>
    </row>
    <row r="42" spans="1:8" ht="15.75" customHeight="1">
      <c r="A42" s="158" t="s">
        <v>282</v>
      </c>
      <c r="B42" s="159"/>
      <c r="C42" s="159"/>
      <c r="D42" s="159"/>
      <c r="E42" s="159"/>
      <c r="F42" s="159">
        <v>0</v>
      </c>
      <c r="G42" s="159"/>
      <c r="H42" s="159">
        <v>0</v>
      </c>
    </row>
    <row r="43" spans="1:8" ht="21.75" customHeight="1">
      <c r="A43" s="163" t="s">
        <v>283</v>
      </c>
      <c r="B43" s="159">
        <v>0</v>
      </c>
      <c r="C43" s="159">
        <v>0</v>
      </c>
      <c r="D43" s="159">
        <v>577857</v>
      </c>
      <c r="E43" s="159">
        <v>-577857</v>
      </c>
      <c r="F43" s="159">
        <v>0</v>
      </c>
      <c r="G43" s="159"/>
      <c r="H43" s="159">
        <v>0</v>
      </c>
    </row>
    <row r="44" spans="1:8">
      <c r="A44" s="164" t="s">
        <v>284</v>
      </c>
      <c r="B44" s="159"/>
      <c r="C44" s="159"/>
      <c r="D44" s="159">
        <v>577857</v>
      </c>
      <c r="E44" s="159">
        <v>-577857</v>
      </c>
      <c r="F44" s="159">
        <v>0</v>
      </c>
      <c r="G44" s="159"/>
      <c r="H44" s="159">
        <v>0</v>
      </c>
    </row>
    <row r="45" spans="1:8">
      <c r="A45" s="164" t="s">
        <v>285</v>
      </c>
      <c r="B45" s="159"/>
      <c r="C45" s="159"/>
      <c r="D45" s="159"/>
      <c r="E45" s="159"/>
      <c r="F45" s="159">
        <v>0</v>
      </c>
      <c r="G45" s="159"/>
      <c r="H45" s="159">
        <v>0</v>
      </c>
    </row>
    <row r="46" spans="1:8" ht="18" customHeight="1">
      <c r="A46" s="158" t="s">
        <v>288</v>
      </c>
      <c r="B46" s="159">
        <v>650000</v>
      </c>
      <c r="C46" s="159">
        <v>889887</v>
      </c>
      <c r="D46" s="159">
        <v>429750</v>
      </c>
      <c r="E46" s="159">
        <v>1161052</v>
      </c>
      <c r="F46" s="159">
        <v>3130689</v>
      </c>
      <c r="G46" s="159"/>
      <c r="H46" s="159">
        <v>3130689</v>
      </c>
    </row>
    <row r="47" spans="1:8" ht="18.75" customHeight="1">
      <c r="A47" s="165"/>
      <c r="B47" s="166"/>
    </row>
    <row r="48" spans="1:8" ht="30" customHeight="1">
      <c r="A48" s="186" t="str">
        <f>ф1!A87</f>
        <v>Первый руководитель (на период его отсутствия – лицо, его замещающее) Чегебаев Самат Садырбаевич ______________</v>
      </c>
      <c r="B48" s="186"/>
      <c r="C48" s="186"/>
      <c r="D48" s="167"/>
      <c r="E48" s="168" t="s">
        <v>80</v>
      </c>
      <c r="F48" s="167"/>
      <c r="G48" s="167"/>
      <c r="H48" s="169"/>
    </row>
    <row r="49" spans="1:8" ht="13.5" customHeight="1">
      <c r="A49" s="170"/>
      <c r="D49" s="167"/>
      <c r="E49" s="168"/>
      <c r="F49" s="167"/>
      <c r="G49" s="167"/>
      <c r="H49" s="167"/>
    </row>
    <row r="50" spans="1:8" ht="31.5" customHeight="1">
      <c r="A50" s="187" t="str">
        <f>ф1!A89</f>
        <v>Главный бухгалтер  (на период его отсутствия – лицо, его замещающее) Касенова Айгуль Оразалиевна____________</v>
      </c>
      <c r="B50" s="187"/>
      <c r="C50" s="187"/>
      <c r="D50" s="187"/>
      <c r="E50" s="168" t="s">
        <v>80</v>
      </c>
      <c r="F50" s="167"/>
      <c r="G50" s="167"/>
      <c r="H50" s="167"/>
    </row>
    <row r="51" spans="1:8" ht="13.5" customHeight="1">
      <c r="A51" s="170"/>
      <c r="D51" s="167"/>
      <c r="E51" s="167"/>
      <c r="F51" s="167"/>
      <c r="G51" s="167"/>
      <c r="H51" s="167"/>
    </row>
    <row r="52" spans="1:8">
      <c r="A52" s="170"/>
      <c r="D52" s="167"/>
      <c r="E52" s="167"/>
      <c r="F52" s="167"/>
      <c r="G52" s="167"/>
      <c r="H52" s="167"/>
    </row>
    <row r="53" spans="1:8" ht="16.5" customHeight="1">
      <c r="A53" s="170"/>
      <c r="D53" s="167"/>
      <c r="E53" s="167"/>
      <c r="F53" s="167"/>
      <c r="G53" s="167"/>
      <c r="H53" s="167"/>
    </row>
    <row r="54" spans="1:8">
      <c r="A54" s="151"/>
      <c r="D54" s="167"/>
      <c r="E54" s="167"/>
      <c r="F54" s="167"/>
      <c r="G54" s="167"/>
      <c r="H54" s="167"/>
    </row>
    <row r="55" spans="1:8" ht="18" customHeight="1">
      <c r="A55" s="170"/>
      <c r="D55" s="167"/>
      <c r="E55" s="167"/>
      <c r="F55" s="167"/>
      <c r="G55" s="167"/>
      <c r="H55" s="167"/>
    </row>
    <row r="56" spans="1:8">
      <c r="A56" s="170" t="s">
        <v>82</v>
      </c>
      <c r="D56" s="167"/>
      <c r="E56" s="167"/>
      <c r="F56" s="167"/>
      <c r="G56" s="167"/>
      <c r="H56" s="167"/>
    </row>
    <row r="57" spans="1:8">
      <c r="A57" s="171"/>
      <c r="B57" s="170"/>
      <c r="C57" s="167"/>
      <c r="D57" s="167"/>
      <c r="E57" s="167"/>
      <c r="F57" s="167"/>
      <c r="G57" s="167"/>
      <c r="H57" s="167"/>
    </row>
    <row r="58" spans="1:8">
      <c r="A58" s="171"/>
      <c r="B58" s="170"/>
      <c r="C58" s="167"/>
      <c r="D58" s="167"/>
      <c r="E58" s="167"/>
      <c r="F58" s="167"/>
      <c r="G58" s="167"/>
      <c r="H58" s="167"/>
    </row>
    <row r="59" spans="1:8">
      <c r="A59" s="172"/>
      <c r="B59" s="167"/>
      <c r="C59" s="167"/>
      <c r="D59" s="167"/>
      <c r="E59" s="167"/>
      <c r="F59" s="167"/>
      <c r="G59" s="167"/>
      <c r="H59" s="167"/>
    </row>
    <row r="60" spans="1:8">
      <c r="A60" s="172"/>
      <c r="B60" s="167"/>
      <c r="C60" s="167"/>
      <c r="D60" s="167"/>
      <c r="E60" s="167"/>
      <c r="F60" s="167"/>
      <c r="G60" s="167"/>
      <c r="H60" s="167"/>
    </row>
    <row r="61" spans="1:8">
      <c r="A61" s="173"/>
    </row>
    <row r="62" spans="1:8">
      <c r="A62" s="173"/>
    </row>
    <row r="63" spans="1:8">
      <c r="A63" s="173"/>
    </row>
    <row r="64" spans="1:8">
      <c r="A64" s="173"/>
    </row>
  </sheetData>
  <mergeCells count="9">
    <mergeCell ref="A48:C48"/>
    <mergeCell ref="A50:D50"/>
    <mergeCell ref="A3:H3"/>
    <mergeCell ref="A4:H4"/>
    <mergeCell ref="A5:H5"/>
    <mergeCell ref="A7:A8"/>
    <mergeCell ref="B7:F7"/>
    <mergeCell ref="G7:G8"/>
    <mergeCell ref="H7:H8"/>
  </mergeCells>
  <pageMargins left="0.78740157480314965" right="0.19685039370078741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kasenova_a</dc:creator>
  <cp:lastModifiedBy>kasenova_a</cp:lastModifiedBy>
  <cp:lastPrinted>2014-10-14T04:34:07Z</cp:lastPrinted>
  <dcterms:created xsi:type="dcterms:W3CDTF">2014-10-13T08:50:58Z</dcterms:created>
  <dcterms:modified xsi:type="dcterms:W3CDTF">2014-10-15T04:18:27Z</dcterms:modified>
</cp:coreProperties>
</file>