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'!$A$18</definedName>
    <definedName name="_xlnm.Print_Titles" localSheetId="3">'ОДДС '!$8:$8</definedName>
    <definedName name="_xlnm.Print_Titles" localSheetId="2">'ОИК'!$8:$9</definedName>
    <definedName name="_xlnm.Print_Titles" localSheetId="1">'ОСД '!$9:$9</definedName>
    <definedName name="_xlnm.Print_Titles" localSheetId="0">'ОФП '!$7:$7</definedName>
  </definedNames>
  <calcPr fullCalcOnLoad="1"/>
</workbook>
</file>

<file path=xl/sharedStrings.xml><?xml version="1.0" encoding="utf-8"?>
<sst xmlns="http://schemas.openxmlformats.org/spreadsheetml/2006/main" count="182" uniqueCount="128">
  <si>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</si>
  <si>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</si>
  <si>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</si>
  <si>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</si>
  <si>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</si>
  <si>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</si>
  <si>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</si>
  <si>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</si>
  <si>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</si>
  <si>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</si>
  <si>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</si>
  <si>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</si>
  <si>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</si>
  <si>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</si>
  <si>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</si>
  <si>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</si>
  <si>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</si>
  <si>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</si>
  <si>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</si>
  <si>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</si>
  <si>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</si>
  <si>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</si>
  <si>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</si>
  <si>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</si>
  <si>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</si>
  <si>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</si>
  <si>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</si>
  <si>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</si>
  <si>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</si>
  <si>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</si>
  <si>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</si>
  <si>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</si>
  <si>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</si>
  <si>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</si>
  <si>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</si>
  <si>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</si>
  <si>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</si>
  <si>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</si>
  <si>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</si>
  <si>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</si>
  <si>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</si>
  <si>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</si>
  <si>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</si>
  <si>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</si>
  <si>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</si>
  <si>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</si>
  <si>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</si>
  <si>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</si>
  <si>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</si>
  <si>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</si>
  <si>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</si>
  <si>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</si>
  <si>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</si>
  <si>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</si>
  <si>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</si>
  <si>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</si>
  <si>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</si>
  <si>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</si>
  <si>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</si>
  <si>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>−</t>
  </si>
  <si>
    <t xml:space="preserve">Итого совокупный доход за год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</si>
  <si>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</si>
  <si>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</si>
  <si>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</si>
  <si>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</si>
  <si>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</si>
  <si>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</si>
  <si>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</si>
  <si>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</si>
  <si>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</si>
  <si>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</si>
  <si>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</si>
  <si>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</si>
  <si>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</si>
  <si>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</si>
  <si>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</si>
  <si>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</si>
  <si>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</si>
  <si>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</si>
  <si>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</si>
  <si>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</si>
  <si>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</si>
  <si>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</si>
  <si>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</si>
  <si>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</si>
  <si>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</si>
  <si>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</si>
  <si>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</si>
  <si>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</si>
  <si>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</si>
  <si>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</si>
  <si>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</si>
  <si>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</si>
  <si>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</si>
  <si>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</si>
  <si>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</si>
  <si>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</si>
  <si>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</si>
  <si>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 xml:space="preserve">На 1 января 2017 года 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</si>
  <si>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</si>
  <si>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</si>
  <si>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</si>
  <si>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</si>
  <si>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</si>
  <si>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</si>
  <si>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</si>
  <si>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</si>
  <si>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</si>
  <si>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</si>
  <si>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</si>
  <si>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</si>
  <si>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31 декабря 2017</t>
  </si>
  <si>
    <t>Прочие долгосрочные активы</t>
  </si>
  <si>
    <t>Изменения в прочих долгосрочных активах</t>
  </si>
  <si>
    <t xml:space="preserve">Промежуточная финансовая отчетность АО "КоЖаН", </t>
  </si>
  <si>
    <t>_____________</t>
  </si>
  <si>
    <t>____________</t>
  </si>
  <si>
    <t>___________</t>
  </si>
  <si>
    <t xml:space="preserve">На 1 января 2018 года </t>
  </si>
  <si>
    <t xml:space="preserve">составленная в соответствии  с МСФО , на 30 июня 2018 года </t>
  </si>
  <si>
    <t xml:space="preserve"> за  шесть месяцев, закончившиеся 30 июня 2018 года</t>
  </si>
  <si>
    <t>На 30 июня 2017 года</t>
  </si>
  <si>
    <t>На 30 июня 2018 года</t>
  </si>
  <si>
    <t>О ФИНАНСОВОМ  ПОЛОЖЕНИИ за шесть месяцев, закончившиеся 30 июня 2018 года</t>
  </si>
  <si>
    <t>30 июня 2018</t>
  </si>
  <si>
    <t>За шесть месяцев, закончившиеся 30 июня 2018 года</t>
  </si>
  <si>
    <t>За шесть месяцев, закончившиеся 30 июня  2017 года</t>
  </si>
  <si>
    <t>Выплата вознаграждения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</si>
</sst>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_ ;_ * \-#,##0_ ;_ * &quot;-&quot;??_ ;_ @_ "/>
    <numFmt numFmtId="209" formatCode="0.0"/>
    <numFmt numFmtId="210" formatCode="_-* #,##0.0_р_._-;\-* #,##0.0_р_._-;_-* &quot;-&quot;??_р_._-;_-@_-"/>
    <numFmt numFmtId="211" formatCode="_-* #,##0_р_._-;\-* #,##0_р_._-;_-* &quot;-&quot;??_р_._-;_-@_-"/>
    <numFmt numFmtId="212" formatCode="&quot;Истина&quot;;&quot;Истина&quot;;&quot;Ложь&quot;"/>
    <numFmt numFmtId="213" formatCode="&quot;Вкл&quot;;&quot;Вкл&quot;;&quot;Выкл&quot;"/>
    <numFmt numFmtId="214" formatCode="_ * #,##0.00_ ;_ * \-#,##0.00_ ;_ * &quot;-&quot;??_ ;_ @_ 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b/>
      <sz val="9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thick"/>
      <bottom/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/>
      <right/>
      <top/>
      <bottom style="thin"/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4" fontId="115" fillId="0" borderId="0">
      <alignment/>
      <protection/>
    </xf>
    <xf numFmtId="2" fontId="9" fillId="0" borderId="0">
      <alignment/>
      <protection/>
    </xf>
    <xf numFmtId="0" fontId="115" fillId="0" borderId="0">
      <alignment/>
      <protection/>
    </xf>
    <xf numFmtId="175" fontId="115" fillId="0" borderId="0">
      <alignment/>
      <protection/>
    </xf>
    <xf numFmtId="0" fontId="115" fillId="0" borderId="0">
      <alignment/>
      <protection/>
    </xf>
    <xf numFmtId="174" fontId="115" fillId="0" borderId="0">
      <alignment/>
      <protection/>
    </xf>
    <xf numFmtId="0" fontId="115" fillId="0" borderId="0">
      <alignment/>
      <protection/>
    </xf>
    <xf numFmtId="175" fontId="9" fillId="0" borderId="0">
      <alignment/>
      <protection/>
    </xf>
    <xf numFmtId="174" fontId="116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54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171" fontId="115" fillId="0" borderId="0" xfId="532" applyFont="1" applyFill="1" applyAlignment="1">
      <alignment/>
    </xf>
    <xf numFmtId="0" fontId="123" fillId="0" borderId="10" xfId="0" applyFont="1" applyBorder="1" applyAlignment="1">
      <alignment wrapText="1"/>
    </xf>
    <xf numFmtId="0" fontId="124" fillId="0" borderId="0" xfId="0" applyFont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5" fillId="0" borderId="0" xfId="0" applyFont="1" applyAlignment="1">
      <alignment horizontal="right" wrapText="1"/>
    </xf>
    <xf numFmtId="0" fontId="124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right" wrapText="1"/>
    </xf>
    <xf numFmtId="0" fontId="115" fillId="0" borderId="0" xfId="0" applyFont="1" applyAlignment="1">
      <alignment horizontal="right" wrapText="1"/>
    </xf>
    <xf numFmtId="0" fontId="126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3" fontId="115" fillId="0" borderId="0" xfId="0" applyNumberFormat="1" applyFont="1" applyAlignment="1">
      <alignment horizontal="right" wrapText="1"/>
    </xf>
    <xf numFmtId="0" fontId="115" fillId="0" borderId="10" xfId="0" applyFont="1" applyBorder="1" applyAlignment="1">
      <alignment wrapText="1"/>
    </xf>
    <xf numFmtId="0" fontId="126" fillId="0" borderId="0" xfId="0" applyFont="1" applyAlignment="1">
      <alignment wrapText="1"/>
    </xf>
    <xf numFmtId="0" fontId="124" fillId="0" borderId="10" xfId="0" applyFont="1" applyBorder="1" applyAlignment="1">
      <alignment wrapText="1"/>
    </xf>
    <xf numFmtId="172" fontId="115" fillId="0" borderId="0" xfId="0" applyNumberFormat="1" applyFont="1" applyAlignment="1">
      <alignment horizontal="right" wrapText="1"/>
    </xf>
    <xf numFmtId="172" fontId="115" fillId="0" borderId="10" xfId="0" applyNumberFormat="1" applyFont="1" applyBorder="1" applyAlignment="1">
      <alignment horizontal="right" wrapText="1"/>
    </xf>
    <xf numFmtId="172" fontId="124" fillId="0" borderId="0" xfId="0" applyNumberFormat="1" applyFont="1" applyAlignment="1">
      <alignment horizontal="right" wrapText="1"/>
    </xf>
    <xf numFmtId="3" fontId="124" fillId="0" borderId="10" xfId="0" applyNumberFormat="1" applyFont="1" applyBorder="1" applyAlignment="1">
      <alignment horizontal="right" wrapText="1"/>
    </xf>
    <xf numFmtId="3" fontId="124" fillId="0" borderId="0" xfId="0" applyNumberFormat="1" applyFont="1" applyAlignment="1">
      <alignment horizontal="right" wrapText="1"/>
    </xf>
    <xf numFmtId="0" fontId="126" fillId="0" borderId="10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4" fillId="0" borderId="36" xfId="0" applyFont="1" applyBorder="1" applyAlignment="1">
      <alignment wrapText="1"/>
    </xf>
    <xf numFmtId="0" fontId="126" fillId="0" borderId="36" xfId="0" applyFont="1" applyBorder="1" applyAlignment="1">
      <alignment horizontal="center" wrapText="1"/>
    </xf>
    <xf numFmtId="3" fontId="124" fillId="0" borderId="36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24" fillId="0" borderId="0" xfId="0" applyFont="1" applyAlignment="1">
      <alignment horizontal="center" wrapText="1"/>
    </xf>
    <xf numFmtId="0" fontId="127" fillId="0" borderId="0" xfId="0" applyFont="1" applyAlignment="1">
      <alignment wrapText="1"/>
    </xf>
    <xf numFmtId="0" fontId="127" fillId="0" borderId="37" xfId="0" applyFont="1" applyBorder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172" fontId="115" fillId="0" borderId="0" xfId="0" applyNumberFormat="1" applyFont="1" applyBorder="1" applyAlignment="1">
      <alignment horizontal="right" wrapText="1"/>
    </xf>
    <xf numFmtId="0" fontId="115" fillId="0" borderId="0" xfId="0" applyFont="1" applyAlignment="1">
      <alignment wrapText="1"/>
    </xf>
    <xf numFmtId="0" fontId="115" fillId="0" borderId="38" xfId="0" applyFont="1" applyBorder="1" applyAlignment="1">
      <alignment vertical="center" wrapText="1"/>
    </xf>
    <xf numFmtId="0" fontId="115" fillId="0" borderId="39" xfId="0" applyFont="1" applyBorder="1" applyAlignment="1">
      <alignment vertical="center" wrapText="1"/>
    </xf>
    <xf numFmtId="0" fontId="115" fillId="0" borderId="0" xfId="0" applyFont="1" applyBorder="1" applyAlignment="1">
      <alignment horizontal="left" vertical="top" wrapText="1"/>
    </xf>
    <xf numFmtId="0" fontId="115" fillId="0" borderId="0" xfId="0" applyFont="1" applyBorder="1" applyAlignment="1">
      <alignment vertical="center" wrapText="1"/>
    </xf>
    <xf numFmtId="0" fontId="115" fillId="0" borderId="39" xfId="0" applyFont="1" applyBorder="1" applyAlignment="1">
      <alignment vertical="top" wrapText="1"/>
    </xf>
    <xf numFmtId="0" fontId="115" fillId="0" borderId="38" xfId="0" applyFont="1" applyBorder="1" applyAlignment="1">
      <alignment vertical="top" wrapText="1"/>
    </xf>
    <xf numFmtId="0" fontId="125" fillId="0" borderId="10" xfId="0" applyFont="1" applyBorder="1" applyAlignment="1">
      <alignment horizontal="right" vertical="top" wrapText="1"/>
    </xf>
    <xf numFmtId="172" fontId="115" fillId="0" borderId="0" xfId="0" applyNumberFormat="1" applyFont="1" applyFill="1" applyAlignment="1">
      <alignment horizontal="right"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8" fillId="0" borderId="0" xfId="0" applyFont="1" applyFill="1" applyAlignment="1">
      <alignment/>
    </xf>
    <xf numFmtId="0" fontId="123" fillId="0" borderId="10" xfId="0" applyFont="1" applyFill="1" applyBorder="1" applyAlignment="1">
      <alignment wrapText="1"/>
    </xf>
    <xf numFmtId="0" fontId="124" fillId="0" borderId="10" xfId="0" applyFont="1" applyFill="1" applyBorder="1" applyAlignment="1">
      <alignment horizontal="center" wrapText="1"/>
    </xf>
    <xf numFmtId="0" fontId="125" fillId="0" borderId="10" xfId="0" applyFont="1" applyFill="1" applyBorder="1" applyAlignment="1">
      <alignment horizontal="right" wrapText="1"/>
    </xf>
    <xf numFmtId="0" fontId="124" fillId="0" borderId="0" xfId="0" applyFont="1" applyFill="1" applyAlignment="1">
      <alignment wrapText="1"/>
    </xf>
    <xf numFmtId="0" fontId="124" fillId="0" borderId="40" xfId="0" applyFont="1" applyFill="1" applyBorder="1" applyAlignment="1">
      <alignment horizontal="center" wrapText="1"/>
    </xf>
    <xf numFmtId="0" fontId="125" fillId="0" borderId="0" xfId="0" applyFont="1" applyFill="1" applyAlignment="1">
      <alignment horizontal="right" wrapText="1"/>
    </xf>
    <xf numFmtId="0" fontId="125" fillId="0" borderId="40" xfId="0" applyFont="1" applyFill="1" applyBorder="1" applyAlignment="1">
      <alignment horizontal="right" wrapText="1"/>
    </xf>
    <xf numFmtId="0" fontId="124" fillId="0" borderId="0" xfId="0" applyFont="1" applyFill="1" applyAlignment="1">
      <alignment horizontal="right" wrapText="1"/>
    </xf>
    <xf numFmtId="0" fontId="115" fillId="0" borderId="0" xfId="0" applyFont="1" applyFill="1" applyAlignment="1">
      <alignment horizontal="right" wrapText="1"/>
    </xf>
    <xf numFmtId="0" fontId="126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3" fontId="115" fillId="0" borderId="0" xfId="0" applyNumberFormat="1" applyFont="1" applyFill="1" applyAlignment="1">
      <alignment horizontal="right"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3" fontId="115" fillId="0" borderId="0" xfId="0" applyNumberFormat="1" applyFont="1" applyFill="1" applyBorder="1" applyAlignment="1">
      <alignment horizontal="right" wrapText="1"/>
    </xf>
    <xf numFmtId="0" fontId="126" fillId="0" borderId="0" xfId="0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right" wrapText="1"/>
    </xf>
    <xf numFmtId="0" fontId="124" fillId="0" borderId="36" xfId="0" applyFont="1" applyFill="1" applyBorder="1" applyAlignment="1">
      <alignment horizontal="left" wrapText="1"/>
    </xf>
    <xf numFmtId="3" fontId="115" fillId="0" borderId="36" xfId="0" applyNumberFormat="1" applyFont="1" applyFill="1" applyBorder="1" applyAlignment="1">
      <alignment horizontal="right" wrapText="1"/>
    </xf>
    <xf numFmtId="0" fontId="126" fillId="0" borderId="37" xfId="0" applyFont="1" applyFill="1" applyBorder="1" applyAlignment="1">
      <alignment horizontal="center" wrapText="1"/>
    </xf>
    <xf numFmtId="0" fontId="115" fillId="0" borderId="37" xfId="0" applyFont="1" applyFill="1" applyBorder="1" applyAlignment="1">
      <alignment horizontal="right" wrapText="1"/>
    </xf>
    <xf numFmtId="0" fontId="126" fillId="0" borderId="0" xfId="0" applyFont="1" applyFill="1" applyAlignment="1">
      <alignment wrapText="1"/>
    </xf>
    <xf numFmtId="0" fontId="115" fillId="0" borderId="36" xfId="0" applyFont="1" applyFill="1" applyBorder="1" applyAlignment="1">
      <alignment horizontal="left" wrapText="1"/>
    </xf>
    <xf numFmtId="0" fontId="115" fillId="0" borderId="36" xfId="0" applyFont="1" applyFill="1" applyBorder="1" applyAlignment="1">
      <alignment horizontal="center" wrapText="1"/>
    </xf>
    <xf numFmtId="3" fontId="124" fillId="0" borderId="36" xfId="0" applyNumberFormat="1" applyFont="1" applyFill="1" applyBorder="1" applyAlignment="1">
      <alignment horizontal="right" wrapText="1"/>
    </xf>
    <xf numFmtId="0" fontId="127" fillId="0" borderId="0" xfId="0" applyFont="1" applyFill="1" applyAlignment="1">
      <alignment wrapText="1"/>
    </xf>
    <xf numFmtId="0" fontId="115" fillId="0" borderId="38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horizontal="left" vertical="top" wrapText="1"/>
    </xf>
    <xf numFmtId="0" fontId="128" fillId="0" borderId="0" xfId="0" applyFont="1" applyFill="1" applyBorder="1" applyAlignment="1">
      <alignment/>
    </xf>
    <xf numFmtId="0" fontId="115" fillId="0" borderId="39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38" xfId="0" applyFont="1" applyFill="1" applyBorder="1" applyAlignment="1">
      <alignment vertical="top" wrapText="1"/>
    </xf>
    <xf numFmtId="0" fontId="115" fillId="0" borderId="39" xfId="0" applyFont="1" applyFill="1" applyBorder="1" applyAlignment="1">
      <alignment vertical="top" wrapText="1"/>
    </xf>
    <xf numFmtId="0" fontId="4" fillId="0" borderId="0" xfId="441" applyFont="1" applyBorder="1" applyAlignment="1">
      <alignment horizontal="center" vertical="center" wrapText="1"/>
      <protection/>
    </xf>
    <xf numFmtId="0" fontId="4" fillId="0" borderId="0" xfId="441" applyFont="1" applyFill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4" fillId="0" borderId="8" xfId="0" applyFont="1" applyFill="1" applyBorder="1" applyAlignment="1">
      <alignment horizontal="center" wrapText="1"/>
    </xf>
    <xf numFmtId="3" fontId="124" fillId="0" borderId="8" xfId="0" applyNumberFormat="1" applyFont="1" applyFill="1" applyBorder="1" applyAlignment="1">
      <alignment horizontal="right" wrapText="1"/>
    </xf>
    <xf numFmtId="211" fontId="115" fillId="0" borderId="0" xfId="532" applyNumberFormat="1" applyFont="1" applyFill="1" applyAlignment="1">
      <alignment horizontal="right" wrapText="1"/>
    </xf>
    <xf numFmtId="0" fontId="124" fillId="0" borderId="10" xfId="0" applyFont="1" applyFill="1" applyBorder="1" applyAlignment="1">
      <alignment wrapText="1"/>
    </xf>
    <xf numFmtId="0" fontId="124" fillId="0" borderId="0" xfId="0" applyFont="1" applyFill="1" applyBorder="1" applyAlignment="1">
      <alignment wrapText="1"/>
    </xf>
    <xf numFmtId="3" fontId="124" fillId="0" borderId="0" xfId="0" applyNumberFormat="1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8" fillId="0" borderId="0" xfId="452" applyFont="1" applyFill="1" applyAlignment="1">
      <alignment horizontal="center"/>
      <protection/>
    </xf>
    <xf numFmtId="172" fontId="124" fillId="0" borderId="0" xfId="0" applyNumberFormat="1" applyFont="1" applyFill="1" applyAlignment="1">
      <alignment horizontal="right" wrapText="1"/>
    </xf>
    <xf numFmtId="0" fontId="124" fillId="0" borderId="0" xfId="0" applyFont="1" applyFill="1" applyAlignment="1">
      <alignment horizontal="center" wrapText="1"/>
    </xf>
    <xf numFmtId="0" fontId="115" fillId="0" borderId="36" xfId="0" applyFont="1" applyFill="1" applyBorder="1" applyAlignment="1">
      <alignment wrapText="1"/>
    </xf>
    <xf numFmtId="0" fontId="125" fillId="0" borderId="9" xfId="0" applyFont="1" applyFill="1" applyBorder="1" applyAlignment="1">
      <alignment wrapText="1"/>
    </xf>
    <xf numFmtId="0" fontId="124" fillId="0" borderId="9" xfId="0" applyFont="1" applyFill="1" applyBorder="1" applyAlignment="1">
      <alignment horizontal="center" wrapText="1"/>
    </xf>
    <xf numFmtId="3" fontId="124" fillId="0" borderId="9" xfId="0" applyNumberFormat="1" applyFont="1" applyFill="1" applyBorder="1" applyAlignment="1">
      <alignment horizontal="right" wrapText="1"/>
    </xf>
    <xf numFmtId="0" fontId="124" fillId="0" borderId="41" xfId="0" applyFont="1" applyFill="1" applyBorder="1" applyAlignment="1">
      <alignment horizontal="center" wrapText="1"/>
    </xf>
    <xf numFmtId="172" fontId="124" fillId="0" borderId="10" xfId="0" applyNumberFormat="1" applyFont="1" applyFill="1" applyBorder="1" applyAlignment="1">
      <alignment horizontal="right" wrapText="1"/>
    </xf>
    <xf numFmtId="208" fontId="97" fillId="0" borderId="10" xfId="532" applyNumberFormat="1" applyFont="1" applyFill="1" applyBorder="1" applyAlignment="1">
      <alignment/>
    </xf>
    <xf numFmtId="208" fontId="97" fillId="0" borderId="8" xfId="532" applyNumberFormat="1" applyFont="1" applyFill="1" applyBorder="1" applyAlignment="1">
      <alignment/>
    </xf>
    <xf numFmtId="0" fontId="115" fillId="0" borderId="36" xfId="0" applyFont="1" applyFill="1" applyBorder="1" applyAlignment="1">
      <alignment horizontal="right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7" fillId="0" borderId="0" xfId="452" applyFont="1" applyFill="1" applyAlignment="1">
      <alignment horizontal="center"/>
      <protection/>
    </xf>
    <xf numFmtId="0" fontId="8" fillId="0" borderId="0" xfId="452" applyFont="1" applyFill="1" applyAlignment="1">
      <alignment horizontal="center"/>
      <protection/>
    </xf>
    <xf numFmtId="0" fontId="124" fillId="0" borderId="0" xfId="0" applyFont="1" applyFill="1" applyAlignment="1">
      <alignment horizontal="center" wrapText="1"/>
    </xf>
    <xf numFmtId="0" fontId="124" fillId="0" borderId="10" xfId="0" applyFont="1" applyFill="1" applyBorder="1" applyAlignment="1">
      <alignment horizontal="center" wrapText="1"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0" xfId="0" applyFont="1" applyFill="1" applyAlignment="1">
      <alignment wrapText="1"/>
    </xf>
    <xf numFmtId="0" fontId="123" fillId="0" borderId="10" xfId="0" applyFont="1" applyFill="1" applyBorder="1" applyAlignment="1">
      <alignment wrapText="1"/>
    </xf>
    <xf numFmtId="0" fontId="7" fillId="0" borderId="0" xfId="441" applyFont="1" applyAlignment="1">
      <alignment horizontal="center"/>
      <protection/>
    </xf>
    <xf numFmtId="0" fontId="125" fillId="0" borderId="42" xfId="0" applyFont="1" applyFill="1" applyBorder="1" applyAlignment="1">
      <alignment wrapText="1"/>
    </xf>
    <xf numFmtId="0" fontId="124" fillId="0" borderId="42" xfId="0" applyFont="1" applyFill="1" applyBorder="1" applyAlignment="1">
      <alignment horizontal="center" wrapText="1"/>
    </xf>
    <xf numFmtId="3" fontId="124" fillId="0" borderId="42" xfId="0" applyNumberFormat="1" applyFont="1" applyFill="1" applyBorder="1" applyAlignment="1">
      <alignment horizontal="right" wrapText="1"/>
    </xf>
    <xf numFmtId="0" fontId="126" fillId="0" borderId="0" xfId="0" applyFont="1" applyFill="1" applyBorder="1" applyAlignment="1">
      <alignment wrapText="1"/>
    </xf>
    <xf numFmtId="0" fontId="125" fillId="0" borderId="43" xfId="0" applyFont="1" applyFill="1" applyBorder="1" applyAlignment="1">
      <alignment wrapText="1"/>
    </xf>
    <xf numFmtId="0" fontId="124" fillId="0" borderId="43" xfId="0" applyFont="1" applyFill="1" applyBorder="1" applyAlignment="1">
      <alignment horizontal="center" wrapText="1"/>
    </xf>
    <xf numFmtId="3" fontId="124" fillId="0" borderId="43" xfId="0" applyNumberFormat="1" applyFont="1" applyFill="1" applyBorder="1" applyAlignment="1">
      <alignment horizontal="right" wrapText="1"/>
    </xf>
    <xf numFmtId="0" fontId="124" fillId="0" borderId="8" xfId="0" applyFont="1" applyFill="1" applyBorder="1" applyAlignment="1">
      <alignment horizontal="left" wrapText="1"/>
    </xf>
    <xf numFmtId="0" fontId="115" fillId="0" borderId="44" xfId="0" applyFont="1" applyFill="1" applyBorder="1" applyAlignment="1">
      <alignment wrapText="1"/>
    </xf>
    <xf numFmtId="0" fontId="115" fillId="0" borderId="44" xfId="0" applyFont="1" applyFill="1" applyBorder="1" applyAlignment="1">
      <alignment horizontal="center" wrapText="1"/>
    </xf>
    <xf numFmtId="172" fontId="6" fillId="0" borderId="44" xfId="535" applyNumberFormat="1" applyFont="1" applyFill="1" applyBorder="1" applyAlignment="1">
      <alignment wrapText="1"/>
    </xf>
    <xf numFmtId="172" fontId="115" fillId="0" borderId="44" xfId="0" applyNumberFormat="1" applyFont="1" applyFill="1" applyBorder="1" applyAlignment="1">
      <alignment horizontal="right" wrapText="1"/>
    </xf>
    <xf numFmtId="0" fontId="124" fillId="0" borderId="9" xfId="0" applyFont="1" applyFill="1" applyBorder="1" applyAlignment="1">
      <alignment wrapText="1"/>
    </xf>
    <xf numFmtId="0" fontId="124" fillId="0" borderId="9" xfId="0" applyFont="1" applyFill="1" applyBorder="1" applyAlignment="1">
      <alignment horizontal="right" wrapText="1"/>
    </xf>
    <xf numFmtId="3" fontId="115" fillId="0" borderId="9" xfId="0" applyNumberFormat="1" applyFont="1" applyFill="1" applyBorder="1" applyAlignment="1">
      <alignment horizontal="right" wrapText="1"/>
    </xf>
    <xf numFmtId="0" fontId="124" fillId="0" borderId="42" xfId="0" applyFont="1" applyFill="1" applyBorder="1" applyAlignment="1">
      <alignment wrapText="1"/>
    </xf>
    <xf numFmtId="0" fontId="115" fillId="0" borderId="42" xfId="0" applyFont="1" applyFill="1" applyBorder="1" applyAlignment="1">
      <alignment horizontal="center" wrapText="1"/>
    </xf>
    <xf numFmtId="0" fontId="124" fillId="0" borderId="42" xfId="0" applyFont="1" applyFill="1" applyBorder="1" applyAlignment="1">
      <alignment horizontal="right" wrapText="1"/>
    </xf>
    <xf numFmtId="0" fontId="115" fillId="0" borderId="9" xfId="0" applyFont="1" applyFill="1" applyBorder="1" applyAlignment="1">
      <alignment wrapText="1"/>
    </xf>
    <xf numFmtId="0" fontId="115" fillId="0" borderId="9" xfId="0" applyFont="1" applyFill="1" applyBorder="1" applyAlignment="1">
      <alignment horizontal="center" wrapText="1"/>
    </xf>
    <xf numFmtId="0" fontId="124" fillId="0" borderId="0" xfId="0" applyFont="1" applyBorder="1" applyAlignment="1">
      <alignment wrapText="1"/>
    </xf>
    <xf numFmtId="0" fontId="126" fillId="0" borderId="0" xfId="0" applyFont="1" applyBorder="1" applyAlignment="1">
      <alignment horizontal="center" wrapText="1"/>
    </xf>
    <xf numFmtId="3" fontId="124" fillId="0" borderId="0" xfId="0" applyNumberFormat="1" applyFont="1" applyBorder="1" applyAlignment="1">
      <alignment horizontal="right" wrapText="1"/>
    </xf>
    <xf numFmtId="0" fontId="115" fillId="0" borderId="44" xfId="0" applyFont="1" applyBorder="1" applyAlignment="1">
      <alignment wrapText="1"/>
    </xf>
    <xf numFmtId="0" fontId="126" fillId="0" borderId="44" xfId="0" applyFont="1" applyBorder="1" applyAlignment="1">
      <alignment horizontal="center" wrapText="1"/>
    </xf>
    <xf numFmtId="172" fontId="115" fillId="0" borderId="44" xfId="0" applyNumberFormat="1" applyFont="1" applyBorder="1" applyAlignment="1">
      <alignment horizontal="right" wrapText="1"/>
    </xf>
    <xf numFmtId="0" fontId="115" fillId="0" borderId="44" xfId="0" applyFont="1" applyBorder="1" applyAlignment="1">
      <alignment horizontal="center" wrapText="1"/>
    </xf>
    <xf numFmtId="0" fontId="115" fillId="0" borderId="0" xfId="0" applyFont="1" applyBorder="1" applyAlignment="1">
      <alignment wrapText="1"/>
    </xf>
    <xf numFmtId="0" fontId="115" fillId="0" borderId="0" xfId="0" applyFont="1" applyBorder="1" applyAlignment="1">
      <alignment horizontal="center" wrapText="1"/>
    </xf>
    <xf numFmtId="0" fontId="124" fillId="0" borderId="9" xfId="0" applyFont="1" applyBorder="1" applyAlignment="1">
      <alignment wrapText="1"/>
    </xf>
    <xf numFmtId="0" fontId="115" fillId="0" borderId="9" xfId="0" applyFont="1" applyBorder="1" applyAlignment="1">
      <alignment horizontal="center" wrapText="1"/>
    </xf>
    <xf numFmtId="3" fontId="124" fillId="0" borderId="9" xfId="0" applyNumberFormat="1" applyFont="1" applyBorder="1" applyAlignment="1">
      <alignment horizontal="right" wrapText="1"/>
    </xf>
    <xf numFmtId="172" fontId="124" fillId="0" borderId="9" xfId="0" applyNumberFormat="1" applyFont="1" applyBorder="1" applyAlignment="1">
      <alignment horizontal="right" wrapText="1"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SheetLayoutView="100" zoomScalePageLayoutView="0" workbookViewId="0" topLeftCell="A1">
      <selection activeCell="G56" sqref="G56"/>
    </sheetView>
  </sheetViews>
  <sheetFormatPr defaultColWidth="9.140625" defaultRowHeight="15"/>
  <cols>
    <col min="1" max="1" width="34.7109375" style="50" customWidth="1"/>
    <col min="2" max="2" width="14.28125" style="50" customWidth="1"/>
    <col min="3" max="3" width="20.28125" style="51" customWidth="1"/>
    <col min="4" max="4" width="17.57421875" style="51" customWidth="1"/>
    <col min="5" max="16384" width="9.140625" style="50" customWidth="1"/>
  </cols>
  <sheetData>
    <row r="1" spans="1:5" ht="15">
      <c r="A1" s="49" t="s">
        <v>114</v>
      </c>
      <c r="B1" s="49"/>
      <c r="C1" s="49"/>
      <c r="D1" s="49"/>
      <c r="E1" s="49"/>
    </row>
    <row r="2" spans="1:5" ht="15">
      <c r="A2" s="49" t="s">
        <v>119</v>
      </c>
      <c r="B2" s="49"/>
      <c r="C2" s="49"/>
      <c r="D2" s="49"/>
      <c r="E2" s="49"/>
    </row>
    <row r="3" spans="1:5" ht="15">
      <c r="A3" s="49"/>
      <c r="B3" s="49"/>
      <c r="C3" s="49"/>
      <c r="D3" s="49"/>
      <c r="E3" s="49"/>
    </row>
    <row r="4" spans="1:4" ht="15">
      <c r="A4" s="110" t="s">
        <v>0</v>
      </c>
      <c r="B4" s="110"/>
      <c r="C4" s="110"/>
      <c r="D4" s="110"/>
    </row>
    <row r="5" spans="1:4" ht="15">
      <c r="A5" s="111" t="s">
        <v>123</v>
      </c>
      <c r="B5" s="111"/>
      <c r="C5" s="111"/>
      <c r="D5" s="111"/>
    </row>
    <row r="7" spans="1:4" ht="15.75" thickBot="1">
      <c r="A7" s="52" t="s">
        <v>18</v>
      </c>
      <c r="B7" s="53" t="s">
        <v>19</v>
      </c>
      <c r="C7" s="54" t="s">
        <v>124</v>
      </c>
      <c r="D7" s="54" t="s">
        <v>111</v>
      </c>
    </row>
    <row r="8" spans="1:4" ht="15">
      <c r="A8" s="55"/>
      <c r="B8" s="56"/>
      <c r="C8" s="57"/>
      <c r="D8" s="58"/>
    </row>
    <row r="9" spans="1:4" ht="15">
      <c r="A9" s="55" t="s">
        <v>20</v>
      </c>
      <c r="B9" s="35"/>
      <c r="C9" s="59"/>
      <c r="D9" s="60"/>
    </row>
    <row r="10" spans="1:4" ht="15">
      <c r="A10" s="55" t="s">
        <v>1</v>
      </c>
      <c r="B10" s="61"/>
      <c r="C10" s="59"/>
      <c r="D10" s="60"/>
    </row>
    <row r="11" spans="1:4" ht="26.25">
      <c r="A11" s="62" t="s">
        <v>21</v>
      </c>
      <c r="B11" s="35">
        <v>5</v>
      </c>
      <c r="C11" s="63">
        <v>24459233</v>
      </c>
      <c r="D11" s="63">
        <v>20324175</v>
      </c>
    </row>
    <row r="12" spans="1:4" ht="15">
      <c r="A12" s="62" t="s">
        <v>3</v>
      </c>
      <c r="B12" s="35">
        <v>6</v>
      </c>
      <c r="C12" s="63">
        <v>786969</v>
      </c>
      <c r="D12" s="63">
        <v>550669</v>
      </c>
    </row>
    <row r="13" spans="1:4" ht="15">
      <c r="A13" s="62" t="s">
        <v>22</v>
      </c>
      <c r="B13" s="35">
        <v>7</v>
      </c>
      <c r="C13" s="63">
        <v>12045993</v>
      </c>
      <c r="D13" s="63">
        <v>10812683</v>
      </c>
    </row>
    <row r="14" spans="1:4" ht="15">
      <c r="A14" s="62" t="s">
        <v>2</v>
      </c>
      <c r="B14" s="35">
        <v>8</v>
      </c>
      <c r="C14" s="63">
        <v>2176880</v>
      </c>
      <c r="D14" s="63">
        <v>2149427</v>
      </c>
    </row>
    <row r="15" spans="1:4" ht="15">
      <c r="A15" s="62" t="s">
        <v>4</v>
      </c>
      <c r="B15" s="35"/>
      <c r="C15" s="63">
        <v>21369</v>
      </c>
      <c r="D15" s="63">
        <v>22686</v>
      </c>
    </row>
    <row r="16" spans="1:4" ht="15">
      <c r="A16" s="62" t="s">
        <v>5</v>
      </c>
      <c r="B16" s="35">
        <v>29</v>
      </c>
      <c r="C16" s="63">
        <v>203656</v>
      </c>
      <c r="D16" s="63">
        <v>181120</v>
      </c>
    </row>
    <row r="17" spans="1:4" ht="15">
      <c r="A17" s="62" t="s">
        <v>112</v>
      </c>
      <c r="B17" s="35"/>
      <c r="C17" s="63">
        <v>19392</v>
      </c>
      <c r="D17" s="63">
        <v>811</v>
      </c>
    </row>
    <row r="18" spans="1:4" ht="26.25">
      <c r="A18" s="64" t="s">
        <v>23</v>
      </c>
      <c r="B18" s="65">
        <v>15</v>
      </c>
      <c r="C18" s="66">
        <v>524250</v>
      </c>
      <c r="D18" s="66">
        <v>502667</v>
      </c>
    </row>
    <row r="19" spans="1:4" ht="15">
      <c r="A19" s="64" t="s">
        <v>100</v>
      </c>
      <c r="B19" s="65">
        <v>11</v>
      </c>
      <c r="C19" s="66">
        <v>667494</v>
      </c>
      <c r="D19" s="66">
        <v>585000</v>
      </c>
    </row>
    <row r="20" spans="1:4" ht="15">
      <c r="A20" s="102"/>
      <c r="B20" s="103"/>
      <c r="C20" s="104">
        <f>SUM(C11:C19)</f>
        <v>40905236</v>
      </c>
      <c r="D20" s="104">
        <f>SUM(D11:D19)</f>
        <v>35129238</v>
      </c>
    </row>
    <row r="21" spans="1:4" ht="15">
      <c r="A21" s="62"/>
      <c r="B21" s="67"/>
      <c r="C21" s="59"/>
      <c r="D21" s="68"/>
    </row>
    <row r="22" spans="1:4" ht="15">
      <c r="A22" s="55" t="s">
        <v>24</v>
      </c>
      <c r="B22" s="61"/>
      <c r="C22" s="59"/>
      <c r="D22" s="60"/>
    </row>
    <row r="23" spans="1:4" ht="15">
      <c r="A23" s="62" t="s">
        <v>25</v>
      </c>
      <c r="B23" s="35">
        <v>9</v>
      </c>
      <c r="C23" s="63">
        <v>968786</v>
      </c>
      <c r="D23" s="63">
        <v>909090</v>
      </c>
    </row>
    <row r="24" spans="1:4" ht="15">
      <c r="A24" s="62" t="s">
        <v>6</v>
      </c>
      <c r="B24" s="35">
        <v>10</v>
      </c>
      <c r="C24" s="63">
        <v>11475800</v>
      </c>
      <c r="D24" s="63">
        <v>2021904</v>
      </c>
    </row>
    <row r="25" spans="1:4" ht="15">
      <c r="A25" s="62" t="str">
        <f>A19</f>
        <v>Займы выданные</v>
      </c>
      <c r="B25" s="35">
        <v>11</v>
      </c>
      <c r="C25" s="63">
        <v>3413431</v>
      </c>
      <c r="D25" s="63">
        <v>3107050</v>
      </c>
    </row>
    <row r="26" spans="1:4" ht="15">
      <c r="A26" s="62" t="s">
        <v>27</v>
      </c>
      <c r="B26" s="35">
        <v>12</v>
      </c>
      <c r="C26" s="63">
        <v>1073915</v>
      </c>
      <c r="D26" s="63">
        <v>1466720</v>
      </c>
    </row>
    <row r="27" spans="1:4" ht="15">
      <c r="A27" s="62" t="s">
        <v>7</v>
      </c>
      <c r="B27" s="35"/>
      <c r="C27" s="63"/>
      <c r="D27" s="63">
        <v>144374</v>
      </c>
    </row>
    <row r="28" spans="1:4" ht="15">
      <c r="A28" s="62" t="s">
        <v>28</v>
      </c>
      <c r="B28" s="35">
        <v>13</v>
      </c>
      <c r="C28" s="63">
        <v>846287</v>
      </c>
      <c r="D28" s="63">
        <v>951640</v>
      </c>
    </row>
    <row r="29" spans="1:4" ht="15">
      <c r="A29" s="62" t="s">
        <v>29</v>
      </c>
      <c r="B29" s="35">
        <v>14</v>
      </c>
      <c r="C29" s="63">
        <v>72312</v>
      </c>
      <c r="D29" s="63">
        <v>54193</v>
      </c>
    </row>
    <row r="30" spans="1:4" ht="15">
      <c r="A30" s="64" t="s">
        <v>30</v>
      </c>
      <c r="B30" s="65">
        <v>15</v>
      </c>
      <c r="C30" s="66">
        <v>281869</v>
      </c>
      <c r="D30" s="66">
        <v>315326</v>
      </c>
    </row>
    <row r="31" spans="1:4" ht="15.75" thickBot="1">
      <c r="A31" s="121"/>
      <c r="B31" s="122"/>
      <c r="C31" s="123">
        <f>SUM(C23:C30)</f>
        <v>18132400</v>
      </c>
      <c r="D31" s="123">
        <f>SUM(D23:D30)</f>
        <v>8970297</v>
      </c>
    </row>
    <row r="32" spans="1:4" ht="15.75" thickBot="1">
      <c r="A32" s="69" t="s">
        <v>8</v>
      </c>
      <c r="B32" s="105"/>
      <c r="C32" s="76">
        <f>C20+C31</f>
        <v>59037636</v>
      </c>
      <c r="D32" s="76">
        <f>D20+D31</f>
        <v>44099535</v>
      </c>
    </row>
    <row r="33" spans="1:4" ht="15.75" thickTop="1">
      <c r="A33" s="62"/>
      <c r="B33" s="71"/>
      <c r="C33" s="59"/>
      <c r="D33" s="72"/>
    </row>
    <row r="34" spans="1:4" ht="15">
      <c r="A34" s="55" t="s">
        <v>31</v>
      </c>
      <c r="B34" s="61"/>
      <c r="C34" s="59"/>
      <c r="D34" s="60"/>
    </row>
    <row r="35" spans="1:4" ht="15">
      <c r="A35" s="55" t="s">
        <v>32</v>
      </c>
      <c r="B35" s="61"/>
      <c r="C35" s="59"/>
      <c r="D35" s="60"/>
    </row>
    <row r="36" spans="1:4" ht="15">
      <c r="A36" s="62" t="s">
        <v>33</v>
      </c>
      <c r="B36" s="35">
        <v>16</v>
      </c>
      <c r="C36" s="63">
        <v>10748046</v>
      </c>
      <c r="D36" s="63">
        <v>10748046</v>
      </c>
    </row>
    <row r="37" spans="1:4" ht="15">
      <c r="A37" s="62" t="s">
        <v>34</v>
      </c>
      <c r="B37" s="35">
        <v>16</v>
      </c>
      <c r="C37" s="60"/>
      <c r="D37" s="60"/>
    </row>
    <row r="38" spans="1:4" ht="15">
      <c r="A38" s="64" t="s">
        <v>35</v>
      </c>
      <c r="B38" s="65">
        <v>16</v>
      </c>
      <c r="C38" s="66">
        <v>25302035</v>
      </c>
      <c r="D38" s="66">
        <v>15153140</v>
      </c>
    </row>
    <row r="39" spans="1:4" ht="15">
      <c r="A39" s="102"/>
      <c r="B39" s="103"/>
      <c r="C39" s="104">
        <f>SUM(C36:C38)</f>
        <v>36050081</v>
      </c>
      <c r="D39" s="104">
        <f>SUM(D36:D38)</f>
        <v>25901186</v>
      </c>
    </row>
    <row r="40" spans="1:4" ht="15">
      <c r="A40" s="124"/>
      <c r="B40" s="67"/>
      <c r="C40" s="59"/>
      <c r="D40" s="68"/>
    </row>
    <row r="41" spans="1:4" ht="15">
      <c r="A41" s="55" t="s">
        <v>9</v>
      </c>
      <c r="B41" s="61"/>
      <c r="C41" s="59"/>
      <c r="D41" s="60"/>
    </row>
    <row r="42" spans="1:4" ht="15">
      <c r="A42" s="73" t="s">
        <v>36</v>
      </c>
      <c r="B42" s="35">
        <v>17</v>
      </c>
      <c r="C42" s="63"/>
      <c r="D42" s="63">
        <v>1094736</v>
      </c>
    </row>
    <row r="43" spans="1:4" ht="26.25">
      <c r="A43" s="73" t="s">
        <v>37</v>
      </c>
      <c r="B43" s="35">
        <v>18</v>
      </c>
      <c r="C43" s="63">
        <v>622292</v>
      </c>
      <c r="D43" s="63">
        <v>598357</v>
      </c>
    </row>
    <row r="44" spans="1:4" ht="15">
      <c r="A44" s="124" t="s">
        <v>38</v>
      </c>
      <c r="B44" s="65">
        <v>19</v>
      </c>
      <c r="C44" s="66">
        <v>1840370</v>
      </c>
      <c r="D44" s="66">
        <v>1719765</v>
      </c>
    </row>
    <row r="45" spans="1:4" ht="15">
      <c r="A45" s="102"/>
      <c r="B45" s="103"/>
      <c r="C45" s="104">
        <f>SUM(C42:C44)</f>
        <v>2462662</v>
      </c>
      <c r="D45" s="104">
        <f>SUM(D42:D44)</f>
        <v>3412858</v>
      </c>
    </row>
    <row r="46" spans="1:4" ht="15">
      <c r="A46" s="92" t="s">
        <v>39</v>
      </c>
      <c r="B46" s="67"/>
      <c r="C46" s="94"/>
      <c r="D46" s="94"/>
    </row>
    <row r="47" spans="1:4" ht="15">
      <c r="A47" s="73" t="s">
        <v>36</v>
      </c>
      <c r="B47" s="35">
        <v>17</v>
      </c>
      <c r="C47" s="63"/>
      <c r="D47" s="63">
        <v>1095</v>
      </c>
    </row>
    <row r="48" spans="1:4" ht="15">
      <c r="A48" s="73" t="s">
        <v>10</v>
      </c>
      <c r="B48" s="35">
        <v>20</v>
      </c>
      <c r="C48" s="63">
        <v>14830959</v>
      </c>
      <c r="D48" s="63">
        <v>11706967</v>
      </c>
    </row>
    <row r="49" spans="1:4" s="51" customFormat="1" ht="25.5">
      <c r="A49" s="73" t="s">
        <v>40</v>
      </c>
      <c r="B49" s="35">
        <v>21</v>
      </c>
      <c r="C49" s="63">
        <v>328789</v>
      </c>
      <c r="D49" s="63">
        <v>493706</v>
      </c>
    </row>
    <row r="50" spans="1:4" s="51" customFormat="1" ht="12.75">
      <c r="A50" s="73" t="s">
        <v>41</v>
      </c>
      <c r="B50" s="35"/>
      <c r="C50" s="63">
        <v>160278</v>
      </c>
      <c r="D50" s="63">
        <v>689110</v>
      </c>
    </row>
    <row r="51" spans="1:4" s="51" customFormat="1" ht="25.5">
      <c r="A51" s="62" t="s">
        <v>42</v>
      </c>
      <c r="B51" s="35">
        <v>29</v>
      </c>
      <c r="C51" s="63">
        <v>2514701</v>
      </c>
      <c r="D51" s="63"/>
    </row>
    <row r="52" spans="1:4" ht="15">
      <c r="A52" s="64" t="s">
        <v>43</v>
      </c>
      <c r="B52" s="65">
        <v>22</v>
      </c>
      <c r="C52" s="66">
        <v>2690166</v>
      </c>
      <c r="D52" s="66">
        <v>1894613</v>
      </c>
    </row>
    <row r="53" spans="1:4" ht="15.75" thickBot="1">
      <c r="A53" s="125"/>
      <c r="B53" s="126"/>
      <c r="C53" s="127">
        <f>SUM(C47:C52)</f>
        <v>20524893</v>
      </c>
      <c r="D53" s="127">
        <f>SUM(D47:D52)</f>
        <v>14785491</v>
      </c>
    </row>
    <row r="54" spans="1:4" s="51" customFormat="1" ht="13.5" thickBot="1">
      <c r="A54" s="128" t="s">
        <v>44</v>
      </c>
      <c r="B54" s="88"/>
      <c r="C54" s="89">
        <f>C39+C45+C53</f>
        <v>59037636</v>
      </c>
      <c r="D54" s="89">
        <f>D39+D45+D53</f>
        <v>44099535</v>
      </c>
    </row>
    <row r="55" spans="1:4" s="51" customFormat="1" ht="26.25" thickBot="1">
      <c r="A55" s="74" t="s">
        <v>97</v>
      </c>
      <c r="B55" s="75">
        <v>16</v>
      </c>
      <c r="C55" s="70">
        <v>3352</v>
      </c>
      <c r="D55" s="70">
        <v>2408</v>
      </c>
    </row>
    <row r="56" ht="15.75" thickTop="1"/>
    <row r="57" spans="1:4" ht="15">
      <c r="A57" s="77"/>
      <c r="B57" s="77"/>
      <c r="C57" s="77"/>
      <c r="D57" s="77"/>
    </row>
    <row r="58" spans="1:4" ht="15">
      <c r="A58" s="77"/>
      <c r="B58" s="77"/>
      <c r="C58" s="77"/>
      <c r="D58" s="77"/>
    </row>
    <row r="59" spans="1:4" ht="15">
      <c r="A59" s="78" t="s">
        <v>109</v>
      </c>
      <c r="B59" s="79" t="s">
        <v>116</v>
      </c>
      <c r="C59" s="80"/>
      <c r="D59" s="81" t="s">
        <v>109</v>
      </c>
    </row>
    <row r="60" spans="1:4" ht="15">
      <c r="A60" s="78" t="s">
        <v>106</v>
      </c>
      <c r="B60" s="82" t="s">
        <v>103</v>
      </c>
      <c r="C60" s="80"/>
      <c r="D60" s="81" t="s">
        <v>104</v>
      </c>
    </row>
    <row r="61" spans="1:4" ht="63.75">
      <c r="A61" s="83" t="s">
        <v>107</v>
      </c>
      <c r="B61" s="82" t="s">
        <v>110</v>
      </c>
      <c r="C61" s="80"/>
      <c r="D61" s="84" t="s">
        <v>108</v>
      </c>
    </row>
  </sheetData>
  <sheetProtection/>
  <mergeCells count="2"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37.421875" style="50" customWidth="1"/>
    <col min="2" max="2" width="15.00390625" style="50" customWidth="1"/>
    <col min="3" max="3" width="16.140625" style="50" bestFit="1" customWidth="1"/>
    <col min="4" max="4" width="17.28125" style="50" bestFit="1" customWidth="1"/>
    <col min="5" max="16384" width="9.140625" style="50" customWidth="1"/>
  </cols>
  <sheetData>
    <row r="1" spans="1:5" ht="15">
      <c r="A1" s="49" t="s">
        <v>114</v>
      </c>
      <c r="B1" s="49"/>
      <c r="C1" s="49"/>
      <c r="D1" s="49"/>
      <c r="E1" s="49"/>
    </row>
    <row r="2" spans="1:5" ht="15">
      <c r="A2" s="49" t="str">
        <f>'ОФП '!A2</f>
        <v>составленная в соответствии  с МСФО , на 30 июня 2018 года </v>
      </c>
      <c r="B2" s="49"/>
      <c r="C2" s="49"/>
      <c r="D2" s="49"/>
      <c r="E2" s="49"/>
    </row>
    <row r="3" spans="1:4" ht="15">
      <c r="A3" s="95"/>
      <c r="B3" s="95"/>
      <c r="C3" s="96"/>
      <c r="D3" s="96"/>
    </row>
    <row r="4" spans="1:4" ht="15">
      <c r="A4" s="112" t="s">
        <v>12</v>
      </c>
      <c r="B4" s="112"/>
      <c r="C4" s="112"/>
      <c r="D4" s="97"/>
    </row>
    <row r="5" spans="1:4" ht="15">
      <c r="A5" s="112" t="s">
        <v>13</v>
      </c>
      <c r="B5" s="112"/>
      <c r="C5" s="112"/>
      <c r="D5" s="97"/>
    </row>
    <row r="6" spans="1:4" ht="15">
      <c r="A6" s="113" t="str">
        <f>ОИК!A5</f>
        <v> за  шесть месяцев, закончившиеся 30 июня 2018 года</v>
      </c>
      <c r="B6" s="113"/>
      <c r="C6" s="113"/>
      <c r="D6" s="98"/>
    </row>
    <row r="7" spans="1:4" ht="15">
      <c r="A7" s="97"/>
      <c r="B7" s="97"/>
      <c r="C7" s="97"/>
      <c r="D7" s="97"/>
    </row>
    <row r="9" spans="1:4" ht="39.75" thickBot="1">
      <c r="A9" s="52" t="s">
        <v>18</v>
      </c>
      <c r="B9" s="53" t="s">
        <v>19</v>
      </c>
      <c r="C9" s="54" t="s">
        <v>125</v>
      </c>
      <c r="D9" s="54" t="s">
        <v>126</v>
      </c>
    </row>
    <row r="10" spans="1:4" ht="15">
      <c r="A10" s="62"/>
      <c r="B10" s="61"/>
      <c r="C10" s="55"/>
      <c r="D10" s="73"/>
    </row>
    <row r="11" spans="1:4" ht="15">
      <c r="A11" s="62" t="s">
        <v>45</v>
      </c>
      <c r="B11" s="35">
        <v>23</v>
      </c>
      <c r="C11" s="63">
        <v>29208313</v>
      </c>
      <c r="D11" s="63">
        <v>13291123</v>
      </c>
    </row>
    <row r="12" spans="1:4" ht="15">
      <c r="A12" s="129" t="s">
        <v>46</v>
      </c>
      <c r="B12" s="130">
        <v>24</v>
      </c>
      <c r="C12" s="131">
        <v>-5940150</v>
      </c>
      <c r="D12" s="131">
        <v>-3132244</v>
      </c>
    </row>
    <row r="13" spans="1:4" ht="15">
      <c r="A13" s="55" t="s">
        <v>47</v>
      </c>
      <c r="B13" s="100"/>
      <c r="C13" s="99">
        <f>SUM(C11:C12)</f>
        <v>23268163</v>
      </c>
      <c r="D13" s="99">
        <f>SUM(D11:D12)</f>
        <v>10158879</v>
      </c>
    </row>
    <row r="14" spans="1:4" ht="15">
      <c r="A14" s="62"/>
      <c r="B14" s="35"/>
      <c r="C14" s="48"/>
      <c r="D14" s="48"/>
    </row>
    <row r="15" spans="1:4" ht="15">
      <c r="A15" s="62" t="s">
        <v>14</v>
      </c>
      <c r="B15" s="35">
        <v>25</v>
      </c>
      <c r="C15" s="48">
        <v>-9351107</v>
      </c>
      <c r="D15" s="48">
        <v>-4324332</v>
      </c>
    </row>
    <row r="16" spans="1:4" ht="15">
      <c r="A16" s="62" t="s">
        <v>48</v>
      </c>
      <c r="B16" s="35">
        <v>26</v>
      </c>
      <c r="C16" s="48">
        <v>-633089</v>
      </c>
      <c r="D16" s="48">
        <v>-404480</v>
      </c>
    </row>
    <row r="17" spans="1:4" ht="15">
      <c r="A17" s="62" t="s">
        <v>49</v>
      </c>
      <c r="B17" s="35">
        <v>27</v>
      </c>
      <c r="C17" s="48">
        <v>-221115</v>
      </c>
      <c r="D17" s="48">
        <v>-96533</v>
      </c>
    </row>
    <row r="18" spans="1:4" ht="15">
      <c r="A18" s="62" t="s">
        <v>50</v>
      </c>
      <c r="B18" s="35">
        <v>28</v>
      </c>
      <c r="C18" s="48">
        <v>336449</v>
      </c>
      <c r="D18" s="48">
        <v>193132</v>
      </c>
    </row>
    <row r="19" spans="1:4" ht="26.25">
      <c r="A19" s="62" t="s">
        <v>51</v>
      </c>
      <c r="B19" s="35"/>
      <c r="C19" s="48">
        <v>23757</v>
      </c>
      <c r="D19" s="48">
        <v>-28400</v>
      </c>
    </row>
    <row r="20" spans="1:4" ht="15">
      <c r="A20" s="129" t="s">
        <v>52</v>
      </c>
      <c r="B20" s="130"/>
      <c r="C20" s="132">
        <v>8263</v>
      </c>
      <c r="D20" s="132">
        <v>10492</v>
      </c>
    </row>
    <row r="21" spans="1:4" ht="15">
      <c r="A21" s="55" t="s">
        <v>15</v>
      </c>
      <c r="B21" s="100"/>
      <c r="C21" s="99">
        <f>SUM(C13:C20)</f>
        <v>13431321</v>
      </c>
      <c r="D21" s="99">
        <f>SUM(D13:D20)</f>
        <v>5508758</v>
      </c>
    </row>
    <row r="22" spans="1:4" ht="15">
      <c r="A22" s="62"/>
      <c r="B22" s="35"/>
      <c r="C22" s="99"/>
      <c r="D22" s="99"/>
    </row>
    <row r="23" spans="1:4" ht="15">
      <c r="A23" s="129" t="s">
        <v>53</v>
      </c>
      <c r="B23" s="130">
        <v>29</v>
      </c>
      <c r="C23" s="132">
        <v>-3282426</v>
      </c>
      <c r="D23" s="132">
        <v>-708141</v>
      </c>
    </row>
    <row r="24" spans="1:4" ht="15.75" thickBot="1">
      <c r="A24" s="91" t="s">
        <v>54</v>
      </c>
      <c r="B24" s="53"/>
      <c r="C24" s="106">
        <f>SUM(C21:C23)</f>
        <v>10148895</v>
      </c>
      <c r="D24" s="107">
        <f>SUM(D21:D23)</f>
        <v>4800617</v>
      </c>
    </row>
    <row r="25" spans="1:4" ht="15.75" thickBot="1">
      <c r="A25" s="91" t="s">
        <v>55</v>
      </c>
      <c r="B25" s="53"/>
      <c r="C25" s="106">
        <f>C24</f>
        <v>10148895</v>
      </c>
      <c r="D25" s="108">
        <f>D24</f>
        <v>4800617</v>
      </c>
    </row>
    <row r="26" spans="1:4" ht="15">
      <c r="A26" s="55"/>
      <c r="B26" s="100"/>
      <c r="C26" s="59"/>
      <c r="D26" s="59"/>
    </row>
    <row r="27" spans="1:4" ht="15">
      <c r="A27" s="55" t="s">
        <v>16</v>
      </c>
      <c r="B27" s="100"/>
      <c r="C27" s="59"/>
      <c r="D27" s="59"/>
    </row>
    <row r="28" spans="1:4" ht="15.75" thickBot="1">
      <c r="A28" s="101" t="s">
        <v>56</v>
      </c>
      <c r="B28" s="75">
        <v>16</v>
      </c>
      <c r="C28" s="109">
        <v>0.944</v>
      </c>
      <c r="D28" s="109">
        <v>0.447</v>
      </c>
    </row>
    <row r="29" ht="15.75" thickTop="1"/>
    <row r="31" spans="1:4" ht="15">
      <c r="A31" s="78" t="s">
        <v>105</v>
      </c>
      <c r="B31" s="79" t="s">
        <v>116</v>
      </c>
      <c r="C31" s="80"/>
      <c r="D31" s="81" t="s">
        <v>109</v>
      </c>
    </row>
    <row r="32" spans="1:4" ht="15">
      <c r="A32" s="78" t="s">
        <v>106</v>
      </c>
      <c r="B32" s="82" t="s">
        <v>103</v>
      </c>
      <c r="C32" s="80"/>
      <c r="D32" s="81" t="s">
        <v>104</v>
      </c>
    </row>
    <row r="33" spans="1:4" ht="63.75">
      <c r="A33" s="83" t="s">
        <v>107</v>
      </c>
      <c r="B33" s="82" t="s">
        <v>110</v>
      </c>
      <c r="C33" s="80"/>
      <c r="D33" s="84" t="s">
        <v>108</v>
      </c>
    </row>
  </sheetData>
  <sheetProtection/>
  <mergeCells count="3"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J31" sqref="J31"/>
    </sheetView>
  </sheetViews>
  <sheetFormatPr defaultColWidth="9.140625" defaultRowHeight="15"/>
  <cols>
    <col min="1" max="1" width="25.28125" style="5" customWidth="1"/>
    <col min="2" max="2" width="6.00390625" style="5" customWidth="1"/>
    <col min="3" max="3" width="15.140625" style="5" customWidth="1"/>
    <col min="4" max="4" width="7.57421875" style="5" bestFit="1" customWidth="1"/>
    <col min="5" max="5" width="16.28125" style="5" bestFit="1" customWidth="1"/>
    <col min="6" max="6" width="13.00390625" style="5" customWidth="1"/>
    <col min="7" max="16384" width="9.140625" style="5" customWidth="1"/>
  </cols>
  <sheetData>
    <row r="1" spans="1:6" ht="12.75">
      <c r="A1" s="49" t="s">
        <v>114</v>
      </c>
      <c r="B1" s="86"/>
      <c r="C1" s="86"/>
      <c r="D1" s="86"/>
      <c r="E1" s="86"/>
      <c r="F1" s="86"/>
    </row>
    <row r="2" spans="1:6" ht="12.75">
      <c r="A2" s="49" t="str">
        <f>'ОФП '!A2</f>
        <v>составленная в соответствии  с МСФО , на 30 июня 2018 года </v>
      </c>
      <c r="B2" s="86"/>
      <c r="C2" s="86"/>
      <c r="D2" s="86"/>
      <c r="E2" s="86"/>
      <c r="F2" s="86"/>
    </row>
    <row r="3" spans="1:6" ht="12.75">
      <c r="A3" s="1"/>
      <c r="B3" s="2"/>
      <c r="C3" s="2"/>
      <c r="D3" s="3"/>
      <c r="E3" s="3"/>
      <c r="F3" s="1"/>
    </row>
    <row r="4" spans="1:6" ht="12.75">
      <c r="A4" s="116" t="s">
        <v>11</v>
      </c>
      <c r="B4" s="116"/>
      <c r="C4" s="116"/>
      <c r="D4" s="116"/>
      <c r="E4" s="116"/>
      <c r="F4" s="4"/>
    </row>
    <row r="5" spans="1:6" ht="12.75">
      <c r="A5" s="117" t="s">
        <v>120</v>
      </c>
      <c r="B5" s="117"/>
      <c r="C5" s="117"/>
      <c r="D5" s="117"/>
      <c r="E5" s="117"/>
      <c r="F5" s="4"/>
    </row>
    <row r="6" spans="1:6" ht="12.75">
      <c r="A6" s="87"/>
      <c r="B6" s="87"/>
      <c r="C6" s="87"/>
      <c r="D6" s="87"/>
      <c r="E6" s="87"/>
      <c r="F6" s="4"/>
    </row>
    <row r="7" spans="4:5" ht="12.75">
      <c r="D7" s="6"/>
      <c r="E7" s="6"/>
    </row>
    <row r="8" spans="1:6" ht="12.75">
      <c r="A8" s="118" t="s">
        <v>18</v>
      </c>
      <c r="B8" s="114" t="s">
        <v>19</v>
      </c>
      <c r="C8" s="114" t="s">
        <v>33</v>
      </c>
      <c r="D8" s="114" t="s">
        <v>34</v>
      </c>
      <c r="E8" s="114" t="s">
        <v>35</v>
      </c>
      <c r="F8" s="114" t="s">
        <v>57</v>
      </c>
    </row>
    <row r="9" spans="1:6" ht="13.5" thickBot="1">
      <c r="A9" s="119"/>
      <c r="B9" s="115"/>
      <c r="C9" s="115"/>
      <c r="D9" s="115"/>
      <c r="E9" s="115"/>
      <c r="F9" s="115"/>
    </row>
    <row r="10" spans="1:6" ht="12.75">
      <c r="A10" s="55"/>
      <c r="B10" s="35"/>
      <c r="C10" s="60"/>
      <c r="D10" s="60"/>
      <c r="E10" s="60"/>
      <c r="F10" s="60"/>
    </row>
    <row r="11" spans="1:6" ht="12.75">
      <c r="A11" s="133" t="s">
        <v>98</v>
      </c>
      <c r="B11" s="103"/>
      <c r="C11" s="104">
        <v>10748046</v>
      </c>
      <c r="D11" s="134" t="s">
        <v>59</v>
      </c>
      <c r="E11" s="104">
        <v>5171541</v>
      </c>
      <c r="F11" s="104">
        <f>C11+E11</f>
        <v>15919587</v>
      </c>
    </row>
    <row r="12" spans="1:6" ht="12.75">
      <c r="A12" s="62"/>
      <c r="B12" s="35"/>
      <c r="C12" s="60"/>
      <c r="D12" s="60"/>
      <c r="E12" s="60"/>
      <c r="F12" s="60"/>
    </row>
    <row r="13" spans="1:6" ht="12.75">
      <c r="A13" s="62" t="s">
        <v>58</v>
      </c>
      <c r="B13" s="35"/>
      <c r="C13" s="60" t="s">
        <v>59</v>
      </c>
      <c r="D13" s="60" t="s">
        <v>59</v>
      </c>
      <c r="E13" s="90">
        <v>4800617</v>
      </c>
      <c r="F13" s="63">
        <f>E13</f>
        <v>4800617</v>
      </c>
    </row>
    <row r="14" spans="1:6" ht="25.5">
      <c r="A14" s="133" t="s">
        <v>60</v>
      </c>
      <c r="B14" s="103"/>
      <c r="C14" s="134" t="s">
        <v>59</v>
      </c>
      <c r="D14" s="134" t="s">
        <v>59</v>
      </c>
      <c r="E14" s="135">
        <f>E13</f>
        <v>4800617</v>
      </c>
      <c r="F14" s="135">
        <f>E14</f>
        <v>4800617</v>
      </c>
    </row>
    <row r="15" spans="1:6" ht="12.75">
      <c r="A15" s="62"/>
      <c r="B15" s="35"/>
      <c r="C15" s="60"/>
      <c r="D15" s="60"/>
      <c r="E15" s="60"/>
      <c r="F15" s="60"/>
    </row>
    <row r="16" spans="1:6" ht="13.5" thickBot="1">
      <c r="A16" s="136" t="s">
        <v>121</v>
      </c>
      <c r="B16" s="137"/>
      <c r="C16" s="123">
        <v>10748046</v>
      </c>
      <c r="D16" s="138" t="s">
        <v>59</v>
      </c>
      <c r="E16" s="123">
        <f>E11+E14</f>
        <v>9972158</v>
      </c>
      <c r="F16" s="123">
        <f>C16+E16</f>
        <v>20720204</v>
      </c>
    </row>
    <row r="17" spans="1:6" ht="12.75">
      <c r="A17" s="92"/>
      <c r="B17" s="65"/>
      <c r="C17" s="68"/>
      <c r="D17" s="68"/>
      <c r="E17" s="68"/>
      <c r="F17" s="68"/>
    </row>
    <row r="18" spans="1:6" ht="12.75">
      <c r="A18" s="133" t="s">
        <v>118</v>
      </c>
      <c r="B18" s="103"/>
      <c r="C18" s="104">
        <v>10748046</v>
      </c>
      <c r="D18" s="134" t="s">
        <v>59</v>
      </c>
      <c r="E18" s="104">
        <v>15153140</v>
      </c>
      <c r="F18" s="104">
        <v>25901186</v>
      </c>
    </row>
    <row r="19" spans="1:6" ht="12.75">
      <c r="A19" s="139" t="s">
        <v>54</v>
      </c>
      <c r="B19" s="140"/>
      <c r="C19" s="134" t="s">
        <v>59</v>
      </c>
      <c r="D19" s="134" t="s">
        <v>59</v>
      </c>
      <c r="E19" s="135">
        <f>'ОСД '!C24</f>
        <v>10148895</v>
      </c>
      <c r="F19" s="135">
        <f>E19</f>
        <v>10148895</v>
      </c>
    </row>
    <row r="20" spans="1:6" ht="25.5">
      <c r="A20" s="62" t="s">
        <v>55</v>
      </c>
      <c r="B20" s="35"/>
      <c r="C20" s="59" t="s">
        <v>59</v>
      </c>
      <c r="D20" s="59" t="s">
        <v>59</v>
      </c>
      <c r="E20" s="63">
        <f>E19</f>
        <v>10148895</v>
      </c>
      <c r="F20" s="63">
        <f>E20</f>
        <v>10148895</v>
      </c>
    </row>
    <row r="21" spans="1:6" ht="12.75">
      <c r="A21" s="64"/>
      <c r="B21" s="65"/>
      <c r="C21" s="94"/>
      <c r="D21" s="94"/>
      <c r="E21" s="94"/>
      <c r="F21" s="94"/>
    </row>
    <row r="22" spans="1:6" ht="13.5" thickBot="1">
      <c r="A22" s="136" t="s">
        <v>122</v>
      </c>
      <c r="B22" s="122"/>
      <c r="C22" s="123">
        <v>10748046</v>
      </c>
      <c r="D22" s="138" t="s">
        <v>59</v>
      </c>
      <c r="E22" s="123">
        <f>E18+E20</f>
        <v>25302035</v>
      </c>
      <c r="F22" s="123">
        <f>C22+E22</f>
        <v>36050081</v>
      </c>
    </row>
    <row r="23" spans="1:6" ht="12.75">
      <c r="A23" s="92"/>
      <c r="B23" s="65"/>
      <c r="C23" s="93"/>
      <c r="D23" s="94"/>
      <c r="E23" s="93"/>
      <c r="F23" s="93"/>
    </row>
    <row r="24" spans="1:6" ht="12.75">
      <c r="A24" s="92"/>
      <c r="B24" s="65"/>
      <c r="C24" s="93"/>
      <c r="D24" s="94"/>
      <c r="E24" s="93"/>
      <c r="F24" s="93"/>
    </row>
    <row r="25" spans="1:6" s="50" customFormat="1" ht="15">
      <c r="A25" s="78" t="s">
        <v>105</v>
      </c>
      <c r="B25" s="5"/>
      <c r="C25" s="79" t="s">
        <v>116</v>
      </c>
      <c r="D25" s="82"/>
      <c r="E25" s="81" t="s">
        <v>115</v>
      </c>
      <c r="F25" s="5"/>
    </row>
    <row r="26" spans="1:6" s="50" customFormat="1" ht="15">
      <c r="A26" s="78" t="s">
        <v>106</v>
      </c>
      <c r="B26" s="5"/>
      <c r="C26" s="82" t="s">
        <v>103</v>
      </c>
      <c r="D26" s="81"/>
      <c r="E26" s="81" t="s">
        <v>104</v>
      </c>
      <c r="F26" s="5"/>
    </row>
    <row r="27" spans="1:6" s="50" customFormat="1" ht="63.75">
      <c r="A27" s="83" t="s">
        <v>107</v>
      </c>
      <c r="B27" s="5"/>
      <c r="C27" s="82" t="s">
        <v>110</v>
      </c>
      <c r="D27" s="84"/>
      <c r="E27" s="84" t="s">
        <v>108</v>
      </c>
      <c r="F27" s="5"/>
    </row>
  </sheetData>
  <sheetProtection/>
  <mergeCells count="8">
    <mergeCell ref="F8:F9"/>
    <mergeCell ref="A4:E4"/>
    <mergeCell ref="A5:E5"/>
    <mergeCell ref="A8:A9"/>
    <mergeCell ref="B8:B9"/>
    <mergeCell ref="D8:D9"/>
    <mergeCell ref="E8:E9"/>
    <mergeCell ref="C8:C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31">
      <selection activeCell="E54" sqref="E54"/>
    </sheetView>
  </sheetViews>
  <sheetFormatPr defaultColWidth="38.140625" defaultRowHeight="15"/>
  <cols>
    <col min="1" max="1" width="38.57421875" style="0" customWidth="1"/>
    <col min="2" max="2" width="15.140625" style="0" customWidth="1"/>
    <col min="3" max="3" width="22.00390625" style="0" customWidth="1"/>
    <col min="4" max="4" width="20.8515625" style="0" customWidth="1"/>
  </cols>
  <sheetData>
    <row r="1" spans="1:5" ht="15">
      <c r="A1" s="49" t="s">
        <v>114</v>
      </c>
      <c r="B1" s="49"/>
      <c r="C1" s="49"/>
      <c r="D1" s="49"/>
      <c r="E1" s="49"/>
    </row>
    <row r="2" spans="1:5" ht="15">
      <c r="A2" s="49" t="str">
        <f>'ОФП '!A2</f>
        <v>составленная в соответствии  с МСФО , на 30 июня 2018 года </v>
      </c>
      <c r="B2" s="49"/>
      <c r="C2" s="49"/>
      <c r="D2" s="49"/>
      <c r="E2" s="49"/>
    </row>
    <row r="3" spans="1:4" ht="15">
      <c r="A3" s="85"/>
      <c r="B3" s="85"/>
      <c r="C3" s="85"/>
      <c r="D3" s="85"/>
    </row>
    <row r="4" spans="1:3" ht="15">
      <c r="A4" s="120" t="s">
        <v>12</v>
      </c>
      <c r="B4" s="120"/>
      <c r="C4" s="120"/>
    </row>
    <row r="5" spans="1:3" ht="15">
      <c r="A5" s="120" t="s">
        <v>17</v>
      </c>
      <c r="B5" s="120"/>
      <c r="C5" s="120"/>
    </row>
    <row r="6" spans="1:3" ht="15">
      <c r="A6" s="120" t="str">
        <f>'ОСД '!A6:C6</f>
        <v> за  шесть месяцев, закончившиеся 30 июня 2018 года</v>
      </c>
      <c r="B6" s="120"/>
      <c r="C6" s="120"/>
    </row>
    <row r="7" spans="1:3" ht="15">
      <c r="A7" s="120" t="s">
        <v>61</v>
      </c>
      <c r="B7" s="120"/>
      <c r="C7" s="120"/>
    </row>
    <row r="8" spans="1:4" ht="39" thickBot="1">
      <c r="A8" s="7" t="s">
        <v>18</v>
      </c>
      <c r="B8" s="9" t="s">
        <v>19</v>
      </c>
      <c r="C8" s="47" t="str">
        <f>'ОСД '!C9</f>
        <v>За шесть месяцев, закончившиеся 30 июня 2018 года</v>
      </c>
      <c r="D8" s="47" t="str">
        <f>'ОСД '!D9</f>
        <v>За шесть месяцев, закончившиеся 30 июня  2017 года</v>
      </c>
    </row>
    <row r="9" spans="1:4" ht="15">
      <c r="A9" s="16"/>
      <c r="B9" s="8"/>
      <c r="C9" s="10"/>
      <c r="D9" s="10"/>
    </row>
    <row r="10" spans="1:4" ht="26.25">
      <c r="A10" s="11" t="s">
        <v>62</v>
      </c>
      <c r="B10" s="12"/>
      <c r="C10" s="11"/>
      <c r="D10" s="19"/>
    </row>
    <row r="11" spans="1:4" ht="15">
      <c r="A11" s="40" t="s">
        <v>15</v>
      </c>
      <c r="B11" s="15"/>
      <c r="C11" s="17">
        <f>'ОСД '!C21</f>
        <v>13431321</v>
      </c>
      <c r="D11" s="17">
        <f>'ОСД '!D21</f>
        <v>5508758</v>
      </c>
    </row>
    <row r="12" spans="1:4" ht="15">
      <c r="A12" s="16"/>
      <c r="B12" s="15"/>
      <c r="C12" s="13"/>
      <c r="D12" s="14"/>
    </row>
    <row r="13" spans="1:4" ht="15">
      <c r="A13" s="11" t="s">
        <v>63</v>
      </c>
      <c r="B13" s="15"/>
      <c r="C13" s="13"/>
      <c r="D13" s="14"/>
    </row>
    <row r="14" spans="1:4" ht="15">
      <c r="A14" s="16" t="s">
        <v>64</v>
      </c>
      <c r="B14" s="15"/>
      <c r="C14" s="17">
        <v>1914643</v>
      </c>
      <c r="D14" s="17">
        <v>1004413</v>
      </c>
    </row>
    <row r="15" spans="1:4" ht="39">
      <c r="A15" s="16" t="s">
        <v>65</v>
      </c>
      <c r="B15" s="15"/>
      <c r="C15" s="21">
        <v>0</v>
      </c>
      <c r="D15" s="21">
        <v>43</v>
      </c>
    </row>
    <row r="16" spans="1:4" ht="15">
      <c r="A16" s="16" t="s">
        <v>66</v>
      </c>
      <c r="B16" s="15"/>
      <c r="C16" s="21">
        <v>0</v>
      </c>
      <c r="D16" s="21">
        <v>0</v>
      </c>
    </row>
    <row r="17" spans="1:4" ht="15">
      <c r="A17" s="16" t="s">
        <v>67</v>
      </c>
      <c r="B17" s="15"/>
      <c r="C17" s="21">
        <f>-'ОСД '!C17</f>
        <v>221115</v>
      </c>
      <c r="D17" s="21">
        <f>-'ОСД '!D17</f>
        <v>96533</v>
      </c>
    </row>
    <row r="18" spans="1:4" ht="15">
      <c r="A18" s="16" t="s">
        <v>50</v>
      </c>
      <c r="B18" s="15"/>
      <c r="C18" s="21">
        <f>-'ОСД '!C18</f>
        <v>-336449</v>
      </c>
      <c r="D18" s="21">
        <f>-'ОСД '!D18</f>
        <v>-193132</v>
      </c>
    </row>
    <row r="19" spans="1:4" ht="26.25">
      <c r="A19" s="16" t="s">
        <v>68</v>
      </c>
      <c r="B19" s="15"/>
      <c r="C19" s="21">
        <f>-'ОСД '!C19</f>
        <v>-23757</v>
      </c>
      <c r="D19" s="21">
        <f>-25083</f>
        <v>-25083</v>
      </c>
    </row>
    <row r="20" spans="1:4" ht="39">
      <c r="A20" s="144" t="s">
        <v>69</v>
      </c>
      <c r="B20" s="145"/>
      <c r="C20" s="146">
        <v>28</v>
      </c>
      <c r="D20" s="146">
        <v>-1847</v>
      </c>
    </row>
    <row r="21" spans="1:4" ht="26.25">
      <c r="A21" s="141" t="s">
        <v>70</v>
      </c>
      <c r="B21" s="142"/>
      <c r="C21" s="143">
        <f>SUM(C11:C20)</f>
        <v>15206901</v>
      </c>
      <c r="D21" s="143">
        <f>SUM(D11:D20)</f>
        <v>6389685</v>
      </c>
    </row>
    <row r="22" spans="1:4" ht="15">
      <c r="A22" s="11"/>
      <c r="B22" s="15"/>
      <c r="C22" s="11"/>
      <c r="D22" s="11"/>
    </row>
    <row r="23" spans="1:4" ht="15">
      <c r="A23" s="11" t="s">
        <v>71</v>
      </c>
      <c r="B23" s="12"/>
      <c r="C23" s="11"/>
      <c r="D23" s="11"/>
    </row>
    <row r="24" spans="1:4" ht="39">
      <c r="A24" s="16" t="s">
        <v>72</v>
      </c>
      <c r="B24" s="12"/>
      <c r="C24" s="21">
        <v>-9139782</v>
      </c>
      <c r="D24" s="21">
        <v>296399</v>
      </c>
    </row>
    <row r="25" spans="1:4" ht="15">
      <c r="A25" s="16" t="s">
        <v>73</v>
      </c>
      <c r="B25" s="12"/>
      <c r="C25" s="21">
        <v>375281</v>
      </c>
      <c r="D25" s="21">
        <v>1093448</v>
      </c>
    </row>
    <row r="26" spans="1:4" ht="15">
      <c r="A26" s="16" t="s">
        <v>74</v>
      </c>
      <c r="B26" s="12"/>
      <c r="C26" s="21">
        <v>-59696</v>
      </c>
      <c r="D26" s="21">
        <v>127261</v>
      </c>
    </row>
    <row r="27" spans="1:4" ht="15">
      <c r="A27" s="40" t="s">
        <v>113</v>
      </c>
      <c r="B27" s="38"/>
      <c r="C27" s="21">
        <v>-18585</v>
      </c>
      <c r="D27" s="21">
        <v>0</v>
      </c>
    </row>
    <row r="28" spans="1:4" ht="26.25">
      <c r="A28" s="16" t="s">
        <v>75</v>
      </c>
      <c r="B28" s="12"/>
      <c r="C28" s="21">
        <v>2731968</v>
      </c>
      <c r="D28" s="48">
        <v>-136495</v>
      </c>
    </row>
    <row r="29" spans="1:4" ht="26.25">
      <c r="A29" s="16" t="s">
        <v>76</v>
      </c>
      <c r="B29" s="12"/>
      <c r="C29" s="21">
        <v>-178836</v>
      </c>
      <c r="D29" s="21">
        <v>167849</v>
      </c>
    </row>
    <row r="30" spans="1:4" ht="15">
      <c r="A30" s="144" t="s">
        <v>77</v>
      </c>
      <c r="B30" s="147"/>
      <c r="C30" s="146">
        <v>804416</v>
      </c>
      <c r="D30" s="146">
        <v>-3442</v>
      </c>
    </row>
    <row r="31" spans="1:4" ht="26.25">
      <c r="A31" s="11" t="s">
        <v>78</v>
      </c>
      <c r="B31" s="12"/>
      <c r="C31" s="25">
        <f>SUM(C21:C30)</f>
        <v>9721667</v>
      </c>
      <c r="D31" s="25">
        <f>SUM(D21:D30)</f>
        <v>7934705</v>
      </c>
    </row>
    <row r="32" spans="1:4" ht="15">
      <c r="A32" s="16"/>
      <c r="B32" s="12"/>
      <c r="C32" s="11"/>
      <c r="D32" s="11"/>
    </row>
    <row r="33" spans="1:4" ht="15">
      <c r="A33" s="16" t="s">
        <v>79</v>
      </c>
      <c r="B33" s="12"/>
      <c r="C33" s="39">
        <v>-644704</v>
      </c>
      <c r="D33" s="39">
        <v>-653817</v>
      </c>
    </row>
    <row r="34" spans="1:4" ht="15">
      <c r="A34" s="40" t="s">
        <v>127</v>
      </c>
      <c r="B34" s="38"/>
      <c r="C34" s="39">
        <v>-107371</v>
      </c>
      <c r="D34" s="39"/>
    </row>
    <row r="35" spans="1:4" ht="15">
      <c r="A35" s="37" t="s">
        <v>102</v>
      </c>
      <c r="B35" s="38"/>
      <c r="C35" s="39">
        <v>7187</v>
      </c>
      <c r="D35" s="39">
        <v>0</v>
      </c>
    </row>
    <row r="36" spans="1:4" ht="26.25">
      <c r="A36" s="150" t="s">
        <v>80</v>
      </c>
      <c r="B36" s="151"/>
      <c r="C36" s="152">
        <f>SUM(C31:C35)</f>
        <v>8976779</v>
      </c>
      <c r="D36" s="152">
        <f>SUM(D31:D35)</f>
        <v>7280888</v>
      </c>
    </row>
    <row r="37" spans="1:4" ht="15">
      <c r="A37" s="16"/>
      <c r="B37" s="12"/>
      <c r="C37" s="11"/>
      <c r="D37" s="11"/>
    </row>
    <row r="38" spans="1:4" ht="26.25">
      <c r="A38" s="11" t="s">
        <v>81</v>
      </c>
      <c r="B38" s="8"/>
      <c r="C38" s="11"/>
      <c r="D38" s="11"/>
    </row>
    <row r="39" spans="1:4" ht="15">
      <c r="A39" s="31" t="s">
        <v>99</v>
      </c>
      <c r="B39" s="32"/>
      <c r="C39" s="21">
        <v>828513</v>
      </c>
      <c r="D39" s="39" t="s">
        <v>26</v>
      </c>
    </row>
    <row r="40" spans="1:4" ht="15">
      <c r="A40" s="16" t="s">
        <v>82</v>
      </c>
      <c r="B40" s="12"/>
      <c r="C40" s="21">
        <v>76471</v>
      </c>
      <c r="D40" s="21">
        <v>-130577</v>
      </c>
    </row>
    <row r="41" spans="1:4" ht="15">
      <c r="A41" s="16" t="s">
        <v>83</v>
      </c>
      <c r="B41" s="12"/>
      <c r="C41" s="21">
        <v>-798822</v>
      </c>
      <c r="D41" s="21">
        <v>16693</v>
      </c>
    </row>
    <row r="42" spans="1:4" ht="26.25">
      <c r="A42" s="16" t="s">
        <v>84</v>
      </c>
      <c r="B42" s="12"/>
      <c r="C42" s="21">
        <v>-29421</v>
      </c>
      <c r="D42" s="21">
        <v>-323298</v>
      </c>
    </row>
    <row r="43" spans="1:4" ht="15">
      <c r="A43" s="16" t="s">
        <v>85</v>
      </c>
      <c r="B43" s="15"/>
      <c r="C43" s="21">
        <v>-7129937</v>
      </c>
      <c r="D43" s="21">
        <v>-3266389</v>
      </c>
    </row>
    <row r="44" spans="1:4" ht="15">
      <c r="A44" s="36" t="s">
        <v>101</v>
      </c>
      <c r="B44" s="15"/>
      <c r="C44" s="21">
        <v>12400</v>
      </c>
      <c r="D44" s="21">
        <v>0</v>
      </c>
    </row>
    <row r="45" spans="1:4" ht="15">
      <c r="A45" s="16" t="s">
        <v>86</v>
      </c>
      <c r="B45" s="15"/>
      <c r="C45" s="21">
        <v>-911007</v>
      </c>
      <c r="D45" s="21">
        <v>-2924091</v>
      </c>
    </row>
    <row r="46" spans="1:4" ht="26.25">
      <c r="A46" s="148" t="s">
        <v>87</v>
      </c>
      <c r="B46" s="142"/>
      <c r="C46" s="39">
        <v>0</v>
      </c>
      <c r="D46" s="39">
        <v>-56228</v>
      </c>
    </row>
    <row r="47" spans="1:4" ht="39">
      <c r="A47" s="150" t="s">
        <v>88</v>
      </c>
      <c r="B47" s="151"/>
      <c r="C47" s="153">
        <f>SUM(C39:C46)</f>
        <v>-7951803</v>
      </c>
      <c r="D47" s="153">
        <f>SUM(D39:D46)</f>
        <v>-6683890</v>
      </c>
    </row>
    <row r="48" spans="1:4" ht="15">
      <c r="A48" s="11"/>
      <c r="B48" s="8"/>
      <c r="C48" s="13"/>
      <c r="D48" s="13"/>
    </row>
    <row r="49" spans="1:4" ht="26.25">
      <c r="A49" s="11" t="s">
        <v>89</v>
      </c>
      <c r="B49" s="15"/>
      <c r="C49" s="27"/>
      <c r="D49" s="19"/>
    </row>
    <row r="50" spans="1:4" ht="15">
      <c r="A50" s="16" t="s">
        <v>90</v>
      </c>
      <c r="B50" s="15"/>
      <c r="C50" s="21">
        <v>5863197</v>
      </c>
      <c r="D50" s="21">
        <v>0</v>
      </c>
    </row>
    <row r="51" spans="1:4" ht="15.75" thickBot="1">
      <c r="A51" s="18" t="s">
        <v>91</v>
      </c>
      <c r="B51" s="26"/>
      <c r="C51" s="22">
        <v>-6957933</v>
      </c>
      <c r="D51" s="22">
        <v>0</v>
      </c>
    </row>
    <row r="52" spans="1:4" ht="39">
      <c r="A52" s="11" t="s">
        <v>92</v>
      </c>
      <c r="B52" s="12"/>
      <c r="C52" s="23">
        <f>SUM(C50:C51)</f>
        <v>-1094736</v>
      </c>
      <c r="D52" s="23">
        <f>SUM(D50:D51)</f>
        <v>0</v>
      </c>
    </row>
    <row r="53" spans="1:4" ht="26.25">
      <c r="A53" s="148" t="s">
        <v>93</v>
      </c>
      <c r="B53" s="149"/>
      <c r="C53" s="39">
        <v>36303</v>
      </c>
      <c r="D53" s="39">
        <v>-42049</v>
      </c>
    </row>
    <row r="54" spans="1:4" ht="26.25">
      <c r="A54" s="150" t="s">
        <v>94</v>
      </c>
      <c r="B54" s="151"/>
      <c r="C54" s="153">
        <f>C36+C47+C52+C53</f>
        <v>-33457</v>
      </c>
      <c r="D54" s="153">
        <f>D36+D47+D52+D53</f>
        <v>554949</v>
      </c>
    </row>
    <row r="55" spans="1:4" ht="27" thickBot="1">
      <c r="A55" s="20" t="s">
        <v>95</v>
      </c>
      <c r="B55" s="26"/>
      <c r="C55" s="24">
        <v>315326</v>
      </c>
      <c r="D55" s="24">
        <v>424631</v>
      </c>
    </row>
    <row r="56" spans="1:4" ht="27" thickBot="1">
      <c r="A56" s="28" t="s">
        <v>96</v>
      </c>
      <c r="B56" s="29"/>
      <c r="C56" s="30">
        <f>C55+C54</f>
        <v>281869</v>
      </c>
      <c r="D56" s="30">
        <f>D55+D54</f>
        <v>979580</v>
      </c>
    </row>
    <row r="57" spans="1:4" ht="15.75" thickTop="1">
      <c r="A57" s="34"/>
      <c r="B57" s="34"/>
      <c r="C57" s="34"/>
      <c r="D57" s="34"/>
    </row>
    <row r="58" spans="1:4" ht="15">
      <c r="A58" s="33"/>
      <c r="B58" s="33"/>
      <c r="C58" s="33"/>
      <c r="D58" s="33"/>
    </row>
    <row r="59" spans="1:4" ht="15">
      <c r="A59" s="41" t="s">
        <v>105</v>
      </c>
      <c r="B59" s="43" t="s">
        <v>117</v>
      </c>
      <c r="D59" s="42" t="s">
        <v>109</v>
      </c>
    </row>
    <row r="60" spans="1:4" ht="15">
      <c r="A60" s="41" t="s">
        <v>106</v>
      </c>
      <c r="B60" s="44" t="s">
        <v>103</v>
      </c>
      <c r="D60" s="42" t="s">
        <v>104</v>
      </c>
    </row>
    <row r="61" spans="1:4" ht="63.75">
      <c r="A61" s="46" t="s">
        <v>107</v>
      </c>
      <c r="B61" s="44" t="s">
        <v>110</v>
      </c>
      <c r="D61" s="45" t="s">
        <v>108</v>
      </c>
    </row>
  </sheetData>
  <sheetProtection/>
  <mergeCells count="4">
    <mergeCell ref="A4:C4"/>
    <mergeCell ref="A5:C5"/>
    <mergeCell ref="A6:C6"/>
    <mergeCell ref="A7:C7"/>
  </mergeCells>
  <printOptions/>
  <pageMargins left="0.4330708661417323" right="0.2362204724409449" top="0.7480314960629921" bottom="0.7480314960629921" header="0.31496062992125984" footer="0.31496062992125984"/>
  <pageSetup fitToHeight="0" fitToWidth="0"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Rashid Mussin</cp:lastModifiedBy>
  <cp:lastPrinted>2018-08-09T03:52:29Z</cp:lastPrinted>
  <dcterms:created xsi:type="dcterms:W3CDTF">2016-05-13T18:34:15Z</dcterms:created>
  <dcterms:modified xsi:type="dcterms:W3CDTF">2018-08-09T11:33:40Z</dcterms:modified>
  <cp:category/>
  <cp:version/>
  <cp:contentType/>
  <cp:contentStatus/>
</cp:coreProperties>
</file>