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itanayeva_23256\Desktop\"/>
    </mc:Choice>
  </mc:AlternateContent>
  <bookViews>
    <workbookView xWindow="0" yWindow="0" windowWidth="28800" windowHeight="12315" activeTab="3"/>
  </bookViews>
  <sheets>
    <sheet name="Ф1 конс" sheetId="6" r:id="rId1"/>
    <sheet name="Ф2 конс" sheetId="2" r:id="rId2"/>
    <sheet name="Ф3 конс" sheetId="4" r:id="rId3"/>
    <sheet name="Ф4 конс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Account_Balance" localSheetId="0">#REF!</definedName>
    <definedName name="Account_Balance" localSheetId="2">#REF!</definedName>
    <definedName name="Account_Balance">#REF!</definedName>
    <definedName name="AS2DocOpenMode" hidden="1">"AS2DocumentEdit"</definedName>
    <definedName name="ASD" localSheetId="0">#REF!</definedName>
    <definedName name="ASD" localSheetId="2">#REF!</definedName>
    <definedName name="ASD">#REF!</definedName>
    <definedName name="ASDA" localSheetId="0">#REF!</definedName>
    <definedName name="ASDA" localSheetId="2">#REF!</definedName>
    <definedName name="ASDA">#REF!</definedName>
    <definedName name="CV" localSheetId="0">'[1]Q4 CMA'!#REF!</definedName>
    <definedName name="CV" localSheetId="2">'[1]Q4 CMA'!#REF!</definedName>
    <definedName name="CV">'[1]Q4 CMA'!#REF!</definedName>
    <definedName name="CVBCV" localSheetId="0">#REF!</definedName>
    <definedName name="CVBCV" localSheetId="2">#REF!</definedName>
    <definedName name="CVBCV">#REF!</definedName>
    <definedName name="Difference" localSheetId="0">#REF!</definedName>
    <definedName name="Difference" localSheetId="2">#REF!</definedName>
    <definedName name="Difference">#REF!</definedName>
    <definedName name="Disaggregations" localSheetId="0">[2]Depreciation!#REF!</definedName>
    <definedName name="Disaggregations" localSheetId="2">[2]Depreciation!#REF!</definedName>
    <definedName name="Disaggregations">[2]Depreciation!#REF!</definedName>
    <definedName name="DSFSD" localSheetId="0">#REF!</definedName>
    <definedName name="DSFSD" localSheetId="2">#REF!</definedName>
    <definedName name="DSFSD">#REF!</definedName>
    <definedName name="Expected_balance" localSheetId="0">#REF!</definedName>
    <definedName name="Expected_balance" localSheetId="2">#REF!</definedName>
    <definedName name="Expected_balance">#REF!</definedName>
    <definedName name="FDS" localSheetId="0">#REF!</definedName>
    <definedName name="FDS" localSheetId="2">#REF!</definedName>
    <definedName name="FDS">#REF!</definedName>
    <definedName name="Monetary_Precision" localSheetId="0">[2]Depreciation!#REF!</definedName>
    <definedName name="Monetary_Precision" localSheetId="2">[2]Depreciation!#REF!</definedName>
    <definedName name="Monetary_Precision">[2]Depreciation!#REF!</definedName>
    <definedName name="PJ" localSheetId="0">#REF!</definedName>
    <definedName name="PJ" localSheetId="2">#REF!</definedName>
    <definedName name="PJ">#REF!</definedName>
    <definedName name="Q" localSheetId="0">#REF!</definedName>
    <definedName name="Q" localSheetId="2">#REF!</definedName>
    <definedName name="Q">#REF!</definedName>
    <definedName name="QWE" localSheetId="0">#REF!</definedName>
    <definedName name="QWE" localSheetId="2">#REF!</definedName>
    <definedName name="QWE">#REF!</definedName>
    <definedName name="QWEQ" localSheetId="0">#REF!</definedName>
    <definedName name="QWEQ" localSheetId="2">#REF!</definedName>
    <definedName name="QWEQ">#REF!</definedName>
    <definedName name="R_Factor" localSheetId="0">[2]Depreciation!#REF!</definedName>
    <definedName name="R_Factor" localSheetId="2">[2]Depreciation!#REF!</definedName>
    <definedName name="R_Factor">[2]Depreciation!#REF!</definedName>
    <definedName name="Residual_difference" localSheetId="0">#REF!</definedName>
    <definedName name="Residual_difference" localSheetId="2">#REF!</definedName>
    <definedName name="Residual_difference">#REF!</definedName>
    <definedName name="sdfdsf" localSheetId="0" hidden="1">{#N/A,#N/A,FALSE,"Aging Summary";#N/A,#N/A,FALSE,"Ratio Analysis";#N/A,#N/A,FALSE,"Test 120 Day Accts";#N/A,#N/A,FALSE,"Tickmarks"}</definedName>
    <definedName name="sdfdsf" localSheetId="1" hidden="1">{#N/A,#N/A,FALSE,"Aging Summary";#N/A,#N/A,FALSE,"Ratio Analysis";#N/A,#N/A,FALSE,"Test 120 Day Accts";#N/A,#N/A,FALSE,"Tickmarks"}</definedName>
    <definedName name="sdfdsf" localSheetId="2" hidden="1">{#N/A,#N/A,FALSE,"Aging Summary";#N/A,#N/A,FALSE,"Ratio Analysis";#N/A,#N/A,FALSE,"Test 120 Day Accts";#N/A,#N/A,FALSE,"Tickmarks"}</definedName>
    <definedName name="sdfdsf" localSheetId="3" hidden="1">{#N/A,#N/A,FALSE,"Aging Summary";#N/A,#N/A,FALSE,"Ratio Analysis";#N/A,#N/A,FALSE,"Test 120 Day Accts";#N/A,#N/A,FALSE,"Tickmarks"}</definedName>
    <definedName name="sdfdsf" hidden="1">{#N/A,#N/A,FALSE,"Aging Summary";#N/A,#N/A,FALSE,"Ratio Analysis";#N/A,#N/A,FALSE,"Test 120 Day Accts";#N/A,#N/A,FALSE,"Tickmarks"}</definedName>
    <definedName name="TextRefCopy1" localSheetId="0">'[1]9m CMA'!#REF!</definedName>
    <definedName name="TextRefCopy1" localSheetId="2">'[1]9m CMA'!#REF!</definedName>
    <definedName name="TextRefCopy1">'[1]9m CMA'!#REF!</definedName>
    <definedName name="TextRefCopy10" localSheetId="0">'[3]2'!#REF!</definedName>
    <definedName name="TextRefCopy10" localSheetId="2">'[3]2'!#REF!</definedName>
    <definedName name="TextRefCopy10">'[3]2'!#REF!</definedName>
    <definedName name="TextRefCopy100" localSheetId="0">#REF!</definedName>
    <definedName name="TextRefCopy100" localSheetId="2">#REF!</definedName>
    <definedName name="TextRefCopy100">#REF!</definedName>
    <definedName name="TextRefCopy101" localSheetId="0">#REF!</definedName>
    <definedName name="TextRefCopy101" localSheetId="2">#REF!</definedName>
    <definedName name="TextRefCopy101">#REF!</definedName>
    <definedName name="TextRefCopy102" localSheetId="0">#REF!</definedName>
    <definedName name="TextRefCopy102" localSheetId="2">#REF!</definedName>
    <definedName name="TextRefCopy102">#REF!</definedName>
    <definedName name="TextRefCopy103" localSheetId="0">#REF!</definedName>
    <definedName name="TextRefCopy103" localSheetId="2">#REF!</definedName>
    <definedName name="TextRefCopy103">#REF!</definedName>
    <definedName name="TextRefCopy104" localSheetId="0">#REF!</definedName>
    <definedName name="TextRefCopy104" localSheetId="2">#REF!</definedName>
    <definedName name="TextRefCopy104">#REF!</definedName>
    <definedName name="TextRefCopy105" localSheetId="0">#REF!</definedName>
    <definedName name="TextRefCopy105" localSheetId="2">#REF!</definedName>
    <definedName name="TextRefCopy105">#REF!</definedName>
    <definedName name="TextRefCopy106" localSheetId="0">#REF!</definedName>
    <definedName name="TextRefCopy106" localSheetId="2">#REF!</definedName>
    <definedName name="TextRefCopy106">#REF!</definedName>
    <definedName name="TextRefCopy107" localSheetId="0">#REF!</definedName>
    <definedName name="TextRefCopy107" localSheetId="2">#REF!</definedName>
    <definedName name="TextRefCopy107">#REF!</definedName>
    <definedName name="TextRefCopy108" localSheetId="0">#REF!</definedName>
    <definedName name="TextRefCopy108" localSheetId="2">#REF!</definedName>
    <definedName name="TextRefCopy108">#REF!</definedName>
    <definedName name="TextRefCopy109" localSheetId="0">#REF!</definedName>
    <definedName name="TextRefCopy109" localSheetId="2">#REF!</definedName>
    <definedName name="TextRefCopy109">#REF!</definedName>
    <definedName name="TextRefCopy11" localSheetId="0">'[3]2'!#REF!</definedName>
    <definedName name="TextRefCopy11" localSheetId="2">'[3]2'!#REF!</definedName>
    <definedName name="TextRefCopy11">'[3]2'!#REF!</definedName>
    <definedName name="TextRefCopy110" localSheetId="0">#REF!</definedName>
    <definedName name="TextRefCopy110" localSheetId="2">#REF!</definedName>
    <definedName name="TextRefCopy110">#REF!</definedName>
    <definedName name="TextRefCopy111" localSheetId="0">#REF!</definedName>
    <definedName name="TextRefCopy111" localSheetId="2">#REF!</definedName>
    <definedName name="TextRefCopy111">#REF!</definedName>
    <definedName name="TextRefCopy112" localSheetId="0">#REF!</definedName>
    <definedName name="TextRefCopy112" localSheetId="2">#REF!</definedName>
    <definedName name="TextRefCopy112">#REF!</definedName>
    <definedName name="TextRefCopy113" localSheetId="0">#REF!</definedName>
    <definedName name="TextRefCopy113" localSheetId="2">#REF!</definedName>
    <definedName name="TextRefCopy113">#REF!</definedName>
    <definedName name="TextRefCopy114" localSheetId="0">#REF!</definedName>
    <definedName name="TextRefCopy114" localSheetId="2">#REF!</definedName>
    <definedName name="TextRefCopy114">#REF!</definedName>
    <definedName name="TextRefCopy115" localSheetId="0">#REF!</definedName>
    <definedName name="TextRefCopy115" localSheetId="2">#REF!</definedName>
    <definedName name="TextRefCopy115">#REF!</definedName>
    <definedName name="TextRefCopy116" localSheetId="0">#REF!</definedName>
    <definedName name="TextRefCopy116" localSheetId="2">#REF!</definedName>
    <definedName name="TextRefCopy116">#REF!</definedName>
    <definedName name="TextRefCopy117" localSheetId="0">#REF!</definedName>
    <definedName name="TextRefCopy117" localSheetId="2">#REF!</definedName>
    <definedName name="TextRefCopy117">#REF!</definedName>
    <definedName name="TextRefCopy12" localSheetId="0">'[3]2'!#REF!</definedName>
    <definedName name="TextRefCopy12" localSheetId="2">'[3]2'!#REF!</definedName>
    <definedName name="TextRefCopy12">'[3]2'!#REF!</definedName>
    <definedName name="TextRefCopy122" localSheetId="0">[4]Rollforward!#REF!</definedName>
    <definedName name="TextRefCopy122" localSheetId="2">[4]Rollforward!#REF!</definedName>
    <definedName name="TextRefCopy122">[4]Rollforward!#REF!</definedName>
    <definedName name="TextRefCopy123" localSheetId="0">[5]Rollforward!#REF!</definedName>
    <definedName name="TextRefCopy123" localSheetId="2">[5]Rollforward!#REF!</definedName>
    <definedName name="TextRefCopy123">[5]Rollforward!#REF!</definedName>
    <definedName name="TextRefCopy13" localSheetId="0">'[3]2'!#REF!</definedName>
    <definedName name="TextRefCopy13" localSheetId="2">'[3]2'!#REF!</definedName>
    <definedName name="TextRefCopy13">'[3]2'!#REF!</definedName>
    <definedName name="TextRefCopy14" localSheetId="0">#REF!</definedName>
    <definedName name="TextRefCopy14" localSheetId="2">#REF!</definedName>
    <definedName name="TextRefCopy14">#REF!</definedName>
    <definedName name="TextRefCopy147" localSheetId="0">#REF!</definedName>
    <definedName name="TextRefCopy147" localSheetId="2">#REF!</definedName>
    <definedName name="TextRefCopy147">#REF!</definedName>
    <definedName name="TextRefCopy149" localSheetId="0">#REF!</definedName>
    <definedName name="TextRefCopy149" localSheetId="2">#REF!</definedName>
    <definedName name="TextRefCopy149">#REF!</definedName>
    <definedName name="TextRefCopy15" localSheetId="0">'[1]Q4 CMA'!#REF!</definedName>
    <definedName name="TextRefCopy15" localSheetId="2">'[1]Q4 CMA'!#REF!</definedName>
    <definedName name="TextRefCopy15">'[1]Q4 CMA'!#REF!</definedName>
    <definedName name="TextRefCopy151" localSheetId="0">#REF!</definedName>
    <definedName name="TextRefCopy151" localSheetId="2">#REF!</definedName>
    <definedName name="TextRefCopy151">#REF!</definedName>
    <definedName name="TextRefCopy153" localSheetId="0">#REF!</definedName>
    <definedName name="TextRefCopy153" localSheetId="2">#REF!</definedName>
    <definedName name="TextRefCopy153">#REF!</definedName>
    <definedName name="TextRefCopy154" localSheetId="0">#REF!</definedName>
    <definedName name="TextRefCopy154" localSheetId="2">#REF!</definedName>
    <definedName name="TextRefCopy154">#REF!</definedName>
    <definedName name="TextRefCopy156" localSheetId="0">#REF!</definedName>
    <definedName name="TextRefCopy156" localSheetId="2">#REF!</definedName>
    <definedName name="TextRefCopy156">#REF!</definedName>
    <definedName name="TextRefCopy158" localSheetId="0">#REF!</definedName>
    <definedName name="TextRefCopy158" localSheetId="2">#REF!</definedName>
    <definedName name="TextRefCopy158">#REF!</definedName>
    <definedName name="TextRefCopy16" localSheetId="0">#REF!</definedName>
    <definedName name="TextRefCopy16" localSheetId="2">#REF!</definedName>
    <definedName name="TextRefCopy16">#REF!</definedName>
    <definedName name="TextRefCopy160" localSheetId="0">#REF!</definedName>
    <definedName name="TextRefCopy160" localSheetId="2">#REF!</definedName>
    <definedName name="TextRefCopy160">#REF!</definedName>
    <definedName name="TextRefCopy162" localSheetId="0">#REF!</definedName>
    <definedName name="TextRefCopy162" localSheetId="2">#REF!</definedName>
    <definedName name="TextRefCopy162">#REF!</definedName>
    <definedName name="TextRefCopy164" localSheetId="0">#REF!</definedName>
    <definedName name="TextRefCopy164" localSheetId="2">#REF!</definedName>
    <definedName name="TextRefCopy164">#REF!</definedName>
    <definedName name="TextRefCopy166" localSheetId="0">#REF!</definedName>
    <definedName name="TextRefCopy166" localSheetId="2">#REF!</definedName>
    <definedName name="TextRefCopy166">#REF!</definedName>
    <definedName name="TextRefCopy17" localSheetId="0">#REF!</definedName>
    <definedName name="TextRefCopy17" localSheetId="2">#REF!</definedName>
    <definedName name="TextRefCopy17">#REF!</definedName>
    <definedName name="TextRefCopy170" localSheetId="0">#REF!</definedName>
    <definedName name="TextRefCopy170" localSheetId="2">#REF!</definedName>
    <definedName name="TextRefCopy170">#REF!</definedName>
    <definedName name="TextRefCopy172" localSheetId="0">#REF!</definedName>
    <definedName name="TextRefCopy172" localSheetId="2">#REF!</definedName>
    <definedName name="TextRefCopy172">#REF!</definedName>
    <definedName name="TextRefCopy173" localSheetId="0">#REF!</definedName>
    <definedName name="TextRefCopy173" localSheetId="2">#REF!</definedName>
    <definedName name="TextRefCopy173">#REF!</definedName>
    <definedName name="TextRefCopy175" localSheetId="0">#REF!</definedName>
    <definedName name="TextRefCopy175" localSheetId="2">#REF!</definedName>
    <definedName name="TextRefCopy175">#REF!</definedName>
    <definedName name="TextRefCopy177" localSheetId="0">#REF!</definedName>
    <definedName name="TextRefCopy177" localSheetId="2">#REF!</definedName>
    <definedName name="TextRefCopy177">#REF!</definedName>
    <definedName name="TextRefCopy179" localSheetId="0">#REF!</definedName>
    <definedName name="TextRefCopy179" localSheetId="2">#REF!</definedName>
    <definedName name="TextRefCopy179">#REF!</definedName>
    <definedName name="TextRefCopy18" localSheetId="0">#REF!</definedName>
    <definedName name="TextRefCopy18" localSheetId="2">#REF!</definedName>
    <definedName name="TextRefCopy18">#REF!</definedName>
    <definedName name="TextRefCopy181" localSheetId="0">#REF!</definedName>
    <definedName name="TextRefCopy181" localSheetId="2">#REF!</definedName>
    <definedName name="TextRefCopy181">#REF!</definedName>
    <definedName name="TextRefCopy19" localSheetId="0">#REF!</definedName>
    <definedName name="TextRefCopy19" localSheetId="2">#REF!</definedName>
    <definedName name="TextRefCopy19">#REF!</definedName>
    <definedName name="TextRefCopy2" localSheetId="0">#REF!</definedName>
    <definedName name="TextRefCopy2" localSheetId="2">#REF!</definedName>
    <definedName name="TextRefCopy2">#REF!</definedName>
    <definedName name="TextRefCopy20" localSheetId="0">#REF!</definedName>
    <definedName name="TextRefCopy20" localSheetId="2">#REF!</definedName>
    <definedName name="TextRefCopy20">#REF!</definedName>
    <definedName name="TextRefCopy21" localSheetId="0">#REF!</definedName>
    <definedName name="TextRefCopy21" localSheetId="2">#REF!</definedName>
    <definedName name="TextRefCopy21">#REF!</definedName>
    <definedName name="TextRefCopy22" localSheetId="0">#REF!</definedName>
    <definedName name="TextRefCopy22" localSheetId="2">#REF!</definedName>
    <definedName name="TextRefCopy22">#REF!</definedName>
    <definedName name="TextRefCopy23" localSheetId="0">'[1]9m CMA'!#REF!</definedName>
    <definedName name="TextRefCopy23" localSheetId="2">'[1]9m CMA'!#REF!</definedName>
    <definedName name="TextRefCopy23">'[1]9m CMA'!#REF!</definedName>
    <definedName name="TextRefCopy24" localSheetId="0">'[1]9m CMA'!#REF!</definedName>
    <definedName name="TextRefCopy24" localSheetId="2">'[1]9m CMA'!#REF!</definedName>
    <definedName name="TextRefCopy24">'[1]9m CMA'!#REF!</definedName>
    <definedName name="TextRefCopy25" localSheetId="0">#REF!</definedName>
    <definedName name="TextRefCopy25" localSheetId="2">#REF!</definedName>
    <definedName name="TextRefCopy25">#REF!</definedName>
    <definedName name="TextRefCopy26" localSheetId="0">'[1]Q4 CMA'!#REF!</definedName>
    <definedName name="TextRefCopy26" localSheetId="2">'[1]Q4 CMA'!#REF!</definedName>
    <definedName name="TextRefCopy26">'[1]Q4 CMA'!#REF!</definedName>
    <definedName name="TextRefCopy27" localSheetId="0">'[1]Q4 CMA'!#REF!</definedName>
    <definedName name="TextRefCopy27" localSheetId="2">'[1]Q4 CMA'!#REF!</definedName>
    <definedName name="TextRefCopy27">'[1]Q4 CMA'!#REF!</definedName>
    <definedName name="TextRefCopy28" localSheetId="0">'[1]Q4 CMA'!#REF!</definedName>
    <definedName name="TextRefCopy28" localSheetId="2">'[1]Q4 CMA'!#REF!</definedName>
    <definedName name="TextRefCopy28">'[1]Q4 CMA'!#REF!</definedName>
    <definedName name="TextRefCopy29" localSheetId="0">#REF!</definedName>
    <definedName name="TextRefCopy29" localSheetId="2">#REF!</definedName>
    <definedName name="TextRefCopy29">#REF!</definedName>
    <definedName name="TextRefCopy3" localSheetId="0">'[3]2'!#REF!</definedName>
    <definedName name="TextRefCopy3" localSheetId="2">'[3]2'!#REF!</definedName>
    <definedName name="TextRefCopy3">'[3]2'!#REF!</definedName>
    <definedName name="TextRefCopy30" localSheetId="0">#REF!</definedName>
    <definedName name="TextRefCopy30" localSheetId="2">#REF!</definedName>
    <definedName name="TextRefCopy30">#REF!</definedName>
    <definedName name="TextRefCopy31" localSheetId="0">#REF!</definedName>
    <definedName name="TextRefCopy31" localSheetId="2">#REF!</definedName>
    <definedName name="TextRefCopy31">#REF!</definedName>
    <definedName name="TextRefCopy32" localSheetId="0">#REF!</definedName>
    <definedName name="TextRefCopy32" localSheetId="2">#REF!</definedName>
    <definedName name="TextRefCopy32">#REF!</definedName>
    <definedName name="TextRefCopy33" localSheetId="0">#REF!</definedName>
    <definedName name="TextRefCopy33" localSheetId="2">#REF!</definedName>
    <definedName name="TextRefCopy33">#REF!</definedName>
    <definedName name="TextRefCopy34" localSheetId="0">#REF!</definedName>
    <definedName name="TextRefCopy34" localSheetId="2">#REF!</definedName>
    <definedName name="TextRefCopy34">#REF!</definedName>
    <definedName name="TextRefCopy35" localSheetId="0">#REF!</definedName>
    <definedName name="TextRefCopy35" localSheetId="2">#REF!</definedName>
    <definedName name="TextRefCopy35">#REF!</definedName>
    <definedName name="TextRefCopy36" localSheetId="0">#REF!</definedName>
    <definedName name="TextRefCopy36" localSheetId="2">#REF!</definedName>
    <definedName name="TextRefCopy36">#REF!</definedName>
    <definedName name="TextRefCopy4" localSheetId="0">#REF!</definedName>
    <definedName name="TextRefCopy4" localSheetId="2">#REF!</definedName>
    <definedName name="TextRefCopy4">#REF!</definedName>
    <definedName name="TextRefCopy42" localSheetId="0">#REF!</definedName>
    <definedName name="TextRefCopy42" localSheetId="2">#REF!</definedName>
    <definedName name="TextRefCopy42">#REF!</definedName>
    <definedName name="TextRefCopy43" localSheetId="0">#REF!</definedName>
    <definedName name="TextRefCopy43" localSheetId="2">#REF!</definedName>
    <definedName name="TextRefCopy43">#REF!</definedName>
    <definedName name="TextRefCopy44" localSheetId="0">#REF!</definedName>
    <definedName name="TextRefCopy44" localSheetId="2">#REF!</definedName>
    <definedName name="TextRefCopy44">#REF!</definedName>
    <definedName name="TextRefCopy45" localSheetId="0">#REF!</definedName>
    <definedName name="TextRefCopy45" localSheetId="2">#REF!</definedName>
    <definedName name="TextRefCopy45">#REF!</definedName>
    <definedName name="TextRefCopy46" localSheetId="0">#REF!</definedName>
    <definedName name="TextRefCopy46" localSheetId="2">#REF!</definedName>
    <definedName name="TextRefCopy46">#REF!</definedName>
    <definedName name="TextRefCopy47" localSheetId="0">#REF!</definedName>
    <definedName name="TextRefCopy47" localSheetId="2">#REF!</definedName>
    <definedName name="TextRefCopy47">#REF!</definedName>
    <definedName name="TextRefCopy49" localSheetId="0">#REF!</definedName>
    <definedName name="TextRefCopy49" localSheetId="2">#REF!</definedName>
    <definedName name="TextRefCopy49">#REF!</definedName>
    <definedName name="TextRefCopy5" localSheetId="0">#REF!</definedName>
    <definedName name="TextRefCopy5" localSheetId="2">#REF!</definedName>
    <definedName name="TextRefCopy5">#REF!</definedName>
    <definedName name="TextRefCopy50" localSheetId="0">#REF!</definedName>
    <definedName name="TextRefCopy50" localSheetId="2">#REF!</definedName>
    <definedName name="TextRefCopy50">#REF!</definedName>
    <definedName name="TextRefCopy51" localSheetId="0">#REF!</definedName>
    <definedName name="TextRefCopy51" localSheetId="2">#REF!</definedName>
    <definedName name="TextRefCopy51">#REF!</definedName>
    <definedName name="TextRefCopy52" localSheetId="0">#REF!</definedName>
    <definedName name="TextRefCopy52" localSheetId="2">#REF!</definedName>
    <definedName name="TextRefCopy52">#REF!</definedName>
    <definedName name="TextRefCopy53" localSheetId="0">#REF!</definedName>
    <definedName name="TextRefCopy53" localSheetId="2">#REF!</definedName>
    <definedName name="TextRefCopy53">#REF!</definedName>
    <definedName name="TextRefCopy54" localSheetId="0">#REF!</definedName>
    <definedName name="TextRefCopy54" localSheetId="2">#REF!</definedName>
    <definedName name="TextRefCopy54">#REF!</definedName>
    <definedName name="TextRefCopy55" localSheetId="0">#REF!</definedName>
    <definedName name="TextRefCopy55" localSheetId="2">#REF!</definedName>
    <definedName name="TextRefCopy55">#REF!</definedName>
    <definedName name="TextRefCopy56" localSheetId="0">#REF!</definedName>
    <definedName name="TextRefCopy56" localSheetId="2">#REF!</definedName>
    <definedName name="TextRefCopy56">#REF!</definedName>
    <definedName name="TextRefCopy58" localSheetId="0">#REF!</definedName>
    <definedName name="TextRefCopy58" localSheetId="2">#REF!</definedName>
    <definedName name="TextRefCopy58">#REF!</definedName>
    <definedName name="TextRefCopy59" localSheetId="0">#REF!</definedName>
    <definedName name="TextRefCopy59" localSheetId="2">#REF!</definedName>
    <definedName name="TextRefCopy59">#REF!</definedName>
    <definedName name="TextRefCopy6" localSheetId="0">'[3]2'!#REF!</definedName>
    <definedName name="TextRefCopy6" localSheetId="2">'[3]2'!#REF!</definedName>
    <definedName name="TextRefCopy6">'[3]2'!#REF!</definedName>
    <definedName name="TextRefCopy60" localSheetId="0">#REF!</definedName>
    <definedName name="TextRefCopy60" localSheetId="2">#REF!</definedName>
    <definedName name="TextRefCopy60">#REF!</definedName>
    <definedName name="TextRefCopy61" localSheetId="0">#REF!</definedName>
    <definedName name="TextRefCopy61" localSheetId="2">#REF!</definedName>
    <definedName name="TextRefCopy61">#REF!</definedName>
    <definedName name="TextRefCopy62" localSheetId="0">#REF!</definedName>
    <definedName name="TextRefCopy62" localSheetId="2">#REF!</definedName>
    <definedName name="TextRefCopy62">#REF!</definedName>
    <definedName name="TextRefCopy63" localSheetId="0">#REF!</definedName>
    <definedName name="TextRefCopy63" localSheetId="2">#REF!</definedName>
    <definedName name="TextRefCopy63">#REF!</definedName>
    <definedName name="TextRefCopy64" localSheetId="0">#REF!</definedName>
    <definedName name="TextRefCopy64" localSheetId="2">#REF!</definedName>
    <definedName name="TextRefCopy64">#REF!</definedName>
    <definedName name="TextRefCopy65" localSheetId="0">#REF!</definedName>
    <definedName name="TextRefCopy65" localSheetId="2">#REF!</definedName>
    <definedName name="TextRefCopy65">#REF!</definedName>
    <definedName name="TextRefCopy66" localSheetId="0">#REF!</definedName>
    <definedName name="TextRefCopy66" localSheetId="2">#REF!</definedName>
    <definedName name="TextRefCopy66">#REF!</definedName>
    <definedName name="TextRefCopy67" localSheetId="0">#REF!</definedName>
    <definedName name="TextRefCopy67" localSheetId="2">#REF!</definedName>
    <definedName name="TextRefCopy67">#REF!</definedName>
    <definedName name="TextRefCopy7" localSheetId="0">#REF!</definedName>
    <definedName name="TextRefCopy7" localSheetId="2">#REF!</definedName>
    <definedName name="TextRefCopy7">#REF!</definedName>
    <definedName name="TextRefCopy72" localSheetId="0">#REF!</definedName>
    <definedName name="TextRefCopy72" localSheetId="2">#REF!</definedName>
    <definedName name="TextRefCopy72">#REF!</definedName>
    <definedName name="TextRefCopy76" localSheetId="0">#REF!</definedName>
    <definedName name="TextRefCopy76" localSheetId="2">#REF!</definedName>
    <definedName name="TextRefCopy76">#REF!</definedName>
    <definedName name="TextRefCopy77" localSheetId="0">#REF!</definedName>
    <definedName name="TextRefCopy77" localSheetId="2">#REF!</definedName>
    <definedName name="TextRefCopy77">#REF!</definedName>
    <definedName name="TextRefCopy78" localSheetId="0">#REF!</definedName>
    <definedName name="TextRefCopy78" localSheetId="2">#REF!</definedName>
    <definedName name="TextRefCopy78">#REF!</definedName>
    <definedName name="TextRefCopy79" localSheetId="0">#REF!</definedName>
    <definedName name="TextRefCopy79" localSheetId="2">#REF!</definedName>
    <definedName name="TextRefCopy79">#REF!</definedName>
    <definedName name="TextRefCopy8" localSheetId="0">#REF!</definedName>
    <definedName name="TextRefCopy8" localSheetId="2">#REF!</definedName>
    <definedName name="TextRefCopy8">#REF!</definedName>
    <definedName name="TextRefCopy80" localSheetId="0">#REF!</definedName>
    <definedName name="TextRefCopy80" localSheetId="2">#REF!</definedName>
    <definedName name="TextRefCopy80">#REF!</definedName>
    <definedName name="TextRefCopy81" localSheetId="0">#REF!</definedName>
    <definedName name="TextRefCopy81" localSheetId="2">#REF!</definedName>
    <definedName name="TextRefCopy81">#REF!</definedName>
    <definedName name="TextRefCopy82" localSheetId="0">#REF!</definedName>
    <definedName name="TextRefCopy82" localSheetId="2">#REF!</definedName>
    <definedName name="TextRefCopy82">#REF!</definedName>
    <definedName name="TextRefCopy83" localSheetId="0">#REF!</definedName>
    <definedName name="TextRefCopy83" localSheetId="2">#REF!</definedName>
    <definedName name="TextRefCopy83">#REF!</definedName>
    <definedName name="TextRefCopy84" localSheetId="0">#REF!</definedName>
    <definedName name="TextRefCopy84" localSheetId="2">#REF!</definedName>
    <definedName name="TextRefCopy84">#REF!</definedName>
    <definedName name="TextRefCopy85" localSheetId="0">#REF!</definedName>
    <definedName name="TextRefCopy85" localSheetId="2">#REF!</definedName>
    <definedName name="TextRefCopy85">#REF!</definedName>
    <definedName name="TextRefCopy86" localSheetId="0">#REF!</definedName>
    <definedName name="TextRefCopy86" localSheetId="2">#REF!</definedName>
    <definedName name="TextRefCopy86">#REF!</definedName>
    <definedName name="TextRefCopy87" localSheetId="0">#REF!</definedName>
    <definedName name="TextRefCopy87" localSheetId="2">#REF!</definedName>
    <definedName name="TextRefCopy87">#REF!</definedName>
    <definedName name="TextRefCopy88" localSheetId="0">#REF!</definedName>
    <definedName name="TextRefCopy88" localSheetId="2">#REF!</definedName>
    <definedName name="TextRefCopy88">#REF!</definedName>
    <definedName name="TextRefCopy89" localSheetId="0">#REF!</definedName>
    <definedName name="TextRefCopy89" localSheetId="2">#REF!</definedName>
    <definedName name="TextRefCopy89">#REF!</definedName>
    <definedName name="TextRefCopy9" localSheetId="0">'[3]2'!#REF!</definedName>
    <definedName name="TextRefCopy9" localSheetId="2">'[3]2'!#REF!</definedName>
    <definedName name="TextRefCopy9">'[3]2'!#REF!</definedName>
    <definedName name="TextRefCopy90" localSheetId="0">#REF!</definedName>
    <definedName name="TextRefCopy90" localSheetId="2">#REF!</definedName>
    <definedName name="TextRefCopy90">#REF!</definedName>
    <definedName name="TextRefCopy93" localSheetId="0">#REF!</definedName>
    <definedName name="TextRefCopy93" localSheetId="2">#REF!</definedName>
    <definedName name="TextRefCopy93">#REF!</definedName>
    <definedName name="TextRefCopyRangeCount" hidden="1">33</definedName>
    <definedName name="Threshold" localSheetId="0">#REF!</definedName>
    <definedName name="Threshold" localSheetId="2">#REF!</definedName>
    <definedName name="Threshold">#REF!</definedName>
    <definedName name="WER" localSheetId="0">#REF!</definedName>
    <definedName name="WER" localSheetId="2">#REF!</definedName>
    <definedName name="WER">#REF!</definedName>
    <definedName name="WERWERW" localSheetId="0">'[3]2'!#REF!</definedName>
    <definedName name="WERWERW" localSheetId="2">'[3]2'!#REF!</definedName>
    <definedName name="WERWERW">'[3]2'!#REF!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" localSheetId="0">'[1]Q4 CMA'!#REF!</definedName>
    <definedName name="X" localSheetId="2">'[1]Q4 CMA'!#REF!</definedName>
    <definedName name="X">'[1]Q4 CMA'!#REF!</definedName>
    <definedName name="XRefCopyRangeCount" hidden="1">1</definedName>
    <definedName name="Z" localSheetId="0">'[1]9m CMA'!#REF!</definedName>
    <definedName name="Z" localSheetId="2">'[1]9m CMA'!#REF!</definedName>
    <definedName name="Z">'[1]9m CMA'!#REF!</definedName>
    <definedName name="уцел0943кге">#REF!</definedName>
  </definedNames>
  <calcPr calcId="162913"/>
</workbook>
</file>

<file path=xl/calcChain.xml><?xml version="1.0" encoding="utf-8"?>
<calcChain xmlns="http://schemas.openxmlformats.org/spreadsheetml/2006/main">
  <c r="C33" i="6" l="1"/>
  <c r="B44" i="6" l="1"/>
  <c r="J30" i="5"/>
  <c r="I30" i="5"/>
  <c r="H30" i="5"/>
  <c r="G30" i="5"/>
  <c r="F30" i="5"/>
  <c r="E30" i="5"/>
  <c r="D30" i="5"/>
  <c r="C30" i="5"/>
  <c r="J24" i="5"/>
  <c r="I24" i="5"/>
  <c r="J23" i="5"/>
  <c r="J22" i="5"/>
  <c r="J20" i="5"/>
  <c r="I20" i="5"/>
  <c r="H20" i="5"/>
  <c r="G20" i="5"/>
  <c r="F20" i="5"/>
  <c r="E20" i="5"/>
  <c r="D20" i="5"/>
  <c r="C20" i="5"/>
  <c r="J19" i="5"/>
  <c r="J18" i="5"/>
  <c r="J15" i="5"/>
  <c r="J14" i="5"/>
  <c r="J13" i="5"/>
  <c r="J16" i="5" s="1"/>
  <c r="J12" i="5"/>
  <c r="J11" i="5"/>
  <c r="J10" i="5"/>
  <c r="J8" i="5"/>
  <c r="I16" i="5"/>
  <c r="I12" i="5"/>
  <c r="D66" i="4" l="1"/>
  <c r="D65" i="4"/>
  <c r="D37" i="2"/>
  <c r="C37" i="2"/>
  <c r="D31" i="2"/>
  <c r="C31" i="2"/>
  <c r="D15" i="2"/>
  <c r="C15" i="2"/>
  <c r="D9" i="2"/>
  <c r="C9" i="2"/>
  <c r="B43" i="2"/>
  <c r="D43" i="2"/>
  <c r="B45" i="2"/>
  <c r="D45" i="2"/>
  <c r="C20" i="2" l="1"/>
  <c r="C27" i="2" s="1"/>
  <c r="D20" i="2"/>
  <c r="D27" i="2" s="1"/>
  <c r="H24" i="5"/>
  <c r="G24" i="5"/>
  <c r="F24" i="5"/>
  <c r="E24" i="5"/>
  <c r="D24" i="5"/>
  <c r="C24" i="5"/>
  <c r="J26" i="5" l="1"/>
  <c r="D17" i="4" l="1"/>
  <c r="D31" i="4" s="1"/>
  <c r="D35" i="4" s="1"/>
  <c r="B42" i="5" l="1"/>
  <c r="B41" i="5"/>
  <c r="G37" i="5"/>
  <c r="G35" i="5"/>
  <c r="B37" i="5"/>
  <c r="B35" i="5"/>
  <c r="C80" i="4"/>
  <c r="C79" i="4"/>
  <c r="E73" i="4"/>
  <c r="C73" i="4"/>
  <c r="B52" i="2"/>
  <c r="B51" i="2"/>
  <c r="C42" i="6" l="1"/>
  <c r="B42" i="6"/>
  <c r="B33" i="6"/>
  <c r="C19" i="6"/>
  <c r="B19" i="6"/>
  <c r="C44" i="6" l="1"/>
  <c r="C46" i="6" s="1"/>
  <c r="B46" i="6"/>
  <c r="F12" i="5"/>
  <c r="F16" i="5" s="1"/>
  <c r="J28" i="5" l="1"/>
  <c r="J25" i="5" l="1"/>
  <c r="E59" i="4" l="1"/>
  <c r="E51" i="4"/>
  <c r="E17" i="4"/>
  <c r="E31" i="4" s="1"/>
  <c r="E35" i="4" s="1"/>
  <c r="E63" i="4" l="1"/>
  <c r="E66" i="4" s="1"/>
  <c r="J29" i="5" l="1"/>
  <c r="J27" i="5"/>
  <c r="D59" i="4" l="1"/>
  <c r="D51" i="4"/>
  <c r="H12" i="5" l="1"/>
  <c r="H16" i="5" s="1"/>
  <c r="G12" i="5"/>
  <c r="G16" i="5" s="1"/>
  <c r="E12" i="5"/>
  <c r="E16" i="5" s="1"/>
  <c r="E18" i="5" s="1"/>
  <c r="D12" i="5"/>
  <c r="D16" i="5" s="1"/>
  <c r="D18" i="5" s="1"/>
  <c r="C12" i="5"/>
  <c r="C16" i="5" s="1"/>
  <c r="C18" i="5" s="1"/>
  <c r="J21" i="5" l="1"/>
  <c r="E68" i="4" l="1"/>
  <c r="D63" i="4" l="1"/>
</calcChain>
</file>

<file path=xl/sharedStrings.xml><?xml version="1.0" encoding="utf-8"?>
<sst xmlns="http://schemas.openxmlformats.org/spreadsheetml/2006/main" count="152" uniqueCount="129">
  <si>
    <t>в тыс.тенге</t>
  </si>
  <si>
    <t>АКТИВЫ:</t>
  </si>
  <si>
    <t>Денежные средства и  их эквиваленты</t>
  </si>
  <si>
    <t>Средства в банках</t>
  </si>
  <si>
    <t>Ссуды, предоставленные клиентам</t>
  </si>
  <si>
    <t>Основные средства и нематериальные активы</t>
  </si>
  <si>
    <t>Прочие активы</t>
  </si>
  <si>
    <t>ИТОГО АКТИВЫ:</t>
  </si>
  <si>
    <t>ОБЯЗАТЕЛЬСТВА И КАПИТАЛ:</t>
  </si>
  <si>
    <t>ОБЯЗАТЕЛЬСТВА:</t>
  </si>
  <si>
    <t>Средства банков</t>
  </si>
  <si>
    <t>Средства клиентов</t>
  </si>
  <si>
    <t>Выпущенные долговые ценные бумаги</t>
  </si>
  <si>
    <t>Прочие обязательства</t>
  </si>
  <si>
    <t xml:space="preserve">      Субординированный долг</t>
  </si>
  <si>
    <t>ИТОГО ОБЯЗАТЕЛЬСТВА:</t>
  </si>
  <si>
    <t>КАПИТАЛ:</t>
  </si>
  <si>
    <t>Уставный капитал</t>
  </si>
  <si>
    <t>Фонд переоценки основных средств</t>
  </si>
  <si>
    <t>Нераспределенная прибыль</t>
  </si>
  <si>
    <t>ИТОГО КАПИТАЛ:</t>
  </si>
  <si>
    <t>ИТОГО ОБЯЗАТЕЛЬСТВА И КАПИТАЛ:</t>
  </si>
  <si>
    <t>ОПЕРАЦИОННЫЕ ДОХОДЫ</t>
  </si>
  <si>
    <t>Расход по налогу на прибыль</t>
  </si>
  <si>
    <t>ЧИСТАЯ ПРИБЫЛЬ</t>
  </si>
  <si>
    <t xml:space="preserve">         Уставный капитал</t>
  </si>
  <si>
    <t>Нераспределенная Прибыль</t>
  </si>
  <si>
    <t>Итого капитал</t>
  </si>
  <si>
    <t>Простые акции</t>
  </si>
  <si>
    <t>Привилегированные акции</t>
  </si>
  <si>
    <t>Чистая прибыль</t>
  </si>
  <si>
    <t>ДВИЖЕНИЕ ДЕНЕЖНЫХ СРЕДСТВ ОТ ОПЕРАЦИОННОЙ ДЕЯТЕЛЬНОСТИ</t>
  </si>
  <si>
    <t/>
  </si>
  <si>
    <t>Прочий доход полученный</t>
  </si>
  <si>
    <t>Изменение операционных активов и обязательств</t>
  </si>
  <si>
    <t>(Увеличение)/уменьшение операционных активов:</t>
  </si>
  <si>
    <t xml:space="preserve">Финансовые активы, оцениваемые по справедливой стоимости через прибыль или убыток  </t>
  </si>
  <si>
    <t xml:space="preserve">Ссуды, предоставленные клиентам </t>
  </si>
  <si>
    <t>Увеличение/(уменьшение) в операционных обязательствах:</t>
  </si>
  <si>
    <t xml:space="preserve">Средства банков </t>
  </si>
  <si>
    <t xml:space="preserve">Средства клиентов </t>
  </si>
  <si>
    <t>Финансовые обязательства, оцениваемые по справедливой стоимости через прибыль или убыток</t>
  </si>
  <si>
    <t>Приток/(отток) денежных средств от операционной деятельности до уплаты налога на прибыль</t>
  </si>
  <si>
    <t>Налог на прибыль уплаченный</t>
  </si>
  <si>
    <t>Чистый приток/ (отток) денежных средств от операционной деятельности</t>
  </si>
  <si>
    <t>ДВИЖЕНИЕ ДЕНЕЖНЫХ СРЕДСТВ ОТ ИНВЕСТИЦИОННОЙ ДЕЯТЕЛЬНОСТИ:</t>
  </si>
  <si>
    <t>Приобретение и предоплата за основные средства и нематериальные активы</t>
  </si>
  <si>
    <t>Поступления от продажи основных средств</t>
  </si>
  <si>
    <t>Чистый приток/(отток) денежных средств от инвестиционной деятельности</t>
  </si>
  <si>
    <t>ДВИЖЕНИЕ ДЕНЕЖНЫХ СРЕДСТВ ОТ ФИНАНСОВОЙ ДЕЯТЕЛЬНОСТИ:</t>
  </si>
  <si>
    <t>Погашение субординированного займа</t>
  </si>
  <si>
    <t>Чистый приток денежных средств от финансовой деятельности</t>
  </si>
  <si>
    <t>Влияние изменений обменных курсов на денежные средства и их эквиваленты</t>
  </si>
  <si>
    <t>Чистое изменение в денежных средствах и их эквивалентах</t>
  </si>
  <si>
    <t>ДЕНЕЖНЫЕ СРЕДСТВА И ИХ ЭКВИВАЛЕНТЫ, на начало периода</t>
  </si>
  <si>
    <t>ДЕНЕЖНЫЕ СРЕДСТВА И ИХ ЭКВИВАЛЕНТЫ, на конец периода</t>
  </si>
  <si>
    <t xml:space="preserve"> </t>
  </si>
  <si>
    <t>Инвестиции,имеющиеся в наличии для продажи</t>
  </si>
  <si>
    <t>Амортизация резерва переоценки основных средств</t>
  </si>
  <si>
    <t>Чистый совокупный доход</t>
  </si>
  <si>
    <t>Погашение долговых ценных бумаг</t>
  </si>
  <si>
    <t>Дивиденды выплаченные</t>
  </si>
  <si>
    <t>Выплата дивидендов</t>
  </si>
  <si>
    <t>Выкуп собственных акций</t>
  </si>
  <si>
    <t xml:space="preserve">    простые акции</t>
  </si>
  <si>
    <t>31 декабря 2016г.</t>
  </si>
  <si>
    <t xml:space="preserve">    привилегированные акции</t>
  </si>
  <si>
    <t>31 декабря 2017г.</t>
  </si>
  <si>
    <t>30 июня 2017г.</t>
  </si>
  <si>
    <t>30 июня 2018г.</t>
  </si>
  <si>
    <t>Приобретение собственных акций</t>
  </si>
  <si>
    <t>Страховые резервы</t>
  </si>
  <si>
    <t>Эффект применения МСФО 9 с 1 я января 2018</t>
  </si>
  <si>
    <t>1 января 2018 г. (пересмотренные данные)</t>
  </si>
  <si>
    <t>Поступления от продажи финансовых активов, оцениваемых по справедливой стоимости через прочий совокупный доход (2017 г.: Поступления от продажи ценных бумаг, имеющихся в наличии для продажи)</t>
  </si>
  <si>
    <t>Приобретение финансовых активов, оцениваемых по справедливой стоимости через прочий совокупный доход (2017 г.: Приобретение ценных бумаг, имеющихся в наличии для продажи)</t>
  </si>
  <si>
    <t>Главный бухгалтер</t>
  </si>
  <si>
    <t>Текущий налоговый актив</t>
  </si>
  <si>
    <t>Доходы по услугам и комиссии полученные</t>
  </si>
  <si>
    <t>Расходы по услугам и комиссии уплаченные</t>
  </si>
  <si>
    <t>За 6 месяцев, закончившихся 30.06.2018 г.</t>
  </si>
  <si>
    <t>За 6 месяцев, закончившихся 30.06.2017 г.</t>
  </si>
  <si>
    <t>по состоянию 
на 01.07.2018 г.</t>
  </si>
  <si>
    <t>по состоянию 
на 01.01.2018 г.</t>
  </si>
  <si>
    <t>Обязательные резервы в НБРК</t>
  </si>
  <si>
    <t>Инвестиционные ценные бумаги</t>
  </si>
  <si>
    <t>Текущие обязательства по налогу на прибыль</t>
  </si>
  <si>
    <t>Отложенные налоговые обязательства</t>
  </si>
  <si>
    <t>Дополнительно оплаченный капитал</t>
  </si>
  <si>
    <t>Резерв по переоценке финансовых активов</t>
  </si>
  <si>
    <t>Неконтролирующие доли участия</t>
  </si>
  <si>
    <t>Авдеева О.С.</t>
  </si>
  <si>
    <t>Исполнитель Мустагулова А.Н.</t>
  </si>
  <si>
    <t>Тел.258-59-55 вн.1217</t>
  </si>
  <si>
    <t>АО Kaspi.kz</t>
  </si>
  <si>
    <t>ДОХОДЫ</t>
  </si>
  <si>
    <t>Процентные доходы</t>
  </si>
  <si>
    <t>Услуги, комиссии и прочее</t>
  </si>
  <si>
    <t>Комиссия за продажу</t>
  </si>
  <si>
    <t>Доход от транзакций и членские сборы</t>
  </si>
  <si>
    <t>РАСХОДЫ, СВЯЗАННЫЕ С ПОЛУЧЕНИЕМ ВЫРУЧКИ</t>
  </si>
  <si>
    <t>Процентные расходы</t>
  </si>
  <si>
    <t>Транзакционные расходы</t>
  </si>
  <si>
    <t>Операционные расходы</t>
  </si>
  <si>
    <t>ЧИСТЫЙ ДОХОД</t>
  </si>
  <si>
    <t>РАСХОДЫ НА РАЗРАБОТКУ ТЕХНОЛОГИЙ И ПРОДУКТОВ</t>
  </si>
  <si>
    <t>РАСХОДЫ НА ПРОДАЖИ И МАРКЕТИНГ</t>
  </si>
  <si>
    <t>ОБЩИЕ И АДМИНИСТРАТИВНЫЕ РАСХОДЫ</t>
  </si>
  <si>
    <t>РАСХОДЫ ПО СОЗДАНИЮ РЕЗЕРВОВ</t>
  </si>
  <si>
    <t>Относящаяся к:</t>
  </si>
  <si>
    <t>Акционерам Компании</t>
  </si>
  <si>
    <t>Неконтролирующим долям</t>
  </si>
  <si>
    <t>Проценты, полученные</t>
  </si>
  <si>
    <t>Проценты, уплаченные</t>
  </si>
  <si>
    <t>Расходы, уплаченные по обязательному страхованию депозитов физических лиц</t>
  </si>
  <si>
    <t>Прочие расходы уплаченные</t>
  </si>
  <si>
    <t>Движение денежных средств от операционной деятельности до изменений операционных активов и обязательств</t>
  </si>
  <si>
    <t>Уменьшение неконтролирующей доли за счет выкупа акций дочерней компанией АО «Kaspi Bank»</t>
  </si>
  <si>
    <t>-</t>
  </si>
  <si>
    <t>Прочий совокупный доход/(убыток)</t>
  </si>
  <si>
    <t xml:space="preserve">Дивиденды полученные </t>
  </si>
  <si>
    <t>Промежуточный Консолидированный отчет о финансовом положении
АО Kaspi.kz</t>
  </si>
  <si>
    <t>по состоянию на 30 июня 2018 года</t>
  </si>
  <si>
    <t>Промежуточный Консолидированный отчет о прибылях и убытках
АО Kaspi.kz</t>
  </si>
  <si>
    <t xml:space="preserve">Промежуточный Консолидированный отчет о движении денежных средств            </t>
  </si>
  <si>
    <t>Промежуточный Консолидированный отчет об изменениях в капитале АО Kaspi.kz</t>
  </si>
  <si>
    <t>AO Kaspi.kz</t>
  </si>
  <si>
    <t>Генеральный директор</t>
  </si>
  <si>
    <t>Диденко 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</si>
</sst>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1" formatCode="_-* #,##0\ _₽_-;\-* #,##0\ _₽_-;_-* &quot;-&quot;\ _₽_-;_-@_-"/>
    <numFmt numFmtId="164" formatCode="_-* #,##0.00_р_._-;\-* #,##0.00_р_._-;_-* &quot;-&quot;??_р_._-;_-@_-"/>
    <numFmt numFmtId="165" formatCode="0.0;\(0.0\)"/>
    <numFmt numFmtId="166" formatCode="_-* \(#,##0\);_-* #,##0_-;_-* &quot;-     &quot;_-;_-@_-"/>
    <numFmt numFmtId="167" formatCode="_(* #,##0_);_(* \(#,##0\);_(* &quot;-     &quot;_);_(@_)"/>
    <numFmt numFmtId="168" formatCode="_ * #,##0_ ;_ * \-#,##0_ ;_ * &quot;-&quot;_ ;_ @_ "/>
    <numFmt numFmtId="169" formatCode="_._.* #,##0.0_);_._.* \(#,##0.0\);_._.* \-??_.?_);_._.@_)"/>
    <numFmt numFmtId="170" formatCode="_._.* #,##0.00_);_._.* \(#,##0.00\);_._.* \-??_.??_);_._.@_)"/>
    <numFmt numFmtId="171" formatCode="_._.* #,##0.000_);_._.* \(#,##0.000\);_._.* \-??_.???_);_._.@_)"/>
    <numFmt numFmtId="172" formatCode="_ * #,##0.00_ ;_ * \-#,##0.00_ ;_ * &quot;-&quot;??_ ;_ @_ "/>
    <numFmt numFmtId="173" formatCode="_-* \(#,##0.00\);_-* #,##0.00_-;_-* &quot;-     &quot;??_-;_-@_-"/>
    <numFmt numFmtId="174" formatCode="_(* #,##0.00_);_(* \(#,##0.00\);_(* &quot;-     &quot;??_);_(@_)"/>
    <numFmt numFmtId="175" formatCode="* \(#,##0\);* #,##0_);&quot;-&quot;??_);@"/>
    <numFmt numFmtId="176" formatCode="_-&quot;$&quot;* \(#,##0\);_-&quot;$&quot;* #,##0_);_-&quot;$&quot;* &quot;-     &quot;_-;_-@_-"/>
    <numFmt numFmtId="177" formatCode="_(&quot;$&quot;* #,##0.00_);_(&quot;$&quot;* \(#,##0.00\);_(&quot;$&quot;* &quot;-     &quot;??_);_(@_)"/>
    <numFmt numFmtId="178" formatCode="_(&quot;$&quot;* #,##0_);_(&quot;$&quot;* \(#,##0\);_(&quot;$&quot;* &quot;-     &quot;_);_(@_)"/>
    <numFmt numFmtId="179" formatCode="_._.&quot;$&quot;* #,##0.0_);_._.&quot;$&quot;* \(#,##0.0\);_._.&quot;$&quot;* \-??_.?_);_._.@_)"/>
    <numFmt numFmtId="180" formatCode="_._.&quot;$&quot;* #,##0.00_);_._.&quot;$&quot;* \(#,##0.00\);_._.&quot;$&quot;* \-??_.??_);_._.@_)"/>
    <numFmt numFmtId="181" formatCode="_._.&quot;$&quot;* #,##0.000_);_._.&quot;$&quot;* \(#,##0.000\);_._.&quot;$&quot;* \-??_.???_);_._.@_)"/>
    <numFmt numFmtId="182" formatCode="\ \ \ _-* #,##0.00_-;\-* #,##0.00_-;_-* &quot;-&quot;??_-;_-@_-"/>
    <numFmt numFmtId="183" formatCode="\ \ \ _-&quot;$&quot;* #,##0.00_-;\-&quot;$&quot;* #,##0.00_-;_-&quot;$&quot;* &quot;-&quot;??_-;_-@_-"/>
    <numFmt numFmtId="184" formatCode="* #,##0_);* \(#,##0\);&quot;-&quot;??_);@"/>
    <numFmt numFmtId="185" formatCode="mmmm\ d\,\ yyyy"/>
    <numFmt numFmtId="186" formatCode="_._._(0.0%_);_._.\(0.0\)%_)"/>
    <numFmt numFmtId="187" formatCode="0%_);\(0%\)"/>
    <numFmt numFmtId="188" formatCode="_._._(0%_);_._.\(0\)%_)"/>
    <numFmt numFmtId="189" formatCode="_._._(0.00%_);_._.\(0.00\)%_)"/>
    <numFmt numFmtId="190" formatCode="_._._(0.000%_);_._.\(0.000\)%_)"/>
    <numFmt numFmtId="191" formatCode="_._.* ###0_)"/>
    <numFmt numFmtId="192" formatCode="_ * #,##0_ ;_ * \-#,##0_ ;_ * &quot;-&quot;??_ ;_ @_ "/>
    <numFmt numFmtId="193" formatCode="_(* #,##0_);_(* \(#,##0\);_(* &quot;-&quot;_);_(@_)"/>
    <numFmt numFmtId="194" formatCode="_-* #,##0_р_._-;\-* #,##0_р_._-;_-* &quot;-&quot;??_р_._-;_-@_-"/>
    <numFmt numFmtId="195" formatCode="_(* #,##0_);_(* \(#,##0\);_(* &quot;-&quot;??_);_(@_)"/>
  </numFmts>
  <fonts count="36" x14ac:knownFonts="1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</font>
    <font>
      <sz val="10"/>
      <name val="Helv"/>
    </font>
    <font>
      <sz val="10"/>
      <color rgb="FFFF0000"/>
      <name val="Arial"/>
      <family val="2"/>
    </font>
    <font>
      <b/>
      <sz val="11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b/>
      <sz val="16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204"/>
    </font>
    <font>
      <b/>
      <sz val="10"/>
      <color indexed="10"/>
      <name val="Arial"/>
      <family val="2"/>
    </font>
    <font>
      <u/>
      <sz val="11"/>
      <name val="Times New Roman"/>
      <family val="1"/>
    </font>
    <font>
      <sz val="10"/>
      <name val="MS Sans Serif"/>
      <family val="2"/>
      <charset val="204"/>
    </font>
    <font>
      <b/>
      <sz val="14"/>
      <name val="Arial"/>
      <family val="2"/>
    </font>
    <font>
      <b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name val="Arial Cyr"/>
      <charset val="204"/>
    </font>
    <font>
      <sz val="12"/>
      <name val="Arial"/>
      <family val="2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b/>
      <i/>
      <sz val="10"/>
      <name val="Tahoma"/>
      <family val="2"/>
      <charset val="204"/>
    </font>
    <font>
      <b/>
      <sz val="10"/>
      <color theme="0"/>
      <name val="Arial"/>
      <family val="2"/>
    </font>
    <font>
      <b/>
      <i/>
      <sz val="10"/>
      <name val="Arial"/>
      <family val="2"/>
      <charset val="204"/>
    </font>
    <font>
      <sz val="10"/>
      <color theme="0"/>
      <name val="Arial"/>
      <family val="2"/>
    </font>
    <font>
      <i/>
      <sz val="10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4">
    <xf numFmtId="0" fontId="0" fillId="0" borderId="0"/>
    <xf numFmtId="0" fontId="2" fillId="0" borderId="0"/>
    <xf numFmtId="165" fontId="12" fillId="0" borderId="1"/>
    <xf numFmtId="0" fontId="5" fillId="0" borderId="2">
      <alignment horizontal="center"/>
    </xf>
    <xf numFmtId="166" fontId="13" fillId="0" borderId="0" applyFill="0" applyBorder="0" applyProtection="0"/>
    <xf numFmtId="167" fontId="13" fillId="0" borderId="0" applyFill="0" applyBorder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13" fillId="0" borderId="0" applyFont="0" applyFill="0" applyBorder="0" applyProtection="0"/>
    <xf numFmtId="170" fontId="14" fillId="0" borderId="0" applyFont="0" applyFill="0" applyBorder="0" applyProtection="0"/>
    <xf numFmtId="171" fontId="14" fillId="0" borderId="0" applyFont="0" applyFill="0" applyBorder="0" applyProtection="0"/>
    <xf numFmtId="164" fontId="15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13" fillId="0" borderId="0" applyFont="0" applyFill="0" applyBorder="0" applyProtection="0"/>
    <xf numFmtId="174" fontId="13" fillId="0" borderId="0" applyFont="0" applyFill="0" applyBorder="0" applyProtection="0"/>
    <xf numFmtId="0" fontId="16" fillId="0" borderId="0" applyFill="0" applyProtection="0">
      <protection locked="0"/>
    </xf>
    <xf numFmtId="175" fontId="17" fillId="0" borderId="0" applyFill="0" applyBorder="0" applyProtection="0"/>
    <xf numFmtId="175" fontId="17" fillId="0" borderId="3" applyFill="0" applyProtection="0"/>
    <xf numFmtId="175" fontId="17" fillId="0" borderId="4" applyFill="0" applyProtection="0"/>
    <xf numFmtId="176" fontId="13" fillId="0" borderId="0" applyFill="0" applyBorder="0" applyProtection="0"/>
    <xf numFmtId="177" fontId="13" fillId="0" borderId="0" applyFill="0" applyBorder="0" applyProtection="0"/>
    <xf numFmtId="176" fontId="13" fillId="0" borderId="0" applyFill="0" applyBorder="0" applyProtection="0"/>
    <xf numFmtId="178" fontId="13" fillId="0" borderId="0" applyFill="0" applyBorder="0" applyProtection="0"/>
    <xf numFmtId="179" fontId="14" fillId="0" borderId="0" applyFont="0" applyFill="0" applyBorder="0" applyProtection="0"/>
    <xf numFmtId="180" fontId="14" fillId="0" borderId="0" applyFont="0" applyFill="0" applyBorder="0" applyProtection="0"/>
    <xf numFmtId="181" fontId="14" fillId="0" borderId="0" applyFont="0" applyFill="0" applyBorder="0" applyProtection="0"/>
    <xf numFmtId="182" fontId="12" fillId="0" borderId="0"/>
    <xf numFmtId="183" fontId="12" fillId="0" borderId="0"/>
    <xf numFmtId="184" fontId="17" fillId="0" borderId="0" applyFill="0" applyBorder="0" applyProtection="0"/>
    <xf numFmtId="184" fontId="17" fillId="0" borderId="3" applyFill="0" applyProtection="0"/>
    <xf numFmtId="184" fontId="17" fillId="0" borderId="4" applyFill="0" applyProtection="0"/>
    <xf numFmtId="14" fontId="7" fillId="2" borderId="5">
      <alignment horizontal="center" vertical="center" wrapText="1"/>
    </xf>
    <xf numFmtId="185" fontId="18" fillId="0" borderId="0" applyFill="0" applyProtection="0">
      <alignment horizontal="left"/>
    </xf>
    <xf numFmtId="185" fontId="18" fillId="0" borderId="5" applyFill="0" applyProtection="0">
      <alignment horizontal="left"/>
    </xf>
    <xf numFmtId="0" fontId="15" fillId="0" borderId="0"/>
    <xf numFmtId="0" fontId="2" fillId="0" borderId="0"/>
    <xf numFmtId="37" fontId="2" fillId="0" borderId="0"/>
    <xf numFmtId="0" fontId="15" fillId="0" borderId="0"/>
    <xf numFmtId="0" fontId="1" fillId="0" borderId="0"/>
    <xf numFmtId="0" fontId="2" fillId="0" borderId="0"/>
    <xf numFmtId="186" fontId="14" fillId="0" borderId="0" applyFont="0" applyFill="0" applyBorder="0" applyProtection="0"/>
    <xf numFmtId="187" fontId="19" fillId="0" borderId="0" applyFont="0" applyFill="0" applyBorder="0" applyAlignment="0" applyProtection="0"/>
    <xf numFmtId="188" fontId="13" fillId="0" borderId="0" applyFont="0" applyFill="0" applyBorder="0" applyProtection="0"/>
    <xf numFmtId="186" fontId="14" fillId="0" borderId="0" applyFont="0" applyFill="0" applyBorder="0" applyProtection="0"/>
    <xf numFmtId="189" fontId="14" fillId="0" borderId="0" applyFont="0" applyFill="0" applyBorder="0" applyProtection="0"/>
    <xf numFmtId="190" fontId="14" fillId="0" borderId="0" applyFont="0" applyFill="0" applyBorder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12" fillId="0" borderId="1" applyNumberFormat="0"/>
    <xf numFmtId="0" fontId="20" fillId="0" borderId="0" applyFill="0" applyBorder="0" applyProtection="0">
      <alignment horizontal="left" vertical="top"/>
    </xf>
    <xf numFmtId="191" fontId="21" fillId="0" borderId="0" applyFill="0" applyProtection="0"/>
    <xf numFmtId="0" fontId="15" fillId="0" borderId="0"/>
    <xf numFmtId="0" fontId="15" fillId="0" borderId="0"/>
    <xf numFmtId="0" fontId="2" fillId="0" borderId="0"/>
    <xf numFmtId="0" fontId="22" fillId="0" borderId="0"/>
    <xf numFmtId="0" fontId="2" fillId="0" borderId="0"/>
    <xf numFmtId="0" fontId="1" fillId="0" borderId="0"/>
    <xf numFmtId="164" fontId="15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Fill="1" applyBorder="1" applyAlignment="1"/>
    <xf numFmtId="0" fontId="2" fillId="0" borderId="0" xfId="1" applyNumberFormat="1" applyFont="1" applyFill="1" applyBorder="1" applyAlignment="1" applyProtection="1"/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3" fontId="2" fillId="0" borderId="0" xfId="1" applyNumberFormat="1" applyFill="1" applyBorder="1"/>
    <xf numFmtId="3" fontId="7" fillId="0" borderId="0" xfId="1" applyNumberFormat="1" applyFont="1" applyFill="1" applyBorder="1"/>
    <xf numFmtId="0" fontId="7" fillId="0" borderId="0" xfId="1" applyNumberFormat="1" applyFont="1" applyFill="1" applyBorder="1" applyAlignment="1" applyProtection="1"/>
    <xf numFmtId="0" fontId="2" fillId="0" borderId="0" xfId="1" applyFill="1" applyBorder="1" applyAlignment="1">
      <alignment horizontal="right"/>
    </xf>
    <xf numFmtId="3" fontId="9" fillId="0" borderId="0" xfId="1" applyNumberFormat="1" applyFont="1" applyFill="1" applyBorder="1"/>
    <xf numFmtId="0" fontId="10" fillId="0" borderId="0" xfId="1" applyNumberFormat="1" applyFont="1" applyFill="1" applyBorder="1" applyAlignment="1" applyProtection="1"/>
    <xf numFmtId="0" fontId="11" fillId="0" borderId="0" xfId="1" applyNumberFormat="1" applyFont="1" applyFill="1" applyBorder="1" applyAlignment="1" applyProtection="1"/>
    <xf numFmtId="0" fontId="4" fillId="0" borderId="6" xfId="0" applyFont="1" applyFill="1" applyBorder="1" applyAlignment="1">
      <alignment wrapText="1"/>
    </xf>
    <xf numFmtId="3" fontId="2" fillId="0" borderId="6" xfId="1" applyNumberFormat="1" applyFill="1" applyBorder="1"/>
    <xf numFmtId="0" fontId="2" fillId="0" borderId="6" xfId="1" applyNumberFormat="1" applyFont="1" applyFill="1" applyBorder="1" applyAlignment="1" applyProtection="1"/>
    <xf numFmtId="0" fontId="6" fillId="0" borderId="6" xfId="0" applyFont="1" applyFill="1" applyBorder="1" applyAlignment="1">
      <alignment horizontal="left" wrapText="1" indent="2"/>
    </xf>
    <xf numFmtId="0" fontId="6" fillId="0" borderId="6" xfId="0" applyFont="1" applyFill="1" applyBorder="1" applyAlignment="1">
      <alignment wrapText="1"/>
    </xf>
    <xf numFmtId="3" fontId="7" fillId="0" borderId="6" xfId="1" applyNumberFormat="1" applyFont="1" applyFill="1" applyBorder="1"/>
    <xf numFmtId="0" fontId="2" fillId="0" borderId="0" xfId="1" applyNumberFormat="1" applyFont="1" applyFill="1" applyBorder="1" applyAlignment="1" applyProtection="1">
      <alignment horizontal="right"/>
    </xf>
    <xf numFmtId="0" fontId="23" fillId="0" borderId="0" xfId="1" applyFont="1" applyFill="1" applyBorder="1" applyAlignment="1">
      <alignment horizontal="center"/>
    </xf>
    <xf numFmtId="0" fontId="6" fillId="0" borderId="6" xfId="0" applyFont="1" applyFill="1" applyBorder="1" applyAlignment="1">
      <alignment vertical="top" wrapText="1"/>
    </xf>
    <xf numFmtId="192" fontId="2" fillId="0" borderId="6" xfId="6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vertical="top" wrapText="1"/>
    </xf>
    <xf numFmtId="192" fontId="7" fillId="0" borderId="6" xfId="1" applyNumberFormat="1" applyFont="1" applyFill="1" applyBorder="1" applyAlignment="1">
      <alignment horizontal="right"/>
    </xf>
    <xf numFmtId="192" fontId="24" fillId="0" borderId="6" xfId="1" applyNumberFormat="1" applyFont="1" applyFill="1" applyBorder="1" applyAlignment="1">
      <alignment horizontal="right"/>
    </xf>
    <xf numFmtId="192" fontId="9" fillId="0" borderId="0" xfId="1" applyNumberFormat="1" applyFont="1" applyFill="1" applyBorder="1" applyAlignment="1" applyProtection="1">
      <alignment horizontal="right"/>
    </xf>
    <xf numFmtId="192" fontId="2" fillId="0" borderId="0" xfId="1" applyNumberFormat="1" applyFont="1" applyFill="1" applyBorder="1" applyAlignment="1" applyProtection="1">
      <alignment horizontal="right"/>
    </xf>
    <xf numFmtId="3" fontId="2" fillId="0" borderId="0" xfId="1" applyNumberFormat="1" applyFill="1" applyBorder="1" applyAlignment="1">
      <alignment horizontal="right"/>
    </xf>
    <xf numFmtId="0" fontId="23" fillId="0" borderId="0" xfId="0" applyFont="1" applyFill="1"/>
    <xf numFmtId="3" fontId="0" fillId="0" borderId="0" xfId="0" applyNumberFormat="1" applyFill="1"/>
    <xf numFmtId="0" fontId="0" fillId="0" borderId="0" xfId="0" applyFill="1"/>
    <xf numFmtId="0" fontId="26" fillId="0" borderId="0" xfId="53" applyFont="1" applyFill="1" applyAlignment="1">
      <alignment horizontal="right"/>
    </xf>
    <xf numFmtId="0" fontId="0" fillId="0" borderId="9" xfId="0" applyFill="1" applyBorder="1"/>
    <xf numFmtId="3" fontId="0" fillId="0" borderId="9" xfId="0" applyNumberFormat="1" applyFill="1" applyBorder="1" applyAlignment="1">
      <alignment wrapText="1"/>
    </xf>
    <xf numFmtId="3" fontId="0" fillId="0" borderId="9" xfId="0" applyNumberFormat="1" applyFill="1" applyBorder="1"/>
    <xf numFmtId="3" fontId="7" fillId="0" borderId="9" xfId="0" applyNumberFormat="1" applyFont="1" applyFill="1" applyBorder="1"/>
    <xf numFmtId="0" fontId="0" fillId="0" borderId="9" xfId="0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3" fontId="0" fillId="0" borderId="0" xfId="0" applyNumberFormat="1" applyFill="1" applyAlignment="1">
      <alignment wrapText="1"/>
    </xf>
    <xf numFmtId="3" fontId="9" fillId="0" borderId="0" xfId="0" applyNumberFormat="1" applyFont="1" applyFill="1"/>
    <xf numFmtId="3" fontId="2" fillId="0" borderId="0" xfId="1" applyNumberFormat="1" applyFill="1"/>
    <xf numFmtId="0" fontId="28" fillId="0" borderId="6" xfId="0" applyFont="1" applyFill="1" applyBorder="1" applyAlignment="1">
      <alignment wrapText="1"/>
    </xf>
    <xf numFmtId="0" fontId="0" fillId="0" borderId="6" xfId="0" quotePrefix="1" applyFill="1" applyBorder="1" applyAlignment="1">
      <alignment wrapText="1"/>
    </xf>
    <xf numFmtId="0" fontId="29" fillId="0" borderId="6" xfId="0" applyFont="1" applyFill="1" applyBorder="1" applyAlignment="1">
      <alignment wrapText="1"/>
    </xf>
    <xf numFmtId="193" fontId="30" fillId="0" borderId="6" xfId="0" applyNumberFormat="1" applyFont="1" applyFill="1" applyBorder="1" applyAlignment="1">
      <alignment wrapText="1"/>
    </xf>
    <xf numFmtId="193" fontId="29" fillId="0" borderId="6" xfId="0" applyNumberFormat="1" applyFont="1" applyFill="1" applyBorder="1" applyAlignment="1">
      <alignment wrapText="1"/>
    </xf>
    <xf numFmtId="0" fontId="29" fillId="0" borderId="6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193" fontId="28" fillId="0" borderId="6" xfId="0" applyNumberFormat="1" applyFont="1" applyFill="1" applyBorder="1" applyAlignment="1">
      <alignment wrapText="1"/>
    </xf>
    <xf numFmtId="0" fontId="0" fillId="0" borderId="0" xfId="1" applyNumberFormat="1" applyFont="1" applyFill="1" applyBorder="1" applyAlignment="1" applyProtection="1"/>
    <xf numFmtId="3" fontId="2" fillId="0" borderId="0" xfId="1" applyNumberFormat="1" applyFont="1" applyFill="1" applyBorder="1" applyAlignment="1" applyProtection="1"/>
    <xf numFmtId="3" fontId="31" fillId="0" borderId="0" xfId="1" applyNumberFormat="1" applyFont="1" applyFill="1" applyBorder="1"/>
    <xf numFmtId="0" fontId="32" fillId="0" borderId="9" xfId="0" applyFont="1" applyFill="1" applyBorder="1" applyAlignment="1">
      <alignment wrapText="1"/>
    </xf>
    <xf numFmtId="3" fontId="0" fillId="0" borderId="9" xfId="0" applyNumberForma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 applyProtection="1">
      <alignment wrapText="1"/>
    </xf>
    <xf numFmtId="194" fontId="2" fillId="0" borderId="0" xfId="62" applyNumberFormat="1" applyFont="1" applyFill="1" applyBorder="1" applyAlignment="1" applyProtection="1"/>
    <xf numFmtId="194" fontId="0" fillId="0" borderId="0" xfId="62" applyNumberFormat="1" applyFont="1" applyFill="1" applyBorder="1"/>
    <xf numFmtId="3" fontId="7" fillId="0" borderId="0" xfId="1" applyNumberFormat="1" applyFont="1" applyFill="1" applyBorder="1" applyAlignment="1">
      <alignment horizontal="right"/>
    </xf>
    <xf numFmtId="194" fontId="2" fillId="0" borderId="0" xfId="1" applyNumberFormat="1" applyFont="1" applyFill="1" applyBorder="1" applyAlignment="1" applyProtection="1"/>
    <xf numFmtId="0" fontId="24" fillId="0" borderId="6" xfId="0" applyFont="1" applyFill="1" applyBorder="1" applyAlignment="1">
      <alignment horizontal="center" wrapText="1"/>
    </xf>
    <xf numFmtId="0" fontId="34" fillId="0" borderId="9" xfId="0" applyFont="1" applyFill="1" applyBorder="1" applyAlignment="1">
      <alignment wrapText="1"/>
    </xf>
    <xf numFmtId="195" fontId="0" fillId="0" borderId="0" xfId="0" applyNumberFormat="1" applyFill="1"/>
    <xf numFmtId="3" fontId="33" fillId="0" borderId="0" xfId="0" applyNumberFormat="1" applyFont="1" applyFill="1"/>
    <xf numFmtId="194" fontId="0" fillId="0" borderId="0" xfId="62" applyNumberFormat="1" applyFont="1" applyFill="1"/>
    <xf numFmtId="0" fontId="0" fillId="0" borderId="6" xfId="0" applyFill="1" applyBorder="1" applyAlignment="1">
      <alignment wrapText="1"/>
    </xf>
    <xf numFmtId="0" fontId="10" fillId="0" borderId="6" xfId="0" applyFont="1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41" fontId="0" fillId="0" borderId="0" xfId="0" applyNumberFormat="1" applyFont="1" applyFill="1"/>
    <xf numFmtId="195" fontId="2" fillId="0" borderId="6" xfId="60" applyNumberFormat="1" applyFont="1" applyFill="1" applyBorder="1" applyAlignment="1">
      <alignment horizontal="right"/>
    </xf>
    <xf numFmtId="195" fontId="24" fillId="0" borderId="6" xfId="60" applyNumberFormat="1" applyFont="1" applyFill="1" applyBorder="1" applyAlignment="1">
      <alignment horizontal="right"/>
    </xf>
    <xf numFmtId="0" fontId="0" fillId="0" borderId="6" xfId="0" applyFill="1" applyBorder="1"/>
    <xf numFmtId="3" fontId="0" fillId="0" borderId="6" xfId="0" applyNumberFormat="1" applyFill="1" applyBorder="1"/>
    <xf numFmtId="0" fontId="0" fillId="0" borderId="3" xfId="0" applyFill="1" applyBorder="1"/>
    <xf numFmtId="0" fontId="0" fillId="0" borderId="1" xfId="0" applyFill="1" applyBorder="1"/>
    <xf numFmtId="164" fontId="0" fillId="0" borderId="0" xfId="62" applyFont="1" applyFill="1"/>
    <xf numFmtId="4" fontId="0" fillId="0" borderId="0" xfId="0" applyNumberFormat="1" applyFill="1" applyAlignment="1">
      <alignment horizontal="right"/>
    </xf>
    <xf numFmtId="195" fontId="0" fillId="0" borderId="6" xfId="60" applyNumberFormat="1" applyFont="1" applyFill="1" applyBorder="1" applyAlignment="1">
      <alignment horizontal="right"/>
    </xf>
    <xf numFmtId="9" fontId="2" fillId="0" borderId="0" xfId="63" applyFont="1" applyFill="1" applyBorder="1" applyAlignment="1" applyProtection="1"/>
    <xf numFmtId="195" fontId="19" fillId="0" borderId="6" xfId="60" applyNumberFormat="1" applyFont="1" applyFill="1" applyBorder="1" applyAlignment="1">
      <alignment horizontal="right"/>
    </xf>
    <xf numFmtId="195" fontId="24" fillId="0" borderId="9" xfId="0" applyNumberFormat="1" applyFont="1" applyFill="1" applyBorder="1" applyAlignment="1">
      <alignment wrapText="1"/>
    </xf>
    <xf numFmtId="3" fontId="35" fillId="0" borderId="0" xfId="0" applyNumberFormat="1" applyFont="1"/>
    <xf numFmtId="0" fontId="2" fillId="0" borderId="6" xfId="1" applyNumberFormat="1" applyFont="1" applyFill="1" applyBorder="1" applyAlignment="1" applyProtection="1">
      <alignment horizontal="right"/>
    </xf>
    <xf numFmtId="164" fontId="0" fillId="0" borderId="9" xfId="62" applyFont="1" applyFill="1" applyBorder="1" applyAlignment="1">
      <alignment wrapText="1"/>
    </xf>
    <xf numFmtId="164" fontId="7" fillId="0" borderId="9" xfId="62" applyFont="1" applyFill="1" applyBorder="1"/>
    <xf numFmtId="0" fontId="2" fillId="0" borderId="2" xfId="1" applyNumberFormat="1" applyFont="1" applyFill="1" applyBorder="1" applyAlignment="1" applyProtection="1">
      <alignment horizontal="left" wrapText="1" indent="1"/>
    </xf>
    <xf numFmtId="3" fontId="19" fillId="0" borderId="6" xfId="0" applyNumberFormat="1" applyFont="1" applyFill="1" applyBorder="1" applyAlignment="1">
      <alignment horizontal="right" wrapText="1"/>
    </xf>
    <xf numFmtId="3" fontId="24" fillId="0" borderId="6" xfId="0" applyNumberFormat="1" applyFont="1" applyFill="1" applyBorder="1" applyAlignment="1">
      <alignment horizontal="right" wrapText="1"/>
    </xf>
    <xf numFmtId="3" fontId="2" fillId="0" borderId="6" xfId="1" applyNumberFormat="1" applyFont="1" applyFill="1" applyBorder="1" applyAlignment="1" applyProtection="1">
      <alignment horizontal="right"/>
    </xf>
    <xf numFmtId="192" fontId="7" fillId="0" borderId="9" xfId="60" applyNumberFormat="1" applyFont="1" applyFill="1" applyBorder="1"/>
    <xf numFmtId="3" fontId="0" fillId="0" borderId="0" xfId="0" applyNumberFormat="1" applyFill="1" applyBorder="1"/>
    <xf numFmtId="3" fontId="7" fillId="0" borderId="0" xfId="0" applyNumberFormat="1" applyFont="1" applyFill="1" applyBorder="1"/>
    <xf numFmtId="3" fontId="7" fillId="0" borderId="0" xfId="1" applyNumberFormat="1" applyFont="1" applyFill="1" applyBorder="1" applyAlignment="1" applyProtection="1"/>
    <xf numFmtId="3" fontId="4" fillId="0" borderId="6" xfId="0" applyNumberFormat="1" applyFon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/>
    </xf>
    <xf numFmtId="0" fontId="2" fillId="0" borderId="6" xfId="1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</cellXfs>
  <cellStyles count="64">
    <cellStyle name="%NO SIGN" xfId="2"/>
    <cellStyle name="Column_Title" xfId="3"/>
    <cellStyle name="Comma [0] - Credits" xfId="4"/>
    <cellStyle name="Comma [0] - Debits" xfId="5"/>
    <cellStyle name="Comma [0] 2" xfId="6"/>
    <cellStyle name="Comma [0] 2 2" xfId="7"/>
    <cellStyle name="Comma 0.0" xfId="8"/>
    <cellStyle name="Comma 0.00" xfId="9"/>
    <cellStyle name="Comma 0.000" xfId="10"/>
    <cellStyle name="Comma 2" xfId="11"/>
    <cellStyle name="Comma 3" xfId="12"/>
    <cellStyle name="Comma_050217_VAT and social tax and WHT" xfId="13"/>
    <cellStyle name="Comma-Credits" xfId="14"/>
    <cellStyle name="Comma-Debits" xfId="15"/>
    <cellStyle name="Company Name" xfId="16"/>
    <cellStyle name="Credit" xfId="17"/>
    <cellStyle name="Credit subtotal" xfId="18"/>
    <cellStyle name="Credit Total" xfId="19"/>
    <cellStyle name="Currency - Credits" xfId="20"/>
    <cellStyle name="Currency - Debits" xfId="21"/>
    <cellStyle name="Currency [0] - Credits" xfId="22"/>
    <cellStyle name="Currency [0] - Debits" xfId="23"/>
    <cellStyle name="Currency 0.0" xfId="24"/>
    <cellStyle name="Currency 0.00" xfId="25"/>
    <cellStyle name="Currency 0.000" xfId="26"/>
    <cellStyle name="DASH" xfId="27"/>
    <cellStyle name="DASH $" xfId="28"/>
    <cellStyle name="Debit" xfId="29"/>
    <cellStyle name="Debit subtotal" xfId="30"/>
    <cellStyle name="Debit Total" xfId="31"/>
    <cellStyle name="Heading" xfId="32"/>
    <cellStyle name="Heading No Underline" xfId="33"/>
    <cellStyle name="Heading With Underline" xfId="34"/>
    <cellStyle name="Normal 2" xfId="35"/>
    <cellStyle name="Normal 2 2" xfId="36"/>
    <cellStyle name="Normal 3" xfId="37"/>
    <cellStyle name="Normal 4" xfId="38"/>
    <cellStyle name="Normal 5" xfId="39"/>
    <cellStyle name="Normal_050217_VAT and social tax and WHT" xfId="40"/>
    <cellStyle name="Normal_SHEET" xfId="1"/>
    <cellStyle name="Percent %" xfId="41"/>
    <cellStyle name="Percent (0)" xfId="42"/>
    <cellStyle name="Percent 0%" xfId="43"/>
    <cellStyle name="Percent 0.0%" xfId="44"/>
    <cellStyle name="Percent 0.00%" xfId="45"/>
    <cellStyle name="Percent 0.000%" xfId="46"/>
    <cellStyle name="Percent 2" xfId="47"/>
    <cellStyle name="Percent 3" xfId="48"/>
    <cellStyle name="Style 1" xfId="49"/>
    <cellStyle name="Thin Line" xfId="50"/>
    <cellStyle name="Tickmark" xfId="51"/>
    <cellStyle name="Year Heading" xfId="52"/>
    <cellStyle name="КАНДАГАЧ тел3-33-96" xfId="53"/>
    <cellStyle name="Обычный" xfId="0" builtinId="0"/>
    <cellStyle name="Обычный 2" xfId="54"/>
    <cellStyle name="Обычный 2 2" xfId="55"/>
    <cellStyle name="Обычный 3" xfId="56"/>
    <cellStyle name="Обычный 3 2" xfId="57"/>
    <cellStyle name="Обычный 4" xfId="58"/>
    <cellStyle name="Процентный" xfId="63" builtinId="5"/>
    <cellStyle name="Процентный 2" xfId="61"/>
    <cellStyle name="Финансовый" xfId="62" builtinId="3"/>
    <cellStyle name="Финансовый 2" xfId="59"/>
    <cellStyle name="Финансовый 3" xfId="60"/>
  </cellStyles>
  <dxfs count="2">
    <dxf>
      <font>
        <b/>
        <i val="0"/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3%20Putting%20in%20use%20compliance%20tes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ing%20-%20B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0-dbf-1-0755\DOCUME~1\ashimova\LOCALS~1\Temp\Rar$DI01.782\&#1050;&#1086;&#1087;&#1080;&#1103;%20&#1090;&#1072;&#1073;&#1083;&#1080;&#1094;&#1099;%20(2)&#1076;&#1083;&#1103;%20&#1072;&#1091;&#1076;&#1080;&#1090;&#107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9m CMA"/>
      <sheetName val="Q4 CMA"/>
      <sheetName val="Deinstalled equipment list"/>
      <sheetName val="Tickmarks"/>
    </sheetNames>
    <sheetDataSet>
      <sheetData sheetId="0" refreshError="1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Movement"/>
      <sheetName val="Depreciation"/>
      <sheetName val="NRV"/>
      <sheetName val="1651-add"/>
      <sheetName val="1652-add"/>
      <sheetName val="1654-add"/>
      <sheetName val="1651-disposal"/>
      <sheetName val="1657-disposal"/>
      <sheetName val="FA_PBC"/>
      <sheetName val="mvmtPBC"/>
      <sheetName val="Excess Calc"/>
      <sheetName val="Threshold Calc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59"/>
  <sheetViews>
    <sheetView topLeftCell="A31" zoomScale="80" zoomScaleNormal="80" workbookViewId="0">
      <selection activeCell="G53" sqref="G53"/>
    </sheetView>
  </sheetViews>
  <sheetFormatPr defaultColWidth="9.140625" defaultRowHeight="12.75" x14ac:dyDescent="0.2"/>
  <cols>
    <col min="1" max="1" width="55.5703125" style="2" customWidth="1"/>
    <col min="2" max="2" width="20.85546875" style="5" customWidth="1"/>
    <col min="3" max="3" width="23.85546875" style="5" customWidth="1"/>
    <col min="4" max="4" width="9.140625" style="2"/>
    <col min="5" max="5" width="33.5703125" style="2" customWidth="1"/>
    <col min="6" max="6" width="28.5703125" style="2" customWidth="1"/>
    <col min="7" max="7" width="19.5703125" style="2" bestFit="1" customWidth="1"/>
    <col min="8" max="8" width="16.85546875" style="2" bestFit="1" customWidth="1"/>
    <col min="9" max="9" width="16.7109375" style="2" bestFit="1" customWidth="1"/>
    <col min="10" max="16384" width="9.140625" style="2"/>
  </cols>
  <sheetData>
    <row r="1" spans="1:8" x14ac:dyDescent="0.2">
      <c r="A1" s="52" t="s">
        <v>56</v>
      </c>
    </row>
    <row r="2" spans="1:8" ht="39.75" customHeight="1" x14ac:dyDescent="0.3">
      <c r="A2" s="100" t="s">
        <v>121</v>
      </c>
      <c r="B2" s="101"/>
      <c r="C2" s="101"/>
    </row>
    <row r="3" spans="1:8" ht="20.25" x14ac:dyDescent="0.3">
      <c r="A3" s="101" t="s">
        <v>126</v>
      </c>
      <c r="B3" s="101"/>
      <c r="C3" s="101"/>
    </row>
    <row r="4" spans="1:8" ht="18" customHeight="1" x14ac:dyDescent="0.3">
      <c r="A4" s="101" t="s">
        <v>122</v>
      </c>
      <c r="B4" s="101"/>
      <c r="C4" s="101"/>
    </row>
    <row r="5" spans="1:8" ht="20.25" x14ac:dyDescent="0.3">
      <c r="A5" s="98"/>
      <c r="B5" s="98"/>
      <c r="C5" s="1"/>
    </row>
    <row r="6" spans="1:8" ht="20.25" x14ac:dyDescent="0.3">
      <c r="A6" s="1"/>
      <c r="B6" s="3"/>
      <c r="C6" s="3" t="s">
        <v>0</v>
      </c>
    </row>
    <row r="7" spans="1:8" ht="12.75" customHeight="1" x14ac:dyDescent="0.2">
      <c r="A7" s="99"/>
      <c r="B7" s="96" t="s">
        <v>82</v>
      </c>
      <c r="C7" s="96" t="s">
        <v>83</v>
      </c>
    </row>
    <row r="8" spans="1:8" ht="27.75" customHeight="1" x14ac:dyDescent="0.2">
      <c r="A8" s="99"/>
      <c r="B8" s="97"/>
      <c r="C8" s="97"/>
    </row>
    <row r="9" spans="1:8" x14ac:dyDescent="0.2">
      <c r="A9" s="12" t="s">
        <v>1</v>
      </c>
      <c r="B9" s="13"/>
      <c r="C9" s="13"/>
    </row>
    <row r="10" spans="1:8" x14ac:dyDescent="0.2">
      <c r="A10" s="15" t="s">
        <v>2</v>
      </c>
      <c r="B10" s="13">
        <v>113262079</v>
      </c>
      <c r="C10" s="13">
        <v>304838956</v>
      </c>
      <c r="E10" s="53"/>
      <c r="F10" s="53"/>
      <c r="G10" s="58"/>
      <c r="H10" s="58"/>
    </row>
    <row r="11" spans="1:8" x14ac:dyDescent="0.2">
      <c r="A11" s="15" t="s">
        <v>84</v>
      </c>
      <c r="B11" s="13">
        <v>12488554</v>
      </c>
      <c r="C11" s="13">
        <v>10870206</v>
      </c>
      <c r="E11" s="53"/>
      <c r="F11" s="53"/>
      <c r="G11" s="58"/>
      <c r="H11" s="58"/>
    </row>
    <row r="12" spans="1:8" x14ac:dyDescent="0.2">
      <c r="A12" s="15" t="s">
        <v>3</v>
      </c>
      <c r="B12" s="13">
        <v>16816538</v>
      </c>
      <c r="C12" s="13">
        <v>8334017</v>
      </c>
      <c r="E12" s="53"/>
      <c r="F12" s="53"/>
      <c r="G12" s="58"/>
      <c r="H12" s="58"/>
    </row>
    <row r="13" spans="1:8" x14ac:dyDescent="0.2">
      <c r="A13" s="15" t="s">
        <v>85</v>
      </c>
      <c r="B13" s="13">
        <v>306743543</v>
      </c>
      <c r="C13" s="13">
        <v>212534873</v>
      </c>
      <c r="E13" s="53"/>
      <c r="F13" s="53"/>
      <c r="G13" s="58"/>
      <c r="H13" s="58"/>
    </row>
    <row r="14" spans="1:8" x14ac:dyDescent="0.2">
      <c r="A14" s="15" t="s">
        <v>4</v>
      </c>
      <c r="B14" s="13">
        <v>994264973</v>
      </c>
      <c r="C14" s="13">
        <v>891322676</v>
      </c>
      <c r="E14" s="53"/>
      <c r="F14" s="53"/>
      <c r="G14" s="58"/>
      <c r="H14" s="58"/>
    </row>
    <row r="15" spans="1:8" x14ac:dyDescent="0.2">
      <c r="A15" s="15" t="s">
        <v>5</v>
      </c>
      <c r="B15" s="13">
        <v>33038587</v>
      </c>
      <c r="C15" s="13">
        <v>32174991</v>
      </c>
      <c r="E15" s="53"/>
      <c r="F15" s="53"/>
      <c r="G15" s="58"/>
      <c r="H15" s="58"/>
    </row>
    <row r="16" spans="1:8" x14ac:dyDescent="0.2">
      <c r="A16" s="15" t="s">
        <v>77</v>
      </c>
      <c r="B16" s="13">
        <v>20384</v>
      </c>
      <c r="C16" s="13">
        <v>75149</v>
      </c>
      <c r="E16" s="53"/>
      <c r="F16" s="53"/>
      <c r="G16" s="58"/>
      <c r="H16" s="58"/>
    </row>
    <row r="17" spans="1:8" x14ac:dyDescent="0.2">
      <c r="A17" s="15" t="s">
        <v>6</v>
      </c>
      <c r="B17" s="13">
        <v>17164574</v>
      </c>
      <c r="C17" s="13">
        <v>12691574</v>
      </c>
      <c r="E17" s="81"/>
      <c r="F17" s="53"/>
      <c r="G17" s="58"/>
      <c r="H17" s="58"/>
    </row>
    <row r="18" spans="1:8" x14ac:dyDescent="0.2">
      <c r="A18" s="16"/>
      <c r="B18" s="13"/>
      <c r="C18" s="13"/>
      <c r="E18" s="53"/>
      <c r="F18" s="53"/>
      <c r="G18" s="58"/>
      <c r="H18" s="58"/>
    </row>
    <row r="19" spans="1:8" s="7" customFormat="1" x14ac:dyDescent="0.2">
      <c r="A19" s="12" t="s">
        <v>7</v>
      </c>
      <c r="B19" s="17">
        <f>SUM(B10:B18)</f>
        <v>1493799232</v>
      </c>
      <c r="C19" s="17">
        <f>SUM(C10:C18)</f>
        <v>1472842442</v>
      </c>
      <c r="E19" s="53"/>
      <c r="F19" s="53"/>
      <c r="G19" s="58"/>
      <c r="H19" s="58"/>
    </row>
    <row r="20" spans="1:8" x14ac:dyDescent="0.2">
      <c r="A20" s="16"/>
      <c r="B20" s="13"/>
      <c r="C20" s="13"/>
      <c r="E20" s="53"/>
      <c r="F20" s="53"/>
      <c r="G20" s="58"/>
      <c r="H20" s="58"/>
    </row>
    <row r="21" spans="1:8" x14ac:dyDescent="0.2">
      <c r="A21" s="12" t="s">
        <v>8</v>
      </c>
      <c r="B21" s="13"/>
      <c r="C21" s="13"/>
      <c r="E21" s="53"/>
      <c r="F21" s="53"/>
      <c r="G21" s="58"/>
      <c r="H21" s="58"/>
    </row>
    <row r="22" spans="1:8" x14ac:dyDescent="0.2">
      <c r="A22" s="16"/>
      <c r="B22" s="13"/>
      <c r="C22" s="13"/>
      <c r="E22" s="53"/>
      <c r="F22" s="53"/>
      <c r="G22" s="58"/>
      <c r="H22" s="58"/>
    </row>
    <row r="23" spans="1:8" x14ac:dyDescent="0.2">
      <c r="A23" s="12" t="s">
        <v>9</v>
      </c>
      <c r="B23" s="13"/>
      <c r="C23" s="13"/>
      <c r="E23" s="53"/>
      <c r="F23" s="53"/>
      <c r="G23" s="58"/>
      <c r="H23" s="58"/>
    </row>
    <row r="24" spans="1:8" x14ac:dyDescent="0.2">
      <c r="A24" s="15" t="s">
        <v>10</v>
      </c>
      <c r="B24" s="13">
        <v>6581845</v>
      </c>
      <c r="C24" s="13">
        <v>63200242</v>
      </c>
      <c r="E24" s="53"/>
      <c r="F24" s="5"/>
      <c r="G24" s="58"/>
      <c r="H24" s="58"/>
    </row>
    <row r="25" spans="1:8" x14ac:dyDescent="0.2">
      <c r="A25" s="15" t="s">
        <v>11</v>
      </c>
      <c r="B25" s="13">
        <v>1034897086</v>
      </c>
      <c r="C25" s="13">
        <v>979638844</v>
      </c>
      <c r="E25" s="53"/>
      <c r="F25" s="5"/>
      <c r="G25" s="58"/>
      <c r="H25" s="58"/>
    </row>
    <row r="26" spans="1:8" x14ac:dyDescent="0.2">
      <c r="A26" s="15" t="s">
        <v>12</v>
      </c>
      <c r="B26" s="13">
        <v>99447652</v>
      </c>
      <c r="C26" s="13">
        <v>111334666</v>
      </c>
      <c r="E26" s="95"/>
      <c r="F26" s="5"/>
      <c r="G26" s="58"/>
      <c r="H26" s="58"/>
    </row>
    <row r="27" spans="1:8" x14ac:dyDescent="0.2">
      <c r="A27" s="15" t="s">
        <v>71</v>
      </c>
      <c r="B27" s="13">
        <v>4277432</v>
      </c>
      <c r="C27" s="13">
        <v>4946892</v>
      </c>
      <c r="F27" s="5"/>
      <c r="G27" s="58"/>
      <c r="H27" s="58"/>
    </row>
    <row r="28" spans="1:8" x14ac:dyDescent="0.2">
      <c r="A28" s="15" t="s">
        <v>86</v>
      </c>
      <c r="B28" s="13">
        <v>5894256</v>
      </c>
      <c r="C28" s="13">
        <v>0</v>
      </c>
      <c r="E28" s="95"/>
      <c r="F28" s="5"/>
      <c r="G28" s="58"/>
      <c r="H28" s="58"/>
    </row>
    <row r="29" spans="1:8" x14ac:dyDescent="0.2">
      <c r="A29" s="15" t="s">
        <v>87</v>
      </c>
      <c r="B29" s="13">
        <v>647407</v>
      </c>
      <c r="C29" s="13">
        <v>424057</v>
      </c>
      <c r="E29" s="53"/>
      <c r="F29" s="5"/>
      <c r="G29" s="58"/>
      <c r="H29" s="58"/>
    </row>
    <row r="30" spans="1:8" x14ac:dyDescent="0.2">
      <c r="A30" s="15" t="s">
        <v>13</v>
      </c>
      <c r="B30" s="13">
        <v>24303986</v>
      </c>
      <c r="C30" s="13">
        <v>28866838</v>
      </c>
      <c r="E30" s="53"/>
      <c r="F30" s="5"/>
      <c r="G30" s="58"/>
      <c r="H30" s="58"/>
    </row>
    <row r="31" spans="1:8" x14ac:dyDescent="0.2">
      <c r="A31" s="16" t="s">
        <v>14</v>
      </c>
      <c r="B31" s="13">
        <v>89702841</v>
      </c>
      <c r="C31" s="13">
        <v>93578874</v>
      </c>
      <c r="F31" s="5"/>
      <c r="G31" s="58"/>
      <c r="H31" s="58"/>
    </row>
    <row r="32" spans="1:8" x14ac:dyDescent="0.2">
      <c r="A32" s="16"/>
      <c r="B32" s="13"/>
      <c r="C32" s="13"/>
      <c r="F32" s="58"/>
      <c r="G32" s="58"/>
      <c r="H32" s="58"/>
    </row>
    <row r="33" spans="1:9" s="7" customFormat="1" x14ac:dyDescent="0.2">
      <c r="A33" s="12" t="s">
        <v>15</v>
      </c>
      <c r="B33" s="17">
        <f>SUM(B24:B32)</f>
        <v>1265752505</v>
      </c>
      <c r="C33" s="17">
        <f>SUM(C24:C32)</f>
        <v>1281990413</v>
      </c>
      <c r="E33" s="2"/>
      <c r="F33" s="58"/>
      <c r="G33" s="58"/>
      <c r="H33" s="58"/>
    </row>
    <row r="34" spans="1:9" x14ac:dyDescent="0.2">
      <c r="A34" s="14"/>
      <c r="B34" s="13"/>
      <c r="C34" s="13"/>
      <c r="F34" s="58"/>
      <c r="G34" s="58"/>
      <c r="H34" s="58"/>
    </row>
    <row r="35" spans="1:9" s="7" customFormat="1" x14ac:dyDescent="0.2">
      <c r="A35" s="12" t="s">
        <v>16</v>
      </c>
      <c r="B35" s="17"/>
      <c r="C35" s="17"/>
      <c r="E35" s="2"/>
      <c r="F35" s="58"/>
      <c r="G35" s="58"/>
      <c r="H35" s="58"/>
    </row>
    <row r="36" spans="1:9" x14ac:dyDescent="0.2">
      <c r="A36" s="15" t="s">
        <v>17</v>
      </c>
      <c r="B36" s="13">
        <v>130143968</v>
      </c>
      <c r="C36" s="13">
        <v>130143968</v>
      </c>
      <c r="E36" s="53"/>
      <c r="F36" s="58"/>
      <c r="G36" s="58"/>
      <c r="H36" s="58"/>
      <c r="I36" s="61"/>
    </row>
    <row r="37" spans="1:9" x14ac:dyDescent="0.2">
      <c r="A37" s="15" t="s">
        <v>88</v>
      </c>
      <c r="B37" s="13">
        <v>505940</v>
      </c>
      <c r="C37" s="13">
        <v>505940</v>
      </c>
      <c r="F37" s="58"/>
      <c r="G37" s="58"/>
      <c r="H37" s="58"/>
      <c r="I37" s="58"/>
    </row>
    <row r="38" spans="1:9" x14ac:dyDescent="0.2">
      <c r="A38" s="15" t="s">
        <v>89</v>
      </c>
      <c r="B38" s="13">
        <v>3021344</v>
      </c>
      <c r="C38" s="13">
        <v>3275155</v>
      </c>
      <c r="F38" s="58"/>
      <c r="G38" s="58"/>
      <c r="H38" s="58"/>
      <c r="I38" s="58"/>
    </row>
    <row r="39" spans="1:9" x14ac:dyDescent="0.2">
      <c r="A39" s="15" t="s">
        <v>19</v>
      </c>
      <c r="B39" s="13">
        <v>82132592</v>
      </c>
      <c r="C39" s="13">
        <v>47207786</v>
      </c>
      <c r="F39" s="53"/>
      <c r="G39" s="58"/>
      <c r="H39" s="58"/>
    </row>
    <row r="40" spans="1:9" x14ac:dyDescent="0.2">
      <c r="A40" s="15" t="s">
        <v>90</v>
      </c>
      <c r="B40" s="13">
        <v>12242883</v>
      </c>
      <c r="C40" s="13">
        <v>9719180</v>
      </c>
      <c r="G40" s="58"/>
      <c r="H40" s="58"/>
    </row>
    <row r="41" spans="1:9" x14ac:dyDescent="0.2">
      <c r="A41" s="15"/>
      <c r="B41" s="13"/>
      <c r="C41" s="13"/>
      <c r="G41" s="58"/>
      <c r="H41" s="58"/>
    </row>
    <row r="42" spans="1:9" s="7" customFormat="1" x14ac:dyDescent="0.2">
      <c r="A42" s="12" t="s">
        <v>20</v>
      </c>
      <c r="B42" s="17">
        <f>SUM(B36:B40)</f>
        <v>228046727</v>
      </c>
      <c r="C42" s="17">
        <f>SUM(C36:C40)</f>
        <v>190852029</v>
      </c>
      <c r="E42" s="2"/>
      <c r="F42" s="2"/>
      <c r="G42" s="58"/>
      <c r="H42" s="58"/>
    </row>
    <row r="43" spans="1:9" x14ac:dyDescent="0.2">
      <c r="A43" s="16"/>
      <c r="B43" s="13"/>
      <c r="C43" s="13"/>
      <c r="G43" s="58"/>
      <c r="H43" s="58"/>
    </row>
    <row r="44" spans="1:9" s="7" customFormat="1" x14ac:dyDescent="0.2">
      <c r="A44" s="12" t="s">
        <v>21</v>
      </c>
      <c r="B44" s="17">
        <f>SUM(B33,B42)</f>
        <v>1493799232</v>
      </c>
      <c r="C44" s="17">
        <f>SUM(C33,C42)</f>
        <v>1472842442</v>
      </c>
      <c r="E44" s="2"/>
      <c r="F44" s="2"/>
      <c r="G44" s="58"/>
      <c r="H44" s="58"/>
    </row>
    <row r="45" spans="1:9" s="7" customFormat="1" x14ac:dyDescent="0.2">
      <c r="A45" s="4"/>
      <c r="B45" s="6"/>
      <c r="C45" s="6"/>
      <c r="E45" s="2"/>
      <c r="F45" s="2"/>
      <c r="G45" s="58"/>
    </row>
    <row r="46" spans="1:9" s="7" customFormat="1" x14ac:dyDescent="0.2">
      <c r="A46" s="4"/>
      <c r="B46" s="54">
        <f>B44-B19</f>
        <v>0</v>
      </c>
      <c r="C46" s="54">
        <f>C44-C19</f>
        <v>0</v>
      </c>
      <c r="E46" s="2"/>
      <c r="F46" s="2"/>
      <c r="G46" s="58"/>
    </row>
    <row r="47" spans="1:9" s="7" customFormat="1" x14ac:dyDescent="0.2">
      <c r="A47" s="4"/>
      <c r="B47" s="60"/>
      <c r="C47" s="6"/>
      <c r="E47" s="2"/>
      <c r="F47" s="2"/>
      <c r="G47" s="2"/>
      <c r="H47" s="2"/>
    </row>
    <row r="48" spans="1:9" x14ac:dyDescent="0.2">
      <c r="A48" s="8"/>
      <c r="B48" s="9"/>
      <c r="C48" s="9"/>
    </row>
    <row r="50" spans="1:8" ht="15" x14ac:dyDescent="0.25">
      <c r="A50" s="10" t="s">
        <v>127</v>
      </c>
      <c r="B50" s="10"/>
      <c r="C50" s="10" t="s">
        <v>128</v>
      </c>
    </row>
    <row r="51" spans="1:8" ht="15" x14ac:dyDescent="0.25">
      <c r="B51" s="10"/>
      <c r="C51" s="10"/>
    </row>
    <row r="52" spans="1:8" ht="15" x14ac:dyDescent="0.25">
      <c r="A52" s="10" t="s">
        <v>76</v>
      </c>
      <c r="B52" s="10"/>
      <c r="C52" s="10" t="s">
        <v>91</v>
      </c>
    </row>
    <row r="58" spans="1:8" x14ac:dyDescent="0.2">
      <c r="A58" s="11" t="s">
        <v>92</v>
      </c>
      <c r="H58" s="5"/>
    </row>
    <row r="59" spans="1:8" s="5" customFormat="1" x14ac:dyDescent="0.2">
      <c r="A59" s="11" t="s">
        <v>93</v>
      </c>
      <c r="D59" s="2"/>
      <c r="E59" s="2"/>
      <c r="F59" s="2"/>
      <c r="G59" s="2"/>
      <c r="H59" s="2"/>
    </row>
  </sheetData>
  <mergeCells count="7">
    <mergeCell ref="C7:C8"/>
    <mergeCell ref="A5:B5"/>
    <mergeCell ref="A7:A8"/>
    <mergeCell ref="B7:B8"/>
    <mergeCell ref="A2:C2"/>
    <mergeCell ref="A4:C4"/>
    <mergeCell ref="A3:C3"/>
  </mergeCells>
  <conditionalFormatting sqref="B46:C46">
    <cfRule type="cellIs" dxfId="1" priority="1" operator="notEqual">
      <formula>0</formula>
    </cfRule>
  </conditionalFormatting>
  <pageMargins left="1.2598425196850394" right="0.74803149606299213" top="0.98425196850393704" bottom="0.98425196850393704" header="0.51181102362204722" footer="0.51181102362204722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D53"/>
  <sheetViews>
    <sheetView topLeftCell="A25" zoomScale="80" zoomScaleNormal="80" workbookViewId="0">
      <selection activeCell="J7" sqref="J7"/>
    </sheetView>
  </sheetViews>
  <sheetFormatPr defaultColWidth="9.140625" defaultRowHeight="12.75" x14ac:dyDescent="0.2"/>
  <cols>
    <col min="1" max="1" width="2.85546875" style="2" customWidth="1"/>
    <col min="2" max="2" width="55.5703125" style="2" customWidth="1"/>
    <col min="3" max="3" width="18" style="18" customWidth="1"/>
    <col min="4" max="4" width="17.85546875" style="18" customWidth="1"/>
    <col min="5" max="16384" width="9.140625" style="2"/>
  </cols>
  <sheetData>
    <row r="2" spans="2:4" ht="63" customHeight="1" x14ac:dyDescent="0.3">
      <c r="B2" s="100" t="s">
        <v>123</v>
      </c>
      <c r="C2" s="101"/>
      <c r="D2" s="101"/>
    </row>
    <row r="3" spans="2:4" ht="20.25" x14ac:dyDescent="0.3">
      <c r="B3" s="101" t="s">
        <v>122</v>
      </c>
      <c r="C3" s="101"/>
      <c r="D3" s="101"/>
    </row>
    <row r="4" spans="2:4" ht="20.25" x14ac:dyDescent="0.3">
      <c r="B4" s="98"/>
      <c r="C4" s="98"/>
      <c r="D4" s="2"/>
    </row>
    <row r="5" spans="2:4" ht="18" x14ac:dyDescent="0.25">
      <c r="B5" s="19"/>
    </row>
    <row r="6" spans="2:4" x14ac:dyDescent="0.2">
      <c r="C6" s="3"/>
      <c r="D6" s="3" t="s">
        <v>0</v>
      </c>
    </row>
    <row r="7" spans="2:4" ht="38.25" x14ac:dyDescent="0.2">
      <c r="B7" s="57"/>
      <c r="C7" s="62" t="s">
        <v>80</v>
      </c>
      <c r="D7" s="62" t="s">
        <v>81</v>
      </c>
    </row>
    <row r="8" spans="2:4" x14ac:dyDescent="0.2">
      <c r="B8" s="57"/>
      <c r="C8" s="62"/>
      <c r="D8" s="62"/>
    </row>
    <row r="9" spans="2:4" x14ac:dyDescent="0.2">
      <c r="B9" s="22" t="s">
        <v>95</v>
      </c>
      <c r="C9" s="90">
        <f>SUM(C10:C13)</f>
        <v>169137959</v>
      </c>
      <c r="D9" s="90">
        <f>SUM(D10:D13)</f>
        <v>127951055</v>
      </c>
    </row>
    <row r="10" spans="2:4" x14ac:dyDescent="0.2">
      <c r="B10" s="88" t="s">
        <v>96</v>
      </c>
      <c r="C10" s="89">
        <v>91847391</v>
      </c>
      <c r="D10" s="89">
        <v>77364802</v>
      </c>
    </row>
    <row r="11" spans="2:4" x14ac:dyDescent="0.2">
      <c r="B11" s="88" t="s">
        <v>97</v>
      </c>
      <c r="C11" s="89">
        <v>63006188</v>
      </c>
      <c r="D11" s="89">
        <v>43982667</v>
      </c>
    </row>
    <row r="12" spans="2:4" x14ac:dyDescent="0.2">
      <c r="B12" s="88" t="s">
        <v>98</v>
      </c>
      <c r="C12" s="89">
        <v>7940925</v>
      </c>
      <c r="D12" s="89">
        <v>4647160</v>
      </c>
    </row>
    <row r="13" spans="2:4" x14ac:dyDescent="0.2">
      <c r="B13" s="88" t="s">
        <v>99</v>
      </c>
      <c r="C13" s="89">
        <v>6343455</v>
      </c>
      <c r="D13" s="89">
        <v>1956426</v>
      </c>
    </row>
    <row r="14" spans="2:4" x14ac:dyDescent="0.2">
      <c r="B14" s="57"/>
      <c r="C14" s="62"/>
      <c r="D14" s="62"/>
    </row>
    <row r="15" spans="2:4" x14ac:dyDescent="0.2">
      <c r="B15" s="22" t="s">
        <v>100</v>
      </c>
      <c r="C15" s="73">
        <f>SUM(C16:C18)</f>
        <v>-71150336</v>
      </c>
      <c r="D15" s="73">
        <f>SUM(D16:D18)</f>
        <v>-62921118</v>
      </c>
    </row>
    <row r="16" spans="2:4" x14ac:dyDescent="0.2">
      <c r="B16" s="57" t="s">
        <v>101</v>
      </c>
      <c r="C16" s="72">
        <v>-51243639</v>
      </c>
      <c r="D16" s="72">
        <v>-47487729</v>
      </c>
    </row>
    <row r="17" spans="2:4" x14ac:dyDescent="0.2">
      <c r="B17" s="57" t="s">
        <v>102</v>
      </c>
      <c r="C17" s="72">
        <v>-2749046</v>
      </c>
      <c r="D17" s="72">
        <v>-1291982</v>
      </c>
    </row>
    <row r="18" spans="2:4" x14ac:dyDescent="0.2">
      <c r="B18" s="57" t="s">
        <v>103</v>
      </c>
      <c r="C18" s="72">
        <v>-17157651</v>
      </c>
      <c r="D18" s="72">
        <v>-14141407</v>
      </c>
    </row>
    <row r="19" spans="2:4" x14ac:dyDescent="0.2">
      <c r="B19" s="20"/>
      <c r="C19" s="21"/>
      <c r="D19" s="21"/>
    </row>
    <row r="20" spans="2:4" s="7" customFormat="1" x14ac:dyDescent="0.2">
      <c r="B20" s="22" t="s">
        <v>104</v>
      </c>
      <c r="C20" s="23">
        <f>C9+C15</f>
        <v>97987623</v>
      </c>
      <c r="D20" s="23">
        <f>D9+D15</f>
        <v>65029937</v>
      </c>
    </row>
    <row r="21" spans="2:4" s="7" customFormat="1" x14ac:dyDescent="0.2">
      <c r="B21" s="22"/>
      <c r="C21" s="23"/>
      <c r="D21" s="23"/>
    </row>
    <row r="22" spans="2:4" x14ac:dyDescent="0.2">
      <c r="B22" s="20" t="s">
        <v>105</v>
      </c>
      <c r="C22" s="72">
        <v>-7235547</v>
      </c>
      <c r="D22" s="72">
        <v>-6178192</v>
      </c>
    </row>
    <row r="23" spans="2:4" x14ac:dyDescent="0.2">
      <c r="B23" s="20" t="s">
        <v>106</v>
      </c>
      <c r="C23" s="72">
        <v>-6004141</v>
      </c>
      <c r="D23" s="72">
        <v>-2710397</v>
      </c>
    </row>
    <row r="24" spans="2:4" x14ac:dyDescent="0.2">
      <c r="B24" s="20" t="s">
        <v>107</v>
      </c>
      <c r="C24" s="72">
        <v>-4688594</v>
      </c>
      <c r="D24" s="72">
        <v>-6239715</v>
      </c>
    </row>
    <row r="25" spans="2:4" x14ac:dyDescent="0.2">
      <c r="B25" s="20" t="s">
        <v>108</v>
      </c>
      <c r="C25" s="72">
        <v>-19596921</v>
      </c>
      <c r="D25" s="72">
        <v>-25376194</v>
      </c>
    </row>
    <row r="26" spans="2:4" x14ac:dyDescent="0.2">
      <c r="B26" s="20"/>
      <c r="C26" s="21"/>
      <c r="D26" s="21"/>
    </row>
    <row r="27" spans="2:4" s="7" customFormat="1" x14ac:dyDescent="0.2">
      <c r="B27" s="22" t="s">
        <v>22</v>
      </c>
      <c r="C27" s="23">
        <f>C20+SUM(C22:C25)</f>
        <v>60462420</v>
      </c>
      <c r="D27" s="23">
        <f>D20+SUM(D22:D25)</f>
        <v>24525439</v>
      </c>
    </row>
    <row r="28" spans="2:4" s="7" customFormat="1" x14ac:dyDescent="0.2">
      <c r="B28" s="22"/>
      <c r="C28" s="23"/>
      <c r="D28" s="23"/>
    </row>
    <row r="29" spans="2:4" x14ac:dyDescent="0.2">
      <c r="B29" s="20" t="s">
        <v>23</v>
      </c>
      <c r="C29" s="72">
        <v>-10408660</v>
      </c>
      <c r="D29" s="72">
        <v>-3463814</v>
      </c>
    </row>
    <row r="30" spans="2:4" x14ac:dyDescent="0.2">
      <c r="B30" s="20"/>
      <c r="C30" s="72"/>
      <c r="D30" s="72"/>
    </row>
    <row r="31" spans="2:4" s="7" customFormat="1" x14ac:dyDescent="0.2">
      <c r="B31" s="22" t="s">
        <v>24</v>
      </c>
      <c r="C31" s="24">
        <f>C27+C29</f>
        <v>50053760</v>
      </c>
      <c r="D31" s="24">
        <f>D27+D29</f>
        <v>21061625</v>
      </c>
    </row>
    <row r="32" spans="2:4" x14ac:dyDescent="0.2">
      <c r="B32" s="20"/>
      <c r="C32" s="85"/>
      <c r="D32" s="85"/>
    </row>
    <row r="33" spans="2:4" x14ac:dyDescent="0.2">
      <c r="B33" s="20" t="s">
        <v>109</v>
      </c>
      <c r="C33" s="85"/>
      <c r="D33" s="85"/>
    </row>
    <row r="34" spans="2:4" x14ac:dyDescent="0.2">
      <c r="B34" s="20" t="s">
        <v>110</v>
      </c>
      <c r="C34" s="91">
        <v>47288824</v>
      </c>
      <c r="D34" s="91">
        <v>19418572</v>
      </c>
    </row>
    <row r="35" spans="2:4" x14ac:dyDescent="0.2">
      <c r="B35" s="20" t="s">
        <v>111</v>
      </c>
      <c r="C35" s="91">
        <v>2764936</v>
      </c>
      <c r="D35" s="91">
        <v>1643053</v>
      </c>
    </row>
    <row r="36" spans="2:4" x14ac:dyDescent="0.2">
      <c r="B36" s="20"/>
      <c r="C36" s="85"/>
      <c r="D36" s="85"/>
    </row>
    <row r="37" spans="2:4" x14ac:dyDescent="0.2">
      <c r="B37" s="22" t="s">
        <v>24</v>
      </c>
      <c r="C37" s="73">
        <f>SUM(C34:C35)</f>
        <v>50053760</v>
      </c>
      <c r="D37" s="73">
        <f>SUM(D34:D35)</f>
        <v>21061625</v>
      </c>
    </row>
    <row r="39" spans="2:4" x14ac:dyDescent="0.2">
      <c r="C39" s="25"/>
      <c r="D39" s="25"/>
    </row>
    <row r="41" spans="2:4" x14ac:dyDescent="0.2">
      <c r="C41" s="26"/>
      <c r="D41" s="26"/>
    </row>
    <row r="43" spans="2:4" ht="15" x14ac:dyDescent="0.25">
      <c r="B43" s="10" t="str">
        <f>'Ф1 конс'!A50</f>
        <v>Генеральный директор</v>
      </c>
      <c r="C43" s="10"/>
      <c r="D43" s="10" t="str">
        <f>'Ф1 конс'!C50</f>
        <v>Диденко Ю.</v>
      </c>
    </row>
    <row r="44" spans="2:4" ht="15" x14ac:dyDescent="0.25">
      <c r="C44" s="10"/>
      <c r="D44" s="10"/>
    </row>
    <row r="45" spans="2:4" ht="15" x14ac:dyDescent="0.25">
      <c r="B45" s="10" t="str">
        <f>'Ф1 конс'!A52</f>
        <v>Главный бухгалтер</v>
      </c>
      <c r="C45" s="10"/>
      <c r="D45" s="10" t="str">
        <f>'Ф1 конс'!C52</f>
        <v>Авдеева О.С.</v>
      </c>
    </row>
    <row r="46" spans="2:4" x14ac:dyDescent="0.2">
      <c r="C46" s="2"/>
      <c r="D46" s="2"/>
    </row>
    <row r="47" spans="2:4" x14ac:dyDescent="0.2">
      <c r="C47" s="27"/>
      <c r="D47" s="27"/>
    </row>
    <row r="48" spans="2:4" x14ac:dyDescent="0.2">
      <c r="C48" s="27"/>
      <c r="D48" s="27"/>
    </row>
    <row r="49" spans="2:4" x14ac:dyDescent="0.2">
      <c r="C49" s="27"/>
      <c r="D49" s="27"/>
    </row>
    <row r="50" spans="2:4" x14ac:dyDescent="0.2">
      <c r="C50" s="27"/>
      <c r="D50" s="27"/>
    </row>
    <row r="51" spans="2:4" x14ac:dyDescent="0.2">
      <c r="B51" s="11" t="str">
        <f>'Ф1 конс'!A58</f>
        <v>Исполнитель Мустагулова А.Н.</v>
      </c>
      <c r="C51" s="27"/>
      <c r="D51" s="27"/>
    </row>
    <row r="52" spans="2:4" x14ac:dyDescent="0.2">
      <c r="B52" s="11" t="str">
        <f>'Ф1 конс'!A59</f>
        <v>Тел.258-59-55 вн.1217</v>
      </c>
      <c r="C52" s="27"/>
      <c r="D52" s="27"/>
    </row>
    <row r="53" spans="2:4" x14ac:dyDescent="0.2">
      <c r="C53" s="27"/>
      <c r="D53" s="27"/>
    </row>
  </sheetData>
  <mergeCells count="3">
    <mergeCell ref="B4:C4"/>
    <mergeCell ref="B2:D2"/>
    <mergeCell ref="B3:D3"/>
  </mergeCells>
  <pageMargins left="0.74803149606299213" right="0.74803149606299213" top="0.98425196850393704" bottom="0.98425196850393704" header="0.51181102362204722" footer="0.51181102362204722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2:J80"/>
  <sheetViews>
    <sheetView topLeftCell="A46" zoomScale="80" zoomScaleNormal="80" workbookViewId="0">
      <selection activeCell="I53" sqref="I53"/>
    </sheetView>
  </sheetViews>
  <sheetFormatPr defaultRowHeight="12.75" x14ac:dyDescent="0.2"/>
  <cols>
    <col min="1" max="1" width="1.85546875" style="30" customWidth="1"/>
    <col min="2" max="2" width="2" style="30" customWidth="1"/>
    <col min="3" max="3" width="65.85546875" style="38" customWidth="1"/>
    <col min="4" max="5" width="20.140625" style="30" customWidth="1"/>
    <col min="6" max="6" width="9.140625" style="30"/>
    <col min="7" max="7" width="17.85546875" style="66" bestFit="1" customWidth="1"/>
    <col min="8" max="8" width="59" style="30" customWidth="1"/>
    <col min="9" max="9" width="19.5703125" style="66" bestFit="1" customWidth="1"/>
    <col min="10" max="11" width="9.140625" style="30"/>
    <col min="12" max="13" width="15.140625" style="30" bestFit="1" customWidth="1"/>
    <col min="14" max="246" width="9.140625" style="30"/>
    <col min="247" max="247" width="1.85546875" style="30" customWidth="1"/>
    <col min="248" max="248" width="2" style="30" customWidth="1"/>
    <col min="249" max="249" width="65.85546875" style="30" customWidth="1"/>
    <col min="250" max="251" width="14.42578125" style="30" customWidth="1"/>
    <col min="252" max="502" width="9.140625" style="30"/>
    <col min="503" max="503" width="1.85546875" style="30" customWidth="1"/>
    <col min="504" max="504" width="2" style="30" customWidth="1"/>
    <col min="505" max="505" width="65.85546875" style="30" customWidth="1"/>
    <col min="506" max="507" width="14.42578125" style="30" customWidth="1"/>
    <col min="508" max="758" width="9.140625" style="30"/>
    <col min="759" max="759" width="1.85546875" style="30" customWidth="1"/>
    <col min="760" max="760" width="2" style="30" customWidth="1"/>
    <col min="761" max="761" width="65.85546875" style="30" customWidth="1"/>
    <col min="762" max="763" width="14.42578125" style="30" customWidth="1"/>
    <col min="764" max="1014" width="9.140625" style="30"/>
    <col min="1015" max="1015" width="1.85546875" style="30" customWidth="1"/>
    <col min="1016" max="1016" width="2" style="30" customWidth="1"/>
    <col min="1017" max="1017" width="65.85546875" style="30" customWidth="1"/>
    <col min="1018" max="1019" width="14.42578125" style="30" customWidth="1"/>
    <col min="1020" max="1270" width="9.140625" style="30"/>
    <col min="1271" max="1271" width="1.85546875" style="30" customWidth="1"/>
    <col min="1272" max="1272" width="2" style="30" customWidth="1"/>
    <col min="1273" max="1273" width="65.85546875" style="30" customWidth="1"/>
    <col min="1274" max="1275" width="14.42578125" style="30" customWidth="1"/>
    <col min="1276" max="1526" width="9.140625" style="30"/>
    <col min="1527" max="1527" width="1.85546875" style="30" customWidth="1"/>
    <col min="1528" max="1528" width="2" style="30" customWidth="1"/>
    <col min="1529" max="1529" width="65.85546875" style="30" customWidth="1"/>
    <col min="1530" max="1531" width="14.42578125" style="30" customWidth="1"/>
    <col min="1532" max="1782" width="9.140625" style="30"/>
    <col min="1783" max="1783" width="1.85546875" style="30" customWidth="1"/>
    <col min="1784" max="1784" width="2" style="30" customWidth="1"/>
    <col min="1785" max="1785" width="65.85546875" style="30" customWidth="1"/>
    <col min="1786" max="1787" width="14.42578125" style="30" customWidth="1"/>
    <col min="1788" max="2038" width="9.140625" style="30"/>
    <col min="2039" max="2039" width="1.85546875" style="30" customWidth="1"/>
    <col min="2040" max="2040" width="2" style="30" customWidth="1"/>
    <col min="2041" max="2041" width="65.85546875" style="30" customWidth="1"/>
    <col min="2042" max="2043" width="14.42578125" style="30" customWidth="1"/>
    <col min="2044" max="2294" width="9.140625" style="30"/>
    <col min="2295" max="2295" width="1.85546875" style="30" customWidth="1"/>
    <col min="2296" max="2296" width="2" style="30" customWidth="1"/>
    <col min="2297" max="2297" width="65.85546875" style="30" customWidth="1"/>
    <col min="2298" max="2299" width="14.42578125" style="30" customWidth="1"/>
    <col min="2300" max="2550" width="9.140625" style="30"/>
    <col min="2551" max="2551" width="1.85546875" style="30" customWidth="1"/>
    <col min="2552" max="2552" width="2" style="30" customWidth="1"/>
    <col min="2553" max="2553" width="65.85546875" style="30" customWidth="1"/>
    <col min="2554" max="2555" width="14.42578125" style="30" customWidth="1"/>
    <col min="2556" max="2806" width="9.140625" style="30"/>
    <col min="2807" max="2807" width="1.85546875" style="30" customWidth="1"/>
    <col min="2808" max="2808" width="2" style="30" customWidth="1"/>
    <col min="2809" max="2809" width="65.85546875" style="30" customWidth="1"/>
    <col min="2810" max="2811" width="14.42578125" style="30" customWidth="1"/>
    <col min="2812" max="3062" width="9.140625" style="30"/>
    <col min="3063" max="3063" width="1.85546875" style="30" customWidth="1"/>
    <col min="3064" max="3064" width="2" style="30" customWidth="1"/>
    <col min="3065" max="3065" width="65.85546875" style="30" customWidth="1"/>
    <col min="3066" max="3067" width="14.42578125" style="30" customWidth="1"/>
    <col min="3068" max="3318" width="9.140625" style="30"/>
    <col min="3319" max="3319" width="1.85546875" style="30" customWidth="1"/>
    <col min="3320" max="3320" width="2" style="30" customWidth="1"/>
    <col min="3321" max="3321" width="65.85546875" style="30" customWidth="1"/>
    <col min="3322" max="3323" width="14.42578125" style="30" customWidth="1"/>
    <col min="3324" max="3574" width="9.140625" style="30"/>
    <col min="3575" max="3575" width="1.85546875" style="30" customWidth="1"/>
    <col min="3576" max="3576" width="2" style="30" customWidth="1"/>
    <col min="3577" max="3577" width="65.85546875" style="30" customWidth="1"/>
    <col min="3578" max="3579" width="14.42578125" style="30" customWidth="1"/>
    <col min="3580" max="3830" width="9.140625" style="30"/>
    <col min="3831" max="3831" width="1.85546875" style="30" customWidth="1"/>
    <col min="3832" max="3832" width="2" style="30" customWidth="1"/>
    <col min="3833" max="3833" width="65.85546875" style="30" customWidth="1"/>
    <col min="3834" max="3835" width="14.42578125" style="30" customWidth="1"/>
    <col min="3836" max="4086" width="9.140625" style="30"/>
    <col min="4087" max="4087" width="1.85546875" style="30" customWidth="1"/>
    <col min="4088" max="4088" width="2" style="30" customWidth="1"/>
    <col min="4089" max="4089" width="65.85546875" style="30" customWidth="1"/>
    <col min="4090" max="4091" width="14.42578125" style="30" customWidth="1"/>
    <col min="4092" max="4342" width="9.140625" style="30"/>
    <col min="4343" max="4343" width="1.85546875" style="30" customWidth="1"/>
    <col min="4344" max="4344" width="2" style="30" customWidth="1"/>
    <col min="4345" max="4345" width="65.85546875" style="30" customWidth="1"/>
    <col min="4346" max="4347" width="14.42578125" style="30" customWidth="1"/>
    <col min="4348" max="4598" width="9.140625" style="30"/>
    <col min="4599" max="4599" width="1.85546875" style="30" customWidth="1"/>
    <col min="4600" max="4600" width="2" style="30" customWidth="1"/>
    <col min="4601" max="4601" width="65.85546875" style="30" customWidth="1"/>
    <col min="4602" max="4603" width="14.42578125" style="30" customWidth="1"/>
    <col min="4604" max="4854" width="9.140625" style="30"/>
    <col min="4855" max="4855" width="1.85546875" style="30" customWidth="1"/>
    <col min="4856" max="4856" width="2" style="30" customWidth="1"/>
    <col min="4857" max="4857" width="65.85546875" style="30" customWidth="1"/>
    <col min="4858" max="4859" width="14.42578125" style="30" customWidth="1"/>
    <col min="4860" max="5110" width="9.140625" style="30"/>
    <col min="5111" max="5111" width="1.85546875" style="30" customWidth="1"/>
    <col min="5112" max="5112" width="2" style="30" customWidth="1"/>
    <col min="5113" max="5113" width="65.85546875" style="30" customWidth="1"/>
    <col min="5114" max="5115" width="14.42578125" style="30" customWidth="1"/>
    <col min="5116" max="5366" width="9.140625" style="30"/>
    <col min="5367" max="5367" width="1.85546875" style="30" customWidth="1"/>
    <col min="5368" max="5368" width="2" style="30" customWidth="1"/>
    <col min="5369" max="5369" width="65.85546875" style="30" customWidth="1"/>
    <col min="5370" max="5371" width="14.42578125" style="30" customWidth="1"/>
    <col min="5372" max="5622" width="9.140625" style="30"/>
    <col min="5623" max="5623" width="1.85546875" style="30" customWidth="1"/>
    <col min="5624" max="5624" width="2" style="30" customWidth="1"/>
    <col min="5625" max="5625" width="65.85546875" style="30" customWidth="1"/>
    <col min="5626" max="5627" width="14.42578125" style="30" customWidth="1"/>
    <col min="5628" max="5878" width="9.140625" style="30"/>
    <col min="5879" max="5879" width="1.85546875" style="30" customWidth="1"/>
    <col min="5880" max="5880" width="2" style="30" customWidth="1"/>
    <col min="5881" max="5881" width="65.85546875" style="30" customWidth="1"/>
    <col min="5882" max="5883" width="14.42578125" style="30" customWidth="1"/>
    <col min="5884" max="6134" width="9.140625" style="30"/>
    <col min="6135" max="6135" width="1.85546875" style="30" customWidth="1"/>
    <col min="6136" max="6136" width="2" style="30" customWidth="1"/>
    <col min="6137" max="6137" width="65.85546875" style="30" customWidth="1"/>
    <col min="6138" max="6139" width="14.42578125" style="30" customWidth="1"/>
    <col min="6140" max="6390" width="9.140625" style="30"/>
    <col min="6391" max="6391" width="1.85546875" style="30" customWidth="1"/>
    <col min="6392" max="6392" width="2" style="30" customWidth="1"/>
    <col min="6393" max="6393" width="65.85546875" style="30" customWidth="1"/>
    <col min="6394" max="6395" width="14.42578125" style="30" customWidth="1"/>
    <col min="6396" max="6646" width="9.140625" style="30"/>
    <col min="6647" max="6647" width="1.85546875" style="30" customWidth="1"/>
    <col min="6648" max="6648" width="2" style="30" customWidth="1"/>
    <col min="6649" max="6649" width="65.85546875" style="30" customWidth="1"/>
    <col min="6650" max="6651" width="14.42578125" style="30" customWidth="1"/>
    <col min="6652" max="6902" width="9.140625" style="30"/>
    <col min="6903" max="6903" width="1.85546875" style="30" customWidth="1"/>
    <col min="6904" max="6904" width="2" style="30" customWidth="1"/>
    <col min="6905" max="6905" width="65.85546875" style="30" customWidth="1"/>
    <col min="6906" max="6907" width="14.42578125" style="30" customWidth="1"/>
    <col min="6908" max="7158" width="9.140625" style="30"/>
    <col min="7159" max="7159" width="1.85546875" style="30" customWidth="1"/>
    <col min="7160" max="7160" width="2" style="30" customWidth="1"/>
    <col min="7161" max="7161" width="65.85546875" style="30" customWidth="1"/>
    <col min="7162" max="7163" width="14.42578125" style="30" customWidth="1"/>
    <col min="7164" max="7414" width="9.140625" style="30"/>
    <col min="7415" max="7415" width="1.85546875" style="30" customWidth="1"/>
    <col min="7416" max="7416" width="2" style="30" customWidth="1"/>
    <col min="7417" max="7417" width="65.85546875" style="30" customWidth="1"/>
    <col min="7418" max="7419" width="14.42578125" style="30" customWidth="1"/>
    <col min="7420" max="7670" width="9.140625" style="30"/>
    <col min="7671" max="7671" width="1.85546875" style="30" customWidth="1"/>
    <col min="7672" max="7672" width="2" style="30" customWidth="1"/>
    <col min="7673" max="7673" width="65.85546875" style="30" customWidth="1"/>
    <col min="7674" max="7675" width="14.42578125" style="30" customWidth="1"/>
    <col min="7676" max="7926" width="9.140625" style="30"/>
    <col min="7927" max="7927" width="1.85546875" style="30" customWidth="1"/>
    <col min="7928" max="7928" width="2" style="30" customWidth="1"/>
    <col min="7929" max="7929" width="65.85546875" style="30" customWidth="1"/>
    <col min="7930" max="7931" width="14.42578125" style="30" customWidth="1"/>
    <col min="7932" max="8182" width="9.140625" style="30"/>
    <col min="8183" max="8183" width="1.85546875" style="30" customWidth="1"/>
    <col min="8184" max="8184" width="2" style="30" customWidth="1"/>
    <col min="8185" max="8185" width="65.85546875" style="30" customWidth="1"/>
    <col min="8186" max="8187" width="14.42578125" style="30" customWidth="1"/>
    <col min="8188" max="8438" width="9.140625" style="30"/>
    <col min="8439" max="8439" width="1.85546875" style="30" customWidth="1"/>
    <col min="8440" max="8440" width="2" style="30" customWidth="1"/>
    <col min="8441" max="8441" width="65.85546875" style="30" customWidth="1"/>
    <col min="8442" max="8443" width="14.42578125" style="30" customWidth="1"/>
    <col min="8444" max="8694" width="9.140625" style="30"/>
    <col min="8695" max="8695" width="1.85546875" style="30" customWidth="1"/>
    <col min="8696" max="8696" width="2" style="30" customWidth="1"/>
    <col min="8697" max="8697" width="65.85546875" style="30" customWidth="1"/>
    <col min="8698" max="8699" width="14.42578125" style="30" customWidth="1"/>
    <col min="8700" max="8950" width="9.140625" style="30"/>
    <col min="8951" max="8951" width="1.85546875" style="30" customWidth="1"/>
    <col min="8952" max="8952" width="2" style="30" customWidth="1"/>
    <col min="8953" max="8953" width="65.85546875" style="30" customWidth="1"/>
    <col min="8954" max="8955" width="14.42578125" style="30" customWidth="1"/>
    <col min="8956" max="9206" width="9.140625" style="30"/>
    <col min="9207" max="9207" width="1.85546875" style="30" customWidth="1"/>
    <col min="9208" max="9208" width="2" style="30" customWidth="1"/>
    <col min="9209" max="9209" width="65.85546875" style="30" customWidth="1"/>
    <col min="9210" max="9211" width="14.42578125" style="30" customWidth="1"/>
    <col min="9212" max="9462" width="9.140625" style="30"/>
    <col min="9463" max="9463" width="1.85546875" style="30" customWidth="1"/>
    <col min="9464" max="9464" width="2" style="30" customWidth="1"/>
    <col min="9465" max="9465" width="65.85546875" style="30" customWidth="1"/>
    <col min="9466" max="9467" width="14.42578125" style="30" customWidth="1"/>
    <col min="9468" max="9718" width="9.140625" style="30"/>
    <col min="9719" max="9719" width="1.85546875" style="30" customWidth="1"/>
    <col min="9720" max="9720" width="2" style="30" customWidth="1"/>
    <col min="9721" max="9721" width="65.85546875" style="30" customWidth="1"/>
    <col min="9722" max="9723" width="14.42578125" style="30" customWidth="1"/>
    <col min="9724" max="9974" width="9.140625" style="30"/>
    <col min="9975" max="9975" width="1.85546875" style="30" customWidth="1"/>
    <col min="9976" max="9976" width="2" style="30" customWidth="1"/>
    <col min="9977" max="9977" width="65.85546875" style="30" customWidth="1"/>
    <col min="9978" max="9979" width="14.42578125" style="30" customWidth="1"/>
    <col min="9980" max="10230" width="9.140625" style="30"/>
    <col min="10231" max="10231" width="1.85546875" style="30" customWidth="1"/>
    <col min="10232" max="10232" width="2" style="30" customWidth="1"/>
    <col min="10233" max="10233" width="65.85546875" style="30" customWidth="1"/>
    <col min="10234" max="10235" width="14.42578125" style="30" customWidth="1"/>
    <col min="10236" max="10486" width="9.140625" style="30"/>
    <col min="10487" max="10487" width="1.85546875" style="30" customWidth="1"/>
    <col min="10488" max="10488" width="2" style="30" customWidth="1"/>
    <col min="10489" max="10489" width="65.85546875" style="30" customWidth="1"/>
    <col min="10490" max="10491" width="14.42578125" style="30" customWidth="1"/>
    <col min="10492" max="10742" width="9.140625" style="30"/>
    <col min="10743" max="10743" width="1.85546875" style="30" customWidth="1"/>
    <col min="10744" max="10744" width="2" style="30" customWidth="1"/>
    <col min="10745" max="10745" width="65.85546875" style="30" customWidth="1"/>
    <col min="10746" max="10747" width="14.42578125" style="30" customWidth="1"/>
    <col min="10748" max="10998" width="9.140625" style="30"/>
    <col min="10999" max="10999" width="1.85546875" style="30" customWidth="1"/>
    <col min="11000" max="11000" width="2" style="30" customWidth="1"/>
    <col min="11001" max="11001" width="65.85546875" style="30" customWidth="1"/>
    <col min="11002" max="11003" width="14.42578125" style="30" customWidth="1"/>
    <col min="11004" max="11254" width="9.140625" style="30"/>
    <col min="11255" max="11255" width="1.85546875" style="30" customWidth="1"/>
    <col min="11256" max="11256" width="2" style="30" customWidth="1"/>
    <col min="11257" max="11257" width="65.85546875" style="30" customWidth="1"/>
    <col min="11258" max="11259" width="14.42578125" style="30" customWidth="1"/>
    <col min="11260" max="11510" width="9.140625" style="30"/>
    <col min="11511" max="11511" width="1.85546875" style="30" customWidth="1"/>
    <col min="11512" max="11512" width="2" style="30" customWidth="1"/>
    <col min="11513" max="11513" width="65.85546875" style="30" customWidth="1"/>
    <col min="11514" max="11515" width="14.42578125" style="30" customWidth="1"/>
    <col min="11516" max="11766" width="9.140625" style="30"/>
    <col min="11767" max="11767" width="1.85546875" style="30" customWidth="1"/>
    <col min="11768" max="11768" width="2" style="30" customWidth="1"/>
    <col min="11769" max="11769" width="65.85546875" style="30" customWidth="1"/>
    <col min="11770" max="11771" width="14.42578125" style="30" customWidth="1"/>
    <col min="11772" max="12022" width="9.140625" style="30"/>
    <col min="12023" max="12023" width="1.85546875" style="30" customWidth="1"/>
    <col min="12024" max="12024" width="2" style="30" customWidth="1"/>
    <col min="12025" max="12025" width="65.85546875" style="30" customWidth="1"/>
    <col min="12026" max="12027" width="14.42578125" style="30" customWidth="1"/>
    <col min="12028" max="12278" width="9.140625" style="30"/>
    <col min="12279" max="12279" width="1.85546875" style="30" customWidth="1"/>
    <col min="12280" max="12280" width="2" style="30" customWidth="1"/>
    <col min="12281" max="12281" width="65.85546875" style="30" customWidth="1"/>
    <col min="12282" max="12283" width="14.42578125" style="30" customWidth="1"/>
    <col min="12284" max="12534" width="9.140625" style="30"/>
    <col min="12535" max="12535" width="1.85546875" style="30" customWidth="1"/>
    <col min="12536" max="12536" width="2" style="30" customWidth="1"/>
    <col min="12537" max="12537" width="65.85546875" style="30" customWidth="1"/>
    <col min="12538" max="12539" width="14.42578125" style="30" customWidth="1"/>
    <col min="12540" max="12790" width="9.140625" style="30"/>
    <col min="12791" max="12791" width="1.85546875" style="30" customWidth="1"/>
    <col min="12792" max="12792" width="2" style="30" customWidth="1"/>
    <col min="12793" max="12793" width="65.85546875" style="30" customWidth="1"/>
    <col min="12794" max="12795" width="14.42578125" style="30" customWidth="1"/>
    <col min="12796" max="13046" width="9.140625" style="30"/>
    <col min="13047" max="13047" width="1.85546875" style="30" customWidth="1"/>
    <col min="13048" max="13048" width="2" style="30" customWidth="1"/>
    <col min="13049" max="13049" width="65.85546875" style="30" customWidth="1"/>
    <col min="13050" max="13051" width="14.42578125" style="30" customWidth="1"/>
    <col min="13052" max="13302" width="9.140625" style="30"/>
    <col min="13303" max="13303" width="1.85546875" style="30" customWidth="1"/>
    <col min="13304" max="13304" width="2" style="30" customWidth="1"/>
    <col min="13305" max="13305" width="65.85546875" style="30" customWidth="1"/>
    <col min="13306" max="13307" width="14.42578125" style="30" customWidth="1"/>
    <col min="13308" max="13558" width="9.140625" style="30"/>
    <col min="13559" max="13559" width="1.85546875" style="30" customWidth="1"/>
    <col min="13560" max="13560" width="2" style="30" customWidth="1"/>
    <col min="13561" max="13561" width="65.85546875" style="30" customWidth="1"/>
    <col min="13562" max="13563" width="14.42578125" style="30" customWidth="1"/>
    <col min="13564" max="13814" width="9.140625" style="30"/>
    <col min="13815" max="13815" width="1.85546875" style="30" customWidth="1"/>
    <col min="13816" max="13816" width="2" style="30" customWidth="1"/>
    <col min="13817" max="13817" width="65.85546875" style="30" customWidth="1"/>
    <col min="13818" max="13819" width="14.42578125" style="30" customWidth="1"/>
    <col min="13820" max="14070" width="9.140625" style="30"/>
    <col min="14071" max="14071" width="1.85546875" style="30" customWidth="1"/>
    <col min="14072" max="14072" width="2" style="30" customWidth="1"/>
    <col min="14073" max="14073" width="65.85546875" style="30" customWidth="1"/>
    <col min="14074" max="14075" width="14.42578125" style="30" customWidth="1"/>
    <col min="14076" max="14326" width="9.140625" style="30"/>
    <col min="14327" max="14327" width="1.85546875" style="30" customWidth="1"/>
    <col min="14328" max="14328" width="2" style="30" customWidth="1"/>
    <col min="14329" max="14329" width="65.85546875" style="30" customWidth="1"/>
    <col min="14330" max="14331" width="14.42578125" style="30" customWidth="1"/>
    <col min="14332" max="14582" width="9.140625" style="30"/>
    <col min="14583" max="14583" width="1.85546875" style="30" customWidth="1"/>
    <col min="14584" max="14584" width="2" style="30" customWidth="1"/>
    <col min="14585" max="14585" width="65.85546875" style="30" customWidth="1"/>
    <col min="14586" max="14587" width="14.42578125" style="30" customWidth="1"/>
    <col min="14588" max="14838" width="9.140625" style="30"/>
    <col min="14839" max="14839" width="1.85546875" style="30" customWidth="1"/>
    <col min="14840" max="14840" width="2" style="30" customWidth="1"/>
    <col min="14841" max="14841" width="65.85546875" style="30" customWidth="1"/>
    <col min="14842" max="14843" width="14.42578125" style="30" customWidth="1"/>
    <col min="14844" max="15094" width="9.140625" style="30"/>
    <col min="15095" max="15095" width="1.85546875" style="30" customWidth="1"/>
    <col min="15096" max="15096" width="2" style="30" customWidth="1"/>
    <col min="15097" max="15097" width="65.85546875" style="30" customWidth="1"/>
    <col min="15098" max="15099" width="14.42578125" style="30" customWidth="1"/>
    <col min="15100" max="15350" width="9.140625" style="30"/>
    <col min="15351" max="15351" width="1.85546875" style="30" customWidth="1"/>
    <col min="15352" max="15352" width="2" style="30" customWidth="1"/>
    <col min="15353" max="15353" width="65.85546875" style="30" customWidth="1"/>
    <col min="15354" max="15355" width="14.42578125" style="30" customWidth="1"/>
    <col min="15356" max="15606" width="9.140625" style="30"/>
    <col min="15607" max="15607" width="1.85546875" style="30" customWidth="1"/>
    <col min="15608" max="15608" width="2" style="30" customWidth="1"/>
    <col min="15609" max="15609" width="65.85546875" style="30" customWidth="1"/>
    <col min="15610" max="15611" width="14.42578125" style="30" customWidth="1"/>
    <col min="15612" max="15862" width="9.140625" style="30"/>
    <col min="15863" max="15863" width="1.85546875" style="30" customWidth="1"/>
    <col min="15864" max="15864" width="2" style="30" customWidth="1"/>
    <col min="15865" max="15865" width="65.85546875" style="30" customWidth="1"/>
    <col min="15866" max="15867" width="14.42578125" style="30" customWidth="1"/>
    <col min="15868" max="16118" width="9.140625" style="30"/>
    <col min="16119" max="16119" width="1.85546875" style="30" customWidth="1"/>
    <col min="16120" max="16120" width="2" style="30" customWidth="1"/>
    <col min="16121" max="16121" width="65.85546875" style="30" customWidth="1"/>
    <col min="16122" max="16123" width="14.42578125" style="30" customWidth="1"/>
    <col min="16124" max="16384" width="9.140625" style="30"/>
  </cols>
  <sheetData>
    <row r="2" spans="3:5" ht="49.5" customHeight="1" x14ac:dyDescent="0.3">
      <c r="C2" s="100" t="s">
        <v>124</v>
      </c>
      <c r="D2" s="101"/>
      <c r="E2" s="101"/>
    </row>
    <row r="3" spans="3:5" ht="20.25" customHeight="1" x14ac:dyDescent="0.3">
      <c r="C3" s="101" t="s">
        <v>94</v>
      </c>
      <c r="D3" s="101"/>
      <c r="E3" s="101"/>
    </row>
    <row r="4" spans="3:5" ht="20.25" x14ac:dyDescent="0.3">
      <c r="C4" s="101" t="s">
        <v>122</v>
      </c>
      <c r="D4" s="101"/>
      <c r="E4" s="101"/>
    </row>
    <row r="5" spans="3:5" x14ac:dyDescent="0.2">
      <c r="E5" s="3"/>
    </row>
    <row r="6" spans="3:5" x14ac:dyDescent="0.2">
      <c r="E6" s="3" t="s">
        <v>0</v>
      </c>
    </row>
    <row r="7" spans="3:5" ht="42.75" customHeight="1" x14ac:dyDescent="0.2">
      <c r="C7" s="67"/>
      <c r="D7" s="62" t="s">
        <v>80</v>
      </c>
      <c r="E7" s="62" t="s">
        <v>81</v>
      </c>
    </row>
    <row r="8" spans="3:5" ht="25.5" x14ac:dyDescent="0.2">
      <c r="C8" s="44" t="s">
        <v>31</v>
      </c>
      <c r="D8" s="74"/>
      <c r="E8" s="74"/>
    </row>
    <row r="9" spans="3:5" x14ac:dyDescent="0.2">
      <c r="C9" s="45" t="s">
        <v>32</v>
      </c>
      <c r="D9" s="74"/>
      <c r="E9" s="74"/>
    </row>
    <row r="10" spans="3:5" x14ac:dyDescent="0.2">
      <c r="C10" s="46" t="s">
        <v>112</v>
      </c>
      <c r="D10" s="72">
        <v>77944452</v>
      </c>
      <c r="E10" s="72">
        <v>59705590</v>
      </c>
    </row>
    <row r="11" spans="3:5" x14ac:dyDescent="0.2">
      <c r="C11" s="46" t="s">
        <v>113</v>
      </c>
      <c r="D11" s="72">
        <v>-51341778</v>
      </c>
      <c r="E11" s="72">
        <v>-45524479</v>
      </c>
    </row>
    <row r="12" spans="3:5" ht="25.5" x14ac:dyDescent="0.2">
      <c r="C12" s="46" t="s">
        <v>114</v>
      </c>
      <c r="D12" s="72">
        <v>-1484591</v>
      </c>
      <c r="E12" s="72">
        <v>-1471026</v>
      </c>
    </row>
    <row r="13" spans="3:5" x14ac:dyDescent="0.2">
      <c r="C13" s="46" t="s">
        <v>78</v>
      </c>
      <c r="D13" s="72">
        <v>72380908</v>
      </c>
      <c r="E13" s="72">
        <v>53933625</v>
      </c>
    </row>
    <row r="14" spans="3:5" x14ac:dyDescent="0.2">
      <c r="C14" s="46" t="s">
        <v>79</v>
      </c>
      <c r="D14" s="72">
        <v>-5986132</v>
      </c>
      <c r="E14" s="72">
        <v>-2645665</v>
      </c>
    </row>
    <row r="15" spans="3:5" x14ac:dyDescent="0.2">
      <c r="C15" s="46" t="s">
        <v>33</v>
      </c>
      <c r="D15" s="72">
        <v>4722009</v>
      </c>
      <c r="E15" s="72">
        <v>1520754</v>
      </c>
    </row>
    <row r="16" spans="3:5" x14ac:dyDescent="0.2">
      <c r="C16" s="46" t="s">
        <v>115</v>
      </c>
      <c r="D16" s="72">
        <v>-22379684</v>
      </c>
      <c r="E16" s="72">
        <v>-24968194</v>
      </c>
    </row>
    <row r="17" spans="3:10" ht="37.5" customHeight="1" x14ac:dyDescent="0.2">
      <c r="C17" s="47" t="s">
        <v>116</v>
      </c>
      <c r="D17" s="73">
        <f>SUM(D10:D16)</f>
        <v>73855184</v>
      </c>
      <c r="E17" s="73">
        <f>SUM(E10:E16)</f>
        <v>40550605</v>
      </c>
    </row>
    <row r="18" spans="3:10" s="40" customFormat="1" ht="18.75" customHeight="1" x14ac:dyDescent="0.2">
      <c r="C18" s="48"/>
      <c r="D18" s="75"/>
      <c r="E18" s="75"/>
      <c r="G18" s="66"/>
      <c r="H18" s="30"/>
      <c r="I18" s="66"/>
      <c r="J18" s="30"/>
    </row>
    <row r="19" spans="3:10" ht="15" x14ac:dyDescent="0.25">
      <c r="C19" s="68" t="s">
        <v>34</v>
      </c>
      <c r="D19" s="74"/>
      <c r="E19" s="74"/>
    </row>
    <row r="20" spans="3:10" x14ac:dyDescent="0.2">
      <c r="C20" s="47" t="s">
        <v>35</v>
      </c>
      <c r="D20" s="75"/>
      <c r="E20" s="75"/>
    </row>
    <row r="21" spans="3:10" x14ac:dyDescent="0.2">
      <c r="C21" s="49" t="s">
        <v>84</v>
      </c>
      <c r="D21" s="72">
        <v>-1618348</v>
      </c>
      <c r="E21" s="72">
        <v>-870242</v>
      </c>
    </row>
    <row r="22" spans="3:10" ht="33" customHeight="1" x14ac:dyDescent="0.2">
      <c r="C22" s="49" t="s">
        <v>36</v>
      </c>
      <c r="D22" s="72">
        <v>-4201462</v>
      </c>
      <c r="E22" s="72">
        <v>27154244</v>
      </c>
    </row>
    <row r="23" spans="3:10" x14ac:dyDescent="0.2">
      <c r="C23" s="49" t="s">
        <v>3</v>
      </c>
      <c r="D23" s="72">
        <v>-8270357</v>
      </c>
      <c r="E23" s="72">
        <v>-3072898</v>
      </c>
    </row>
    <row r="24" spans="3:10" x14ac:dyDescent="0.2">
      <c r="C24" s="46" t="s">
        <v>37</v>
      </c>
      <c r="D24" s="72">
        <v>-110927931</v>
      </c>
      <c r="E24" s="72">
        <v>-65711912</v>
      </c>
    </row>
    <row r="25" spans="3:10" x14ac:dyDescent="0.2">
      <c r="C25" s="46" t="s">
        <v>6</v>
      </c>
      <c r="D25" s="72">
        <v>275586</v>
      </c>
      <c r="E25" s="72">
        <v>-2428887</v>
      </c>
    </row>
    <row r="26" spans="3:10" x14ac:dyDescent="0.2">
      <c r="C26" s="47" t="s">
        <v>38</v>
      </c>
      <c r="D26" s="72"/>
      <c r="E26" s="72"/>
    </row>
    <row r="27" spans="3:10" x14ac:dyDescent="0.2">
      <c r="C27" s="49" t="s">
        <v>39</v>
      </c>
      <c r="D27" s="72">
        <v>-56331601</v>
      </c>
      <c r="E27" s="72">
        <v>1442885</v>
      </c>
    </row>
    <row r="28" spans="3:10" x14ac:dyDescent="0.2">
      <c r="C28" s="49" t="s">
        <v>40</v>
      </c>
      <c r="D28" s="72">
        <v>26077533</v>
      </c>
      <c r="E28" s="72">
        <v>73257675</v>
      </c>
    </row>
    <row r="29" spans="3:10" ht="25.5" x14ac:dyDescent="0.2">
      <c r="C29" s="49" t="s">
        <v>41</v>
      </c>
      <c r="D29" s="72">
        <v>-1279445</v>
      </c>
      <c r="E29" s="72">
        <v>452137</v>
      </c>
    </row>
    <row r="30" spans="3:10" x14ac:dyDescent="0.2">
      <c r="C30" s="49" t="s">
        <v>13</v>
      </c>
      <c r="D30" s="72">
        <v>-6535681</v>
      </c>
      <c r="E30" s="72">
        <v>1694576</v>
      </c>
    </row>
    <row r="31" spans="3:10" ht="25.5" x14ac:dyDescent="0.2">
      <c r="C31" s="47" t="s">
        <v>42</v>
      </c>
      <c r="D31" s="73">
        <f>SUM(D17:D30)</f>
        <v>-88956522</v>
      </c>
      <c r="E31" s="73">
        <f>SUM(E17:E30)</f>
        <v>72468183</v>
      </c>
    </row>
    <row r="32" spans="3:10" x14ac:dyDescent="0.2">
      <c r="C32" s="67"/>
      <c r="D32" s="74"/>
      <c r="E32" s="74"/>
    </row>
    <row r="33" spans="3:9" x14ac:dyDescent="0.2">
      <c r="C33" s="49" t="s">
        <v>43</v>
      </c>
      <c r="D33" s="72">
        <v>-4813257</v>
      </c>
      <c r="E33" s="72">
        <v>-889424</v>
      </c>
    </row>
    <row r="34" spans="3:9" x14ac:dyDescent="0.2">
      <c r="C34" s="67"/>
      <c r="D34" s="74"/>
      <c r="E34" s="74"/>
    </row>
    <row r="35" spans="3:9" ht="25.5" x14ac:dyDescent="0.2">
      <c r="C35" s="50" t="s">
        <v>44</v>
      </c>
      <c r="D35" s="73">
        <f>SUM(D31:D33)</f>
        <v>-93769779</v>
      </c>
      <c r="E35" s="73">
        <f>SUM(E31:E33)</f>
        <v>71578759</v>
      </c>
    </row>
    <row r="36" spans="3:9" ht="102" customHeight="1" x14ac:dyDescent="0.2">
      <c r="C36" s="69"/>
      <c r="D36" s="76"/>
      <c r="E36" s="76"/>
    </row>
    <row r="37" spans="3:9" ht="12" customHeight="1" x14ac:dyDescent="0.2">
      <c r="C37" s="39"/>
      <c r="D37" s="40"/>
      <c r="E37" s="40"/>
    </row>
    <row r="38" spans="3:9" ht="12" customHeight="1" x14ac:dyDescent="0.2">
      <c r="C38" s="39"/>
      <c r="D38" s="40"/>
      <c r="E38" s="40"/>
    </row>
    <row r="39" spans="3:9" x14ac:dyDescent="0.2">
      <c r="C39" s="39"/>
      <c r="D39" s="40"/>
      <c r="E39" s="40"/>
    </row>
    <row r="40" spans="3:9" x14ac:dyDescent="0.2">
      <c r="C40" s="39"/>
      <c r="D40" s="40"/>
      <c r="E40" s="40"/>
    </row>
    <row r="41" spans="3:9" x14ac:dyDescent="0.2">
      <c r="C41" s="39"/>
      <c r="D41" s="40"/>
      <c r="E41" s="40"/>
    </row>
    <row r="42" spans="3:9" x14ac:dyDescent="0.2">
      <c r="C42" s="39"/>
      <c r="D42" s="40"/>
      <c r="E42" s="40"/>
    </row>
    <row r="43" spans="3:9" x14ac:dyDescent="0.2">
      <c r="C43" s="39"/>
      <c r="D43" s="40"/>
      <c r="E43" s="40"/>
    </row>
    <row r="44" spans="3:9" x14ac:dyDescent="0.2">
      <c r="C44" s="39"/>
      <c r="D44" s="40"/>
      <c r="E44" s="40"/>
      <c r="I44" s="59"/>
    </row>
    <row r="45" spans="3:9" x14ac:dyDescent="0.2">
      <c r="C45" s="70"/>
      <c r="D45" s="77"/>
      <c r="E45" s="77"/>
    </row>
    <row r="46" spans="3:9" ht="25.5" x14ac:dyDescent="0.2">
      <c r="C46" s="44" t="s">
        <v>45</v>
      </c>
      <c r="D46" s="75"/>
      <c r="E46" s="75"/>
    </row>
    <row r="47" spans="3:9" ht="25.5" x14ac:dyDescent="0.2">
      <c r="C47" s="49" t="s">
        <v>46</v>
      </c>
      <c r="D47" s="72">
        <v>-5244781</v>
      </c>
      <c r="E47" s="72">
        <v>-1862287</v>
      </c>
    </row>
    <row r="48" spans="3:9" x14ac:dyDescent="0.2">
      <c r="C48" s="49" t="s">
        <v>47</v>
      </c>
      <c r="D48" s="80">
        <v>25735</v>
      </c>
      <c r="E48" s="72">
        <v>82811</v>
      </c>
    </row>
    <row r="49" spans="3:5" ht="56.25" customHeight="1" x14ac:dyDescent="0.2">
      <c r="C49" s="49" t="s">
        <v>74</v>
      </c>
      <c r="D49" s="72">
        <v>126738159</v>
      </c>
      <c r="E49" s="72">
        <v>164121951</v>
      </c>
    </row>
    <row r="50" spans="3:5" ht="42.75" customHeight="1" x14ac:dyDescent="0.2">
      <c r="C50" s="49" t="s">
        <v>75</v>
      </c>
      <c r="D50" s="72">
        <v>-205548770</v>
      </c>
      <c r="E50" s="72">
        <v>-212372754</v>
      </c>
    </row>
    <row r="51" spans="3:5" ht="25.5" x14ac:dyDescent="0.2">
      <c r="C51" s="50" t="s">
        <v>48</v>
      </c>
      <c r="D51" s="73">
        <f>SUM(D47:D50)</f>
        <v>-84029657</v>
      </c>
      <c r="E51" s="73">
        <f>SUM(E47:E50)</f>
        <v>-50030279</v>
      </c>
    </row>
    <row r="52" spans="3:5" x14ac:dyDescent="0.2">
      <c r="C52" s="67"/>
      <c r="D52" s="74"/>
      <c r="E52" s="74"/>
    </row>
    <row r="53" spans="3:5" ht="26.25" customHeight="1" x14ac:dyDescent="0.2">
      <c r="C53" s="44" t="s">
        <v>49</v>
      </c>
      <c r="D53" s="74"/>
      <c r="E53" s="74"/>
    </row>
    <row r="54" spans="3:5" x14ac:dyDescent="0.2">
      <c r="C54" s="49" t="s">
        <v>61</v>
      </c>
      <c r="D54" s="72">
        <v>-924377</v>
      </c>
      <c r="E54" s="72">
        <v>-25</v>
      </c>
    </row>
    <row r="55" spans="3:5" x14ac:dyDescent="0.2">
      <c r="C55" s="49" t="s">
        <v>120</v>
      </c>
      <c r="D55" s="72">
        <v>983</v>
      </c>
      <c r="E55" s="72">
        <v>0</v>
      </c>
    </row>
    <row r="56" spans="3:5" x14ac:dyDescent="0.2">
      <c r="C56" s="49" t="s">
        <v>70</v>
      </c>
      <c r="D56" s="72">
        <v>0</v>
      </c>
      <c r="E56" s="72">
        <v>-3986815</v>
      </c>
    </row>
    <row r="57" spans="3:5" x14ac:dyDescent="0.2">
      <c r="C57" s="49" t="s">
        <v>60</v>
      </c>
      <c r="D57" s="72">
        <v>-11570001</v>
      </c>
      <c r="E57" s="72">
        <v>0</v>
      </c>
    </row>
    <row r="58" spans="3:5" x14ac:dyDescent="0.2">
      <c r="C58" s="49" t="s">
        <v>50</v>
      </c>
      <c r="D58" s="72">
        <v>-3924011</v>
      </c>
      <c r="E58" s="72">
        <v>-6372</v>
      </c>
    </row>
    <row r="59" spans="3:5" x14ac:dyDescent="0.2">
      <c r="C59" s="50" t="s">
        <v>51</v>
      </c>
      <c r="D59" s="73">
        <f>SUM(D54:D58)</f>
        <v>-16417406</v>
      </c>
      <c r="E59" s="73">
        <f>SUM(E54:E58)</f>
        <v>-3993212</v>
      </c>
    </row>
    <row r="60" spans="3:5" x14ac:dyDescent="0.2">
      <c r="C60" s="67"/>
      <c r="D60" s="74"/>
      <c r="E60" s="74"/>
    </row>
    <row r="61" spans="3:5" ht="25.5" x14ac:dyDescent="0.2">
      <c r="C61" s="46" t="s">
        <v>52</v>
      </c>
      <c r="D61" s="72">
        <v>2639965</v>
      </c>
      <c r="E61" s="72">
        <v>-1861920</v>
      </c>
    </row>
    <row r="62" spans="3:5" x14ac:dyDescent="0.2">
      <c r="C62" s="67"/>
      <c r="D62" s="74"/>
      <c r="E62" s="74"/>
    </row>
    <row r="63" spans="3:5" x14ac:dyDescent="0.2">
      <c r="C63" s="51" t="s">
        <v>53</v>
      </c>
      <c r="D63" s="73">
        <f>SUM(D35,D51,D59,D61)</f>
        <v>-191576877</v>
      </c>
      <c r="E63" s="73">
        <f>SUM(E35,E51,E59,E61)</f>
        <v>15693348</v>
      </c>
    </row>
    <row r="64" spans="3:5" x14ac:dyDescent="0.2">
      <c r="C64" s="67"/>
      <c r="D64" s="73"/>
      <c r="E64" s="73"/>
    </row>
    <row r="65" spans="3:7" x14ac:dyDescent="0.2">
      <c r="C65" s="51" t="s">
        <v>54</v>
      </c>
      <c r="D65" s="73">
        <f>'Ф1 конс'!C10</f>
        <v>304838956</v>
      </c>
      <c r="E65" s="73">
        <v>157389069</v>
      </c>
    </row>
    <row r="66" spans="3:7" x14ac:dyDescent="0.2">
      <c r="C66" s="51" t="s">
        <v>55</v>
      </c>
      <c r="D66" s="73">
        <f>'Ф1 конс'!B10</f>
        <v>113262079</v>
      </c>
      <c r="E66" s="73">
        <f>E65+E63</f>
        <v>173082417</v>
      </c>
      <c r="F66" s="64"/>
      <c r="G66" s="5"/>
    </row>
    <row r="68" spans="3:7" x14ac:dyDescent="0.2">
      <c r="D68" s="71"/>
      <c r="E68" s="65">
        <f>E63+E65-E66</f>
        <v>0</v>
      </c>
    </row>
    <row r="69" spans="3:7" x14ac:dyDescent="0.2">
      <c r="D69" s="79"/>
    </row>
    <row r="71" spans="3:7" ht="15" x14ac:dyDescent="0.25">
      <c r="C71" s="10" t="s">
        <v>127</v>
      </c>
      <c r="D71" s="10"/>
      <c r="E71" s="10" t="s">
        <v>128</v>
      </c>
    </row>
    <row r="72" spans="3:7" ht="15" x14ac:dyDescent="0.25">
      <c r="C72" s="2"/>
      <c r="D72" s="27"/>
      <c r="E72" s="10"/>
    </row>
    <row r="73" spans="3:7" ht="15" x14ac:dyDescent="0.25">
      <c r="C73" s="10" t="str">
        <f>'Ф1 конс'!A52</f>
        <v>Главный бухгалтер</v>
      </c>
      <c r="D73" s="10"/>
      <c r="E73" s="10" t="str">
        <f>'Ф1 конс'!C52</f>
        <v>Авдеева О.С.</v>
      </c>
    </row>
    <row r="74" spans="3:7" x14ac:dyDescent="0.2">
      <c r="C74" s="2"/>
      <c r="D74" s="27"/>
      <c r="E74" s="2"/>
    </row>
    <row r="75" spans="3:7" x14ac:dyDescent="0.2">
      <c r="C75" s="2"/>
      <c r="D75" s="27"/>
      <c r="E75" s="2"/>
    </row>
    <row r="76" spans="3:7" x14ac:dyDescent="0.2">
      <c r="C76" s="2"/>
      <c r="D76" s="27"/>
      <c r="E76" s="2"/>
    </row>
    <row r="77" spans="3:7" x14ac:dyDescent="0.2">
      <c r="C77" s="2"/>
      <c r="D77" s="27"/>
      <c r="E77" s="2"/>
    </row>
    <row r="78" spans="3:7" x14ac:dyDescent="0.2">
      <c r="C78" s="2"/>
      <c r="D78" s="27"/>
      <c r="E78" s="2"/>
    </row>
    <row r="79" spans="3:7" x14ac:dyDescent="0.2">
      <c r="C79" s="11" t="str">
        <f>'Ф1 конс'!A58</f>
        <v>Исполнитель Мустагулова А.Н.</v>
      </c>
      <c r="D79" s="27"/>
      <c r="E79" s="2"/>
    </row>
    <row r="80" spans="3:7" x14ac:dyDescent="0.2">
      <c r="C80" s="11" t="str">
        <f>'Ф1 конс'!A59</f>
        <v>Тел.258-59-55 вн.1217</v>
      </c>
      <c r="D80" s="27"/>
      <c r="E80" s="2"/>
    </row>
  </sheetData>
  <mergeCells count="3">
    <mergeCell ref="C4:E4"/>
    <mergeCell ref="C2:E2"/>
    <mergeCell ref="C3:E3"/>
  </mergeCells>
  <conditionalFormatting sqref="D68:E68"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T78"/>
  <sheetViews>
    <sheetView tabSelected="1" topLeftCell="A13" zoomScale="80" zoomScaleNormal="80" workbookViewId="0">
      <selection activeCell="P22" sqref="P22"/>
    </sheetView>
  </sheetViews>
  <sheetFormatPr defaultColWidth="9.140625" defaultRowHeight="12.75" x14ac:dyDescent="0.2"/>
  <cols>
    <col min="1" max="1" width="9.140625" style="30"/>
    <col min="2" max="2" width="34.7109375" style="30" customWidth="1"/>
    <col min="3" max="3" width="15" style="30" customWidth="1"/>
    <col min="4" max="6" width="17" style="29" customWidth="1"/>
    <col min="7" max="7" width="16.7109375" style="29" customWidth="1"/>
    <col min="8" max="9" width="19.140625" style="29" customWidth="1"/>
    <col min="10" max="10" width="17" style="29" customWidth="1"/>
    <col min="11" max="12" width="9.140625" style="30"/>
    <col min="13" max="13" width="12.28515625" style="30" bestFit="1" customWidth="1"/>
    <col min="14" max="15" width="9.42578125" style="30" bestFit="1" customWidth="1"/>
    <col min="16" max="16" width="11.7109375" style="30" bestFit="1" customWidth="1"/>
    <col min="17" max="17" width="11.140625" style="30" bestFit="1" customWidth="1"/>
    <col min="18" max="18" width="9.28515625" style="30" bestFit="1" customWidth="1"/>
    <col min="19" max="19" width="12.28515625" style="30" bestFit="1" customWidth="1"/>
    <col min="20" max="20" width="13.28515625" style="30" bestFit="1" customWidth="1"/>
    <col min="21" max="16384" width="9.140625" style="30"/>
  </cols>
  <sheetData>
    <row r="2" spans="2:20" ht="18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</row>
    <row r="3" spans="2:20" ht="18" customHeight="1" x14ac:dyDescent="0.3">
      <c r="B3" s="101" t="s">
        <v>122</v>
      </c>
      <c r="C3" s="101"/>
      <c r="D3" s="101"/>
      <c r="E3" s="101"/>
      <c r="F3" s="101"/>
      <c r="G3" s="101"/>
      <c r="H3" s="101"/>
      <c r="I3" s="101"/>
      <c r="J3" s="101"/>
    </row>
    <row r="4" spans="2:20" ht="18" customHeight="1" x14ac:dyDescent="0.3">
      <c r="B4" s="98"/>
      <c r="C4" s="98"/>
      <c r="D4" s="98"/>
      <c r="E4" s="98"/>
      <c r="F4" s="98"/>
      <c r="G4" s="98"/>
      <c r="H4" s="98"/>
      <c r="I4" s="98"/>
      <c r="J4" s="98"/>
    </row>
    <row r="5" spans="2:20" ht="18" customHeight="1" x14ac:dyDescent="0.25">
      <c r="B5" s="28"/>
      <c r="C5" s="28"/>
      <c r="J5" s="31" t="s">
        <v>0</v>
      </c>
    </row>
    <row r="6" spans="2:20" ht="156.75" customHeight="1" x14ac:dyDescent="0.2">
      <c r="B6" s="32"/>
      <c r="C6" s="102" t="s">
        <v>25</v>
      </c>
      <c r="D6" s="103" t="s">
        <v>17</v>
      </c>
      <c r="E6" s="56" t="s">
        <v>88</v>
      </c>
      <c r="F6" s="56" t="s">
        <v>89</v>
      </c>
      <c r="G6" s="56" t="s">
        <v>18</v>
      </c>
      <c r="H6" s="56" t="s">
        <v>26</v>
      </c>
      <c r="I6" s="56" t="s">
        <v>90</v>
      </c>
      <c r="J6" s="56" t="s">
        <v>27</v>
      </c>
    </row>
    <row r="7" spans="2:20" ht="31.5" customHeight="1" x14ac:dyDescent="0.2">
      <c r="B7" s="32"/>
      <c r="C7" s="32" t="s">
        <v>28</v>
      </c>
      <c r="D7" s="33" t="s">
        <v>29</v>
      </c>
      <c r="E7" s="34"/>
      <c r="F7" s="34"/>
      <c r="G7" s="34"/>
      <c r="H7" s="34"/>
      <c r="I7" s="34"/>
      <c r="J7" s="34"/>
    </row>
    <row r="8" spans="2:20" x14ac:dyDescent="0.2">
      <c r="B8" s="37" t="s">
        <v>65</v>
      </c>
      <c r="C8" s="73">
        <v>102743968</v>
      </c>
      <c r="D8" s="92">
        <v>27400000</v>
      </c>
      <c r="E8" s="92">
        <v>505940</v>
      </c>
      <c r="F8" s="73">
        <v>-686664</v>
      </c>
      <c r="G8" s="73">
        <v>-48229</v>
      </c>
      <c r="H8" s="73">
        <v>-2862689</v>
      </c>
      <c r="I8" s="73">
        <v>10163036</v>
      </c>
      <c r="J8" s="73">
        <f>SUM(C8:I8)</f>
        <v>137215362</v>
      </c>
      <c r="M8" s="64"/>
      <c r="N8" s="64"/>
      <c r="O8" s="64"/>
      <c r="P8" s="64"/>
      <c r="Q8" s="64"/>
      <c r="R8" s="64"/>
      <c r="S8" s="64"/>
      <c r="T8" s="64"/>
    </row>
    <row r="9" spans="2:20" x14ac:dyDescent="0.2">
      <c r="B9" s="32"/>
      <c r="C9" s="72"/>
      <c r="D9" s="72"/>
      <c r="E9" s="72"/>
      <c r="F9" s="72"/>
      <c r="G9" s="72"/>
      <c r="H9" s="72"/>
      <c r="I9" s="72"/>
      <c r="J9" s="73"/>
      <c r="M9" s="64"/>
      <c r="N9" s="64"/>
      <c r="O9" s="64"/>
      <c r="P9" s="64"/>
      <c r="Q9" s="64"/>
      <c r="R9" s="64"/>
      <c r="S9" s="64"/>
      <c r="T9" s="64"/>
    </row>
    <row r="10" spans="2:20" x14ac:dyDescent="0.2">
      <c r="B10" s="55" t="s">
        <v>30</v>
      </c>
      <c r="C10" s="72"/>
      <c r="D10" s="72"/>
      <c r="E10" s="72"/>
      <c r="F10" s="72"/>
      <c r="G10" s="72"/>
      <c r="H10" s="72">
        <v>19418572</v>
      </c>
      <c r="I10" s="72">
        <v>1643053</v>
      </c>
      <c r="J10" s="82">
        <f t="shared" ref="J10:J15" si="0">SUM(C10:I10)</f>
        <v>21061625</v>
      </c>
      <c r="M10" s="64"/>
      <c r="N10" s="64"/>
      <c r="O10" s="64"/>
      <c r="P10" s="64"/>
      <c r="Q10" s="64"/>
      <c r="R10" s="64"/>
      <c r="S10" s="64"/>
      <c r="T10" s="64"/>
    </row>
    <row r="11" spans="2:20" ht="25.5" x14ac:dyDescent="0.2">
      <c r="B11" s="36" t="s">
        <v>57</v>
      </c>
      <c r="C11" s="72"/>
      <c r="D11" s="72"/>
      <c r="E11" s="72"/>
      <c r="F11" s="72">
        <v>3403768</v>
      </c>
      <c r="G11" s="72"/>
      <c r="H11" s="72"/>
      <c r="I11" s="72">
        <v>299858</v>
      </c>
      <c r="J11" s="82">
        <f t="shared" si="0"/>
        <v>3703626</v>
      </c>
      <c r="M11" s="64"/>
      <c r="N11" s="64"/>
      <c r="O11" s="64"/>
      <c r="P11" s="64"/>
      <c r="Q11" s="64"/>
      <c r="R11" s="64"/>
      <c r="S11" s="64"/>
      <c r="T11" s="64"/>
    </row>
    <row r="12" spans="2:20" x14ac:dyDescent="0.2">
      <c r="B12" s="55" t="s">
        <v>59</v>
      </c>
      <c r="C12" s="73">
        <f>SUM(C10:C11)</f>
        <v>0</v>
      </c>
      <c r="D12" s="73">
        <f t="shared" ref="D12:I12" si="1">SUM(D10:D11)</f>
        <v>0</v>
      </c>
      <c r="E12" s="73">
        <f t="shared" si="1"/>
        <v>0</v>
      </c>
      <c r="F12" s="73">
        <f t="shared" ref="F12" si="2">SUM(F10:F11)</f>
        <v>3403768</v>
      </c>
      <c r="G12" s="73">
        <f t="shared" si="1"/>
        <v>0</v>
      </c>
      <c r="H12" s="73">
        <f t="shared" si="1"/>
        <v>19418572</v>
      </c>
      <c r="I12" s="73">
        <f t="shared" si="1"/>
        <v>1942911</v>
      </c>
      <c r="J12" s="73">
        <f t="shared" si="0"/>
        <v>24765251</v>
      </c>
      <c r="M12" s="64"/>
      <c r="N12" s="64"/>
      <c r="O12" s="64"/>
      <c r="P12" s="64"/>
      <c r="Q12" s="64"/>
      <c r="R12" s="64"/>
      <c r="S12" s="64"/>
      <c r="T12" s="64"/>
    </row>
    <row r="13" spans="2:20" ht="25.5" x14ac:dyDescent="0.2">
      <c r="B13" s="36" t="s">
        <v>58</v>
      </c>
      <c r="C13" s="72"/>
      <c r="D13" s="72"/>
      <c r="E13" s="72"/>
      <c r="F13" s="72"/>
      <c r="G13" s="72">
        <v>-17980</v>
      </c>
      <c r="H13" s="72">
        <v>19540</v>
      </c>
      <c r="I13" s="72">
        <v>-1560</v>
      </c>
      <c r="J13" s="73">
        <f t="shared" si="0"/>
        <v>0</v>
      </c>
      <c r="M13" s="64"/>
      <c r="N13" s="64"/>
      <c r="O13" s="64"/>
      <c r="P13" s="64"/>
      <c r="Q13" s="64"/>
      <c r="R13" s="64"/>
      <c r="S13" s="64"/>
      <c r="T13" s="64"/>
    </row>
    <row r="14" spans="2:20" x14ac:dyDescent="0.2">
      <c r="B14" s="36" t="s">
        <v>62</v>
      </c>
      <c r="C14" s="72"/>
      <c r="D14" s="72"/>
      <c r="E14" s="72"/>
      <c r="F14" s="72"/>
      <c r="G14" s="72"/>
      <c r="H14" s="72">
        <v>-4</v>
      </c>
      <c r="I14" s="72"/>
      <c r="J14" s="82">
        <f t="shared" si="0"/>
        <v>-4</v>
      </c>
      <c r="M14" s="64"/>
      <c r="N14" s="64"/>
      <c r="O14" s="64"/>
      <c r="P14" s="64"/>
      <c r="Q14" s="64"/>
      <c r="R14" s="64"/>
      <c r="S14" s="64"/>
      <c r="T14" s="64"/>
    </row>
    <row r="15" spans="2:20" ht="42" customHeight="1" x14ac:dyDescent="0.2">
      <c r="B15" s="36" t="s">
        <v>117</v>
      </c>
      <c r="C15" s="72"/>
      <c r="D15" s="72"/>
      <c r="E15" s="72"/>
      <c r="F15" s="72"/>
      <c r="G15" s="72"/>
      <c r="H15" s="72"/>
      <c r="I15" s="72">
        <v>-3986815</v>
      </c>
      <c r="J15" s="82">
        <f t="shared" si="0"/>
        <v>-3986815</v>
      </c>
      <c r="M15" s="64"/>
      <c r="N15" s="64"/>
      <c r="O15" s="64"/>
      <c r="P15" s="64"/>
      <c r="Q15" s="64"/>
      <c r="R15" s="64"/>
      <c r="S15" s="64"/>
      <c r="T15" s="64"/>
    </row>
    <row r="16" spans="2:20" x14ac:dyDescent="0.2">
      <c r="B16" s="37" t="s">
        <v>68</v>
      </c>
      <c r="C16" s="73">
        <f t="shared" ref="C16:J16" si="3">SUM(C8,C12:C15)</f>
        <v>102743968</v>
      </c>
      <c r="D16" s="73">
        <f t="shared" si="3"/>
        <v>27400000</v>
      </c>
      <c r="E16" s="73">
        <f t="shared" si="3"/>
        <v>505940</v>
      </c>
      <c r="F16" s="73">
        <f t="shared" si="3"/>
        <v>2717104</v>
      </c>
      <c r="G16" s="73">
        <f t="shared" si="3"/>
        <v>-66209</v>
      </c>
      <c r="H16" s="73">
        <f t="shared" si="3"/>
        <v>16575419</v>
      </c>
      <c r="I16" s="73">
        <f t="shared" si="3"/>
        <v>8117572</v>
      </c>
      <c r="J16" s="73">
        <f t="shared" si="3"/>
        <v>157993794</v>
      </c>
      <c r="L16" s="29"/>
    </row>
    <row r="17" spans="2:12" x14ac:dyDescent="0.2">
      <c r="B17" s="32"/>
      <c r="C17" s="73"/>
      <c r="D17" s="73"/>
      <c r="E17" s="73"/>
      <c r="F17" s="73"/>
      <c r="G17" s="73"/>
      <c r="H17" s="73"/>
      <c r="I17" s="73"/>
      <c r="J17" s="73"/>
    </row>
    <row r="18" spans="2:12" x14ac:dyDescent="0.2">
      <c r="B18" s="37" t="s">
        <v>67</v>
      </c>
      <c r="C18" s="73">
        <f>SUM(C10,C14:C17)</f>
        <v>102743968</v>
      </c>
      <c r="D18" s="73">
        <f>SUM(D10,D14:D17)</f>
        <v>27400000</v>
      </c>
      <c r="E18" s="73">
        <f>SUM(E10,E14:E17)</f>
        <v>505940</v>
      </c>
      <c r="F18" s="73">
        <v>3275155</v>
      </c>
      <c r="G18" s="73" t="s">
        <v>118</v>
      </c>
      <c r="H18" s="73">
        <v>47207786</v>
      </c>
      <c r="I18" s="73">
        <v>9719180</v>
      </c>
      <c r="J18" s="73">
        <f>SUM(C18:I18)</f>
        <v>190852029</v>
      </c>
    </row>
    <row r="19" spans="2:12" s="78" customFormat="1" ht="25.5" x14ac:dyDescent="0.2">
      <c r="B19" s="86" t="s">
        <v>72</v>
      </c>
      <c r="C19" s="87"/>
      <c r="D19" s="87"/>
      <c r="E19" s="87"/>
      <c r="F19" s="87">
        <v>0</v>
      </c>
      <c r="G19" s="87"/>
      <c r="H19" s="82">
        <v>-12364018</v>
      </c>
      <c r="I19" s="82">
        <v>-180776</v>
      </c>
      <c r="J19" s="82">
        <f>SUM(C19:I19)</f>
        <v>-12544794</v>
      </c>
    </row>
    <row r="20" spans="2:12" ht="25.5" x14ac:dyDescent="0.2">
      <c r="B20" s="37" t="s">
        <v>73</v>
      </c>
      <c r="C20" s="83">
        <f t="shared" ref="C20:J20" si="4">SUM(C18:C19)</f>
        <v>102743968</v>
      </c>
      <c r="D20" s="83">
        <f t="shared" si="4"/>
        <v>27400000</v>
      </c>
      <c r="E20" s="83">
        <f t="shared" si="4"/>
        <v>505940</v>
      </c>
      <c r="F20" s="83">
        <f t="shared" si="4"/>
        <v>3275155</v>
      </c>
      <c r="G20" s="83">
        <f t="shared" si="4"/>
        <v>0</v>
      </c>
      <c r="H20" s="83">
        <f t="shared" si="4"/>
        <v>34843768</v>
      </c>
      <c r="I20" s="83">
        <f t="shared" si="4"/>
        <v>9538404</v>
      </c>
      <c r="J20" s="83">
        <f t="shared" si="4"/>
        <v>178307235</v>
      </c>
    </row>
    <row r="21" spans="2:12" x14ac:dyDescent="0.2">
      <c r="B21" s="37"/>
      <c r="C21" s="35"/>
      <c r="D21" s="35"/>
      <c r="E21" s="35"/>
      <c r="F21" s="35"/>
      <c r="G21" s="35"/>
      <c r="H21" s="35"/>
      <c r="I21" s="94"/>
      <c r="J21" s="73">
        <f>SUM(C21:H21)</f>
        <v>0</v>
      </c>
    </row>
    <row r="22" spans="2:12" x14ac:dyDescent="0.2">
      <c r="B22" s="55" t="s">
        <v>30</v>
      </c>
      <c r="C22" s="36"/>
      <c r="D22" s="34"/>
      <c r="E22" s="34"/>
      <c r="F22" s="73"/>
      <c r="G22" s="34"/>
      <c r="H22" s="34">
        <v>47288824</v>
      </c>
      <c r="I22" s="34">
        <v>2764936</v>
      </c>
      <c r="J22" s="82">
        <f>SUM(C22:I22)</f>
        <v>50053760</v>
      </c>
    </row>
    <row r="23" spans="2:12" x14ac:dyDescent="0.2">
      <c r="B23" s="36" t="s">
        <v>119</v>
      </c>
      <c r="C23" s="36"/>
      <c r="D23" s="34"/>
      <c r="E23" s="34"/>
      <c r="F23" s="82">
        <v>-253811</v>
      </c>
      <c r="G23" s="34"/>
      <c r="H23" s="34"/>
      <c r="I23" s="93">
        <v>-60457</v>
      </c>
      <c r="J23" s="82">
        <f>SUM(C23:I23)</f>
        <v>-314268</v>
      </c>
    </row>
    <row r="24" spans="2:12" x14ac:dyDescent="0.2">
      <c r="B24" s="55" t="s">
        <v>59</v>
      </c>
      <c r="C24" s="73">
        <f>SUM(C22:C23)</f>
        <v>0</v>
      </c>
      <c r="D24" s="73">
        <f t="shared" ref="D24:J24" si="5">SUM(D22:D23)</f>
        <v>0</v>
      </c>
      <c r="E24" s="73">
        <f t="shared" si="5"/>
        <v>0</v>
      </c>
      <c r="F24" s="73">
        <f t="shared" si="5"/>
        <v>-253811</v>
      </c>
      <c r="G24" s="73">
        <f t="shared" si="5"/>
        <v>0</v>
      </c>
      <c r="H24" s="73">
        <f t="shared" si="5"/>
        <v>47288824</v>
      </c>
      <c r="I24" s="73">
        <f t="shared" si="5"/>
        <v>2704479</v>
      </c>
      <c r="J24" s="73">
        <f t="shared" si="5"/>
        <v>49739492</v>
      </c>
    </row>
    <row r="25" spans="2:12" ht="25.5" x14ac:dyDescent="0.2">
      <c r="B25" s="36" t="s">
        <v>58</v>
      </c>
      <c r="C25" s="72"/>
      <c r="D25" s="72"/>
      <c r="E25" s="72"/>
      <c r="F25" s="82"/>
      <c r="G25" s="72"/>
      <c r="H25" s="72"/>
      <c r="I25" s="72"/>
      <c r="J25" s="73">
        <f>ROUND(SUM(C25:H25),0)</f>
        <v>0</v>
      </c>
    </row>
    <row r="26" spans="2:12" x14ac:dyDescent="0.2">
      <c r="B26" s="36" t="s">
        <v>62</v>
      </c>
      <c r="C26" s="72"/>
      <c r="D26" s="72"/>
      <c r="E26" s="72"/>
      <c r="F26" s="82"/>
      <c r="G26" s="72"/>
      <c r="H26" s="72"/>
      <c r="I26" s="72"/>
      <c r="J26" s="73">
        <f>SUM(C26:H26)</f>
        <v>0</v>
      </c>
    </row>
    <row r="27" spans="2:12" x14ac:dyDescent="0.2">
      <c r="B27" s="36" t="s">
        <v>63</v>
      </c>
      <c r="C27" s="72"/>
      <c r="D27" s="72"/>
      <c r="E27" s="72"/>
      <c r="F27" s="72"/>
      <c r="G27" s="72"/>
      <c r="H27" s="72"/>
      <c r="I27" s="72"/>
      <c r="J27" s="73">
        <f>SUM(C27:H27)</f>
        <v>0</v>
      </c>
    </row>
    <row r="28" spans="2:12" x14ac:dyDescent="0.2">
      <c r="B28" s="63" t="s">
        <v>64</v>
      </c>
      <c r="C28" s="72"/>
      <c r="D28" s="72"/>
      <c r="E28" s="72"/>
      <c r="F28" s="72"/>
      <c r="G28" s="72"/>
      <c r="H28" s="72"/>
      <c r="I28" s="72"/>
      <c r="J28" s="73">
        <f>SUM(C28:H28)</f>
        <v>0</v>
      </c>
    </row>
    <row r="29" spans="2:12" x14ac:dyDescent="0.2">
      <c r="B29" s="63" t="s">
        <v>66</v>
      </c>
      <c r="C29" s="72"/>
      <c r="D29" s="72"/>
      <c r="E29" s="72"/>
      <c r="F29" s="72"/>
      <c r="G29" s="72"/>
      <c r="H29" s="72"/>
      <c r="I29" s="72"/>
      <c r="J29" s="73">
        <f>SUM(C29:H29)</f>
        <v>0</v>
      </c>
    </row>
    <row r="30" spans="2:12" x14ac:dyDescent="0.2">
      <c r="B30" s="37" t="s">
        <v>69</v>
      </c>
      <c r="C30" s="73">
        <f t="shared" ref="C30:J30" si="6">C20+SUM(C24:C29)</f>
        <v>102743968</v>
      </c>
      <c r="D30" s="73">
        <f t="shared" si="6"/>
        <v>27400000</v>
      </c>
      <c r="E30" s="73">
        <f t="shared" si="6"/>
        <v>505940</v>
      </c>
      <c r="F30" s="73">
        <f t="shared" si="6"/>
        <v>3021344</v>
      </c>
      <c r="G30" s="73">
        <f t="shared" si="6"/>
        <v>0</v>
      </c>
      <c r="H30" s="73">
        <f t="shared" si="6"/>
        <v>82132592</v>
      </c>
      <c r="I30" s="73">
        <f t="shared" si="6"/>
        <v>12242883</v>
      </c>
      <c r="J30" s="73">
        <f t="shared" si="6"/>
        <v>228046727</v>
      </c>
      <c r="L30" s="64"/>
    </row>
    <row r="31" spans="2:12" x14ac:dyDescent="0.2">
      <c r="B31" s="38"/>
      <c r="C31" s="41"/>
      <c r="D31" s="41"/>
      <c r="E31" s="41"/>
      <c r="F31" s="41"/>
      <c r="G31" s="41"/>
      <c r="H31" s="41"/>
      <c r="I31" s="41"/>
      <c r="J31" s="78"/>
    </row>
    <row r="32" spans="2:12" x14ac:dyDescent="0.2">
      <c r="C32" s="42"/>
      <c r="D32" s="42"/>
      <c r="E32" s="42"/>
      <c r="F32" s="42"/>
      <c r="G32" s="42"/>
      <c r="H32" s="42"/>
      <c r="I32" s="42"/>
      <c r="J32" s="42"/>
      <c r="K32" s="42"/>
    </row>
    <row r="33" spans="2:10" ht="15" x14ac:dyDescent="0.25">
      <c r="J33" s="84"/>
    </row>
    <row r="34" spans="2:10" x14ac:dyDescent="0.2">
      <c r="C34" s="29"/>
    </row>
    <row r="35" spans="2:10" ht="15" x14ac:dyDescent="0.25">
      <c r="B35" s="10" t="str">
        <f>'Ф1 конс'!A50</f>
        <v>Генеральный директор</v>
      </c>
      <c r="C35" s="43"/>
      <c r="G35" s="10" t="str">
        <f>'Ф1 конс'!C50</f>
        <v>Диденко Ю.</v>
      </c>
    </row>
    <row r="36" spans="2:10" ht="15" x14ac:dyDescent="0.25">
      <c r="B36" s="2"/>
      <c r="C36" s="43"/>
      <c r="G36" s="10"/>
    </row>
    <row r="37" spans="2:10" s="29" customFormat="1" ht="15" x14ac:dyDescent="0.25">
      <c r="B37" s="10" t="str">
        <f>'Ф1 конс'!A52</f>
        <v>Главный бухгалтер</v>
      </c>
      <c r="C37" s="43"/>
      <c r="G37" s="10" t="str">
        <f>'Ф1 конс'!C52</f>
        <v>Авдеева О.С.</v>
      </c>
    </row>
    <row r="38" spans="2:10" s="29" customFormat="1" x14ac:dyDescent="0.2">
      <c r="B38" s="2"/>
      <c r="C38" s="43"/>
      <c r="D38" s="2"/>
    </row>
    <row r="39" spans="2:10" s="29" customFormat="1" x14ac:dyDescent="0.2">
      <c r="B39" s="2"/>
      <c r="C39" s="43"/>
      <c r="D39" s="2"/>
    </row>
    <row r="40" spans="2:10" s="29" customFormat="1" x14ac:dyDescent="0.2">
      <c r="B40" s="2"/>
      <c r="C40" s="43"/>
      <c r="D40" s="2"/>
    </row>
    <row r="41" spans="2:10" s="29" customFormat="1" x14ac:dyDescent="0.2">
      <c r="B41" s="11" t="str">
        <f>'Ф1 конс'!A58</f>
        <v>Исполнитель Мустагулова А.Н.</v>
      </c>
      <c r="C41" s="43"/>
      <c r="D41" s="2"/>
    </row>
    <row r="42" spans="2:10" s="29" customFormat="1" x14ac:dyDescent="0.2">
      <c r="B42" s="11" t="str">
        <f>'Ф1 конс'!A59</f>
        <v>Тел.258-59-55 вн.1217</v>
      </c>
      <c r="C42" s="43"/>
      <c r="D42" s="2"/>
    </row>
    <row r="63" spans="4:10" x14ac:dyDescent="0.2">
      <c r="D63" s="30"/>
      <c r="E63" s="30"/>
      <c r="F63" s="30"/>
      <c r="G63" s="30"/>
      <c r="H63" s="30"/>
      <c r="I63" s="30"/>
      <c r="J63" s="30"/>
    </row>
    <row r="64" spans="4:10" x14ac:dyDescent="0.2">
      <c r="D64" s="30"/>
      <c r="E64" s="30"/>
      <c r="F64" s="30"/>
      <c r="G64" s="30"/>
      <c r="H64" s="30"/>
      <c r="I64" s="30"/>
      <c r="J64" s="30"/>
    </row>
    <row r="65" spans="4:10" x14ac:dyDescent="0.2">
      <c r="D65" s="30"/>
      <c r="E65" s="30"/>
      <c r="F65" s="30"/>
      <c r="G65" s="30"/>
      <c r="H65" s="30"/>
      <c r="I65" s="30"/>
      <c r="J65" s="30"/>
    </row>
    <row r="66" spans="4:10" x14ac:dyDescent="0.2">
      <c r="D66" s="30"/>
      <c r="E66" s="30"/>
      <c r="F66" s="30"/>
      <c r="G66" s="30"/>
      <c r="H66" s="30"/>
      <c r="I66" s="30"/>
      <c r="J66" s="30"/>
    </row>
    <row r="67" spans="4:10" x14ac:dyDescent="0.2">
      <c r="D67" s="30"/>
      <c r="E67" s="30"/>
      <c r="F67" s="30"/>
      <c r="G67" s="30"/>
      <c r="H67" s="30"/>
      <c r="I67" s="30"/>
      <c r="J67" s="30"/>
    </row>
    <row r="68" spans="4:10" x14ac:dyDescent="0.2">
      <c r="D68" s="30"/>
      <c r="E68" s="30"/>
      <c r="F68" s="30"/>
      <c r="G68" s="30"/>
      <c r="H68" s="30"/>
      <c r="I68" s="30"/>
      <c r="J68" s="30"/>
    </row>
    <row r="69" spans="4:10" x14ac:dyDescent="0.2">
      <c r="D69" s="30"/>
      <c r="E69" s="30"/>
      <c r="F69" s="30"/>
      <c r="G69" s="30"/>
      <c r="H69" s="30"/>
      <c r="I69" s="30"/>
      <c r="J69" s="30"/>
    </row>
    <row r="70" spans="4:10" x14ac:dyDescent="0.2">
      <c r="D70" s="30"/>
      <c r="E70" s="30"/>
      <c r="F70" s="30"/>
      <c r="G70" s="30"/>
      <c r="H70" s="30"/>
      <c r="I70" s="30"/>
      <c r="J70" s="30"/>
    </row>
    <row r="71" spans="4:10" x14ac:dyDescent="0.2">
      <c r="D71" s="30"/>
      <c r="E71" s="30"/>
      <c r="F71" s="30"/>
      <c r="G71" s="30"/>
      <c r="H71" s="30"/>
      <c r="I71" s="30"/>
      <c r="J71" s="30"/>
    </row>
    <row r="72" spans="4:10" x14ac:dyDescent="0.2">
      <c r="D72" s="30"/>
      <c r="E72" s="30"/>
      <c r="F72" s="30"/>
      <c r="G72" s="30"/>
      <c r="H72" s="30"/>
      <c r="I72" s="30"/>
      <c r="J72" s="30"/>
    </row>
    <row r="73" spans="4:10" x14ac:dyDescent="0.2">
      <c r="D73" s="30"/>
      <c r="E73" s="30"/>
      <c r="F73" s="30"/>
      <c r="G73" s="30"/>
      <c r="H73" s="30"/>
      <c r="I73" s="30"/>
      <c r="J73" s="30"/>
    </row>
    <row r="74" spans="4:10" x14ac:dyDescent="0.2">
      <c r="D74" s="30"/>
      <c r="E74" s="30"/>
      <c r="F74" s="30"/>
      <c r="G74" s="30"/>
      <c r="H74" s="30"/>
      <c r="I74" s="30"/>
      <c r="J74" s="30"/>
    </row>
    <row r="75" spans="4:10" x14ac:dyDescent="0.2">
      <c r="D75" s="30"/>
      <c r="E75" s="30"/>
      <c r="F75" s="30"/>
      <c r="G75" s="30"/>
      <c r="H75" s="30"/>
      <c r="I75" s="30"/>
      <c r="J75" s="30"/>
    </row>
    <row r="76" spans="4:10" x14ac:dyDescent="0.2">
      <c r="D76" s="30"/>
      <c r="E76" s="30"/>
      <c r="F76" s="30"/>
      <c r="G76" s="30"/>
      <c r="H76" s="30"/>
      <c r="I76" s="30"/>
      <c r="J76" s="30"/>
    </row>
    <row r="77" spans="4:10" x14ac:dyDescent="0.2">
      <c r="D77" s="30"/>
      <c r="E77" s="30"/>
      <c r="F77" s="30"/>
      <c r="G77" s="30"/>
      <c r="H77" s="30"/>
      <c r="I77" s="30"/>
      <c r="J77" s="30"/>
    </row>
    <row r="78" spans="4:10" x14ac:dyDescent="0.2">
      <c r="D78" s="30"/>
      <c r="E78" s="30"/>
      <c r="F78" s="30"/>
      <c r="G78" s="30"/>
      <c r="H78" s="30"/>
      <c r="I78" s="30"/>
      <c r="J78" s="30"/>
    </row>
  </sheetData>
  <mergeCells count="4">
    <mergeCell ref="B2:J2"/>
    <mergeCell ref="B3:J3"/>
    <mergeCell ref="B4:J4"/>
    <mergeCell ref="C6:D6"/>
  </mergeCells>
  <pageMargins left="0.74803149606299213" right="0.74803149606299213" top="0.98425196850393704" bottom="0.98425196850393704" header="0.51181102362204722" footer="0.5118110236220472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Ф1 конс</vt:lpstr>
      <vt:lpstr>Ф2 конс</vt:lpstr>
      <vt:lpstr>Ф3 конс</vt:lpstr>
      <vt:lpstr>Ф4 конс</vt:lpstr>
    </vt:vector>
  </TitlesOfParts>
  <Company>Bank Caspian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ashimova</dc:creator>
  <cp:lastModifiedBy>Байтанаева Лаура Озатовна</cp:lastModifiedBy>
  <cp:lastPrinted>2018-07-30T04:19:56Z</cp:lastPrinted>
  <dcterms:created xsi:type="dcterms:W3CDTF">2009-10-26T09:06:41Z</dcterms:created>
  <dcterms:modified xsi:type="dcterms:W3CDTF">2018-08-27T09:41:59Z</dcterms:modified>
</cp:coreProperties>
</file>