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9020" windowHeight="12405"/>
  </bookViews>
  <sheets>
    <sheet name="Ф1 - БухБаланс" sheetId="1" r:id="rId1"/>
    <sheet name="Ф2 - ОПиУ" sheetId="2" r:id="rId2"/>
  </sheets>
  <definedNames>
    <definedName name="_xlnm.Print_Area" localSheetId="0">'Ф1 - БухБаланс'!$A$1:$E$74</definedName>
    <definedName name="_xlnm.Print_Area" localSheetId="1">'Ф2 - ОПиУ'!$A$1:$D$56</definedName>
  </definedNames>
  <calcPr calcId="144525"/>
</workbook>
</file>

<file path=xl/calcChain.xml><?xml version="1.0" encoding="utf-8"?>
<calcChain xmlns="http://schemas.openxmlformats.org/spreadsheetml/2006/main">
  <c r="C26" i="2" l="1"/>
  <c r="D8" i="2"/>
  <c r="D13" i="2" s="1"/>
  <c r="D19" i="2" s="1"/>
  <c r="D21" i="2" s="1"/>
  <c r="D23" i="2" s="1"/>
  <c r="C8" i="2"/>
  <c r="C13" i="2" s="1"/>
  <c r="C19" i="2" s="1"/>
  <c r="C21" i="2" s="1"/>
  <c r="C23" i="2" s="1"/>
  <c r="E65" i="1"/>
  <c r="E67" i="1" s="1"/>
  <c r="D64" i="1"/>
  <c r="D65" i="1"/>
  <c r="D67" i="1" s="1"/>
  <c r="E58" i="1"/>
  <c r="D58" i="1"/>
  <c r="E48" i="1"/>
  <c r="D47" i="1"/>
  <c r="D48" i="1" s="1"/>
  <c r="D68" i="1" s="1"/>
  <c r="E36" i="1"/>
  <c r="D36" i="1"/>
  <c r="D30" i="1"/>
  <c r="E19" i="1"/>
  <c r="E37" i="1" s="1"/>
  <c r="D18" i="1"/>
  <c r="D19" i="1"/>
  <c r="D37" i="1" s="1"/>
  <c r="C39" i="2" l="1"/>
  <c r="C41" i="2" s="1"/>
  <c r="C24" i="2"/>
  <c r="D24" i="2"/>
  <c r="D39" i="2"/>
  <c r="D41" i="2" s="1"/>
  <c r="E68" i="1"/>
</calcChain>
</file>

<file path=xl/sharedStrings.xml><?xml version="1.0" encoding="utf-8"?>
<sst xmlns="http://schemas.openxmlformats.org/spreadsheetml/2006/main" count="134" uniqueCount="119">
  <si>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</si>
  <si>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</si>
  <si>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</si>
  <si>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</si>
  <si>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</si>
  <si>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</si>
  <si>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 xml:space="preserve">Финансовые активы, имеющиеся в наличии для продажи </t>
  </si>
  <si>
    <t>–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</si>
  <si>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</si>
  <si>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</si>
  <si>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</si>
  <si>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</si>
  <si>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Краткосрочная торговая дебиторская задолженность</t>
  </si>
  <si>
    <t>Текущий подоходный налог</t>
  </si>
  <si>
    <t>Запасы</t>
  </si>
  <si>
    <t>Прочие краткосрочные активы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</si>
  <si>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</si>
  <si>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</si>
  <si>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II. Долгосрочные активы</t>
  </si>
  <si>
    <t>Финансовые активы, имеющиеся в наличии для продажи</t>
  </si>
  <si>
    <t>Прочие долгосрочные финансовые активы</t>
  </si>
  <si>
    <t>Долгосрочная торговая и прочая дебиторская задолженность</t>
  </si>
  <si>
    <t>Инвестиции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</si>
  <si>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</si>
  <si>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</si>
  <si>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</si>
  <si>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</si>
  <si>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</si>
  <si>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</si>
  <si>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</si>
  <si>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срок с 110 по 123)</t>
  </si>
  <si>
    <t>Баланс (строка 100 +строка 101+ строка 200)</t>
  </si>
  <si>
    <t>Обязательство и капитал</t>
  </si>
  <si>
    <t>III. Краткосрочные обязательства: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</si>
  <si>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</si>
  <si>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</si>
  <si>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</si>
  <si>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</si>
  <si>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по подоходному налогу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</si>
  <si>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</si>
  <si>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</si>
  <si>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</si>
  <si>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</si>
  <si>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</si>
  <si>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</si>
  <si>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</si>
  <si>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 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</si>
  <si>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</si>
  <si>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</si>
  <si>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</si>
  <si>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</si>
  <si>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</si>
  <si>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</si>
  <si>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</si>
  <si>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</si>
  <si>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</si>
  <si>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</si>
  <si>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</si>
  <si>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</si>
  <si>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 +строка 301+строка 400 + строка 500)</t>
  </si>
  <si>
    <t>Наименование показателей</t>
  </si>
  <si>
    <t>За отчётный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</si>
  <si>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</si>
  <si>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</si>
  <si>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</si>
  <si>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</si>
  <si>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</si>
  <si>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</si>
  <si>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</si>
  <si>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</si>
  <si>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</si>
  <si>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</si>
  <si>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</si>
  <si>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 (курсовая разница)</t>
  </si>
  <si>
    <t>Прочие неоперационные расходы (курсовая разница)</t>
  </si>
  <si>
    <t>Расходы по подоходному налогу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</si>
  <si>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</si>
  <si>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</si>
  <si>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</si>
  <si>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</si>
  <si>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</si>
  <si>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</si>
  <si>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</si>
  <si>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</si>
  <si>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</si>
  <si>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</si>
  <si>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</si>
  <si>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</si>
  <si>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</si>
  <si>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</si>
  <si>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</si>
  <si>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</si>
  <si>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</si>
  <si>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</si>
  <si>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</si>
  <si>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</si>
  <si>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</si>
  <si>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</si>
  <si>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</si>
  <si>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</si>
  <si>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тыс.тенге</t>
  </si>
  <si>
    <t>тыс тенге</t>
  </si>
  <si>
    <t>Итого операционная прибыль (убыток) (+/- строки с 012 по 016)</t>
  </si>
  <si>
    <t>Прибыль (убыток) до налогообложения (+/- строки с 020 по 025)</t>
  </si>
  <si>
    <t>Прибыль (убыток) после налогообложения от продолжающейся деятельности (строка 100 – строка 101)</t>
  </si>
  <si>
    <t>Прочая совокупная прибыль, всего (сумма строк с 410 по 420):</t>
  </si>
  <si>
    <t>Наименование организации                АО «КазТрансГаз Аймак»</t>
  </si>
  <si>
    <t xml:space="preserve">                                                                                                                                          </t>
  </si>
  <si>
    <t>Главный бухгалтер        Мельдеханов Б.Н                  ___________________</t>
  </si>
  <si>
    <r>
      <t>Управляющий директор     Нурланов Н.Н.</t>
    </r>
    <r>
      <rPr>
        <sz val="10"/>
        <color indexed="8"/>
        <rFont val="Times New Roman"/>
        <family val="1"/>
        <charset val="204"/>
      </rPr>
      <t xml:space="preserve">                ___________________</t>
    </r>
  </si>
  <si>
    <t>                            </t>
  </si>
  <si>
    <t>                                                                                      </t>
  </si>
  <si>
    <r>
      <t>Управляющий директор     Нурланов Н.Н.</t>
    </r>
    <r>
      <rPr>
        <sz val="10"/>
        <color indexed="8"/>
        <rFont val="Times New Roman"/>
        <family val="1"/>
        <charset val="204"/>
      </rPr>
      <t xml:space="preserve">                   ___________________</t>
    </r>
  </si>
  <si>
    <t>                    </t>
  </si>
  <si>
    <t xml:space="preserve">                                   </t>
  </si>
  <si>
    <r>
      <t xml:space="preserve">Главный бухгалтер         </t>
    </r>
    <r>
      <rPr>
        <sz val="10"/>
        <color indexed="8"/>
        <rFont val="Times New Roman"/>
        <family val="1"/>
        <charset val="204"/>
      </rPr>
      <t>Мельдеханов Б.Н.                  ___________________</t>
    </r>
  </si>
  <si>
    <t>Бухгалтерский баланс (предварительный)</t>
  </si>
  <si>
    <t>по состоянию на 01 апреля 2014 года</t>
  </si>
  <si>
    <t>Отчет о прибылях и убытках АО "КазТрансГаз Аймак" на 01 апреля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</si>
</sst>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_р_._-;\-* #,##0_р_._-;_-* &quot;-&quot;??_р_._-;_-@_-"/>
    <numFmt numFmtId="165" formatCode="_-* #,##0.0000_р_._-;\-* #,##0.000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4" fontId="3" fillId="0" borderId="3" xfId="1" applyNumberFormat="1" applyFont="1" applyBorder="1" applyAlignment="1">
      <alignment horizontal="right" vertical="center" wrapText="1"/>
    </xf>
    <xf numFmtId="164" fontId="3" fillId="0" borderId="3" xfId="1" applyNumberFormat="1" applyFont="1" applyBorder="1" applyAlignment="1">
      <alignment vertical="center" wrapText="1"/>
    </xf>
    <xf numFmtId="164" fontId="2" fillId="0" borderId="3" xfId="1" applyNumberFormat="1" applyFont="1" applyBorder="1" applyAlignment="1">
      <alignment vertical="center" wrapText="1"/>
    </xf>
    <xf numFmtId="3" fontId="2" fillId="0" borderId="0" xfId="0" applyNumberFormat="1" applyFont="1"/>
    <xf numFmtId="3" fontId="0" fillId="0" borderId="0" xfId="0" applyNumberFormat="1"/>
    <xf numFmtId="0" fontId="1" fillId="0" borderId="0" xfId="0" applyFont="1"/>
    <xf numFmtId="3" fontId="1" fillId="0" borderId="0" xfId="0" applyNumberFormat="1" applyFont="1"/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 indent="1"/>
    </xf>
    <xf numFmtId="0" fontId="2" fillId="0" borderId="6" xfId="0" applyFont="1" applyBorder="1" applyAlignment="1">
      <alignment horizontal="left" vertical="center" wrapText="1" indent="1"/>
    </xf>
    <xf numFmtId="164" fontId="1" fillId="0" borderId="0" xfId="1" applyNumberFormat="1" applyFont="1"/>
    <xf numFmtId="164" fontId="5" fillId="0" borderId="0" xfId="1" applyNumberFormat="1" applyFont="1" applyAlignment="1">
      <alignment horizontal="right"/>
    </xf>
    <xf numFmtId="164" fontId="3" fillId="0" borderId="11" xfId="1" applyNumberFormat="1" applyFont="1" applyBorder="1" applyAlignment="1">
      <alignment horizontal="right" vertical="center" wrapText="1"/>
    </xf>
    <xf numFmtId="164" fontId="2" fillId="0" borderId="12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4" xfId="1" applyNumberFormat="1" applyFont="1" applyBorder="1" applyAlignment="1">
      <alignment horizontal="right" vertical="center" wrapText="1"/>
    </xf>
    <xf numFmtId="0" fontId="0" fillId="0" borderId="0" xfId="0"/>
    <xf numFmtId="165" fontId="8" fillId="0" borderId="4" xfId="1" applyNumberFormat="1" applyFont="1" applyBorder="1" applyAlignment="1">
      <alignment horizontal="right" vertical="center" wrapText="1"/>
    </xf>
    <xf numFmtId="165" fontId="3" fillId="0" borderId="7" xfId="1" applyNumberFormat="1" applyFont="1" applyBorder="1" applyAlignment="1">
      <alignment horizontal="right" vertical="center" wrapText="1"/>
    </xf>
    <xf numFmtId="0" fontId="0" fillId="0" borderId="0" xfId="0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3" xfId="1" applyNumberFormat="1" applyFont="1" applyBorder="1" applyAlignment="1">
      <alignment horizontal="right" vertical="center" wrapText="1"/>
    </xf>
    <xf numFmtId="164" fontId="1" fillId="0" borderId="3" xfId="1" applyNumberFormat="1" applyFont="1" applyBorder="1" applyAlignment="1">
      <alignment horizontal="right" vertical="center" wrapText="1"/>
    </xf>
    <xf numFmtId="164" fontId="1" fillId="0" borderId="13" xfId="1" applyNumberFormat="1" applyFont="1" applyBorder="1" applyAlignment="1">
      <alignment horizontal="right" vertical="center" wrapText="1"/>
    </xf>
    <xf numFmtId="164" fontId="1" fillId="0" borderId="14" xfId="1" applyNumberFormat="1" applyFont="1" applyBorder="1" applyAlignment="1">
      <alignment horizontal="right" vertical="center" wrapText="1"/>
    </xf>
    <xf numFmtId="164" fontId="1" fillId="0" borderId="4" xfId="1" applyNumberFormat="1" applyFont="1" applyBorder="1" applyAlignment="1">
      <alignment horizontal="right" vertical="center" wrapText="1"/>
    </xf>
    <xf numFmtId="165" fontId="1" fillId="0" borderId="14" xfId="1" applyNumberFormat="1" applyFont="1" applyBorder="1" applyAlignment="1">
      <alignment horizontal="right" vertical="center" wrapText="1"/>
    </xf>
    <xf numFmtId="165" fontId="9" fillId="0" borderId="4" xfId="1" applyNumberFormat="1" applyFont="1" applyBorder="1" applyAlignment="1">
      <alignment horizontal="right" vertical="center" wrapText="1"/>
    </xf>
    <xf numFmtId="165" fontId="10" fillId="0" borderId="14" xfId="1" applyNumberFormat="1" applyFont="1" applyBorder="1" applyAlignment="1">
      <alignment horizontal="right" vertical="center" wrapText="1"/>
    </xf>
    <xf numFmtId="165" fontId="2" fillId="0" borderId="15" xfId="1" applyNumberFormat="1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4"/>
  <sheetViews>
    <sheetView tabSelected="1" view="pageBreakPreview" topLeftCell="A40" zoomScale="85" zoomScaleNormal="100" zoomScaleSheetLayoutView="85" workbookViewId="0">
      <selection activeCell="D61" sqref="D61"/>
    </sheetView>
  </sheetViews>
  <sheetFormatPr defaultRowHeight="15" x14ac:dyDescent="0.25"/>
  <cols>
    <col min="1" max="1" width="4.28515625" style="13" customWidth="1"/>
    <col min="2" max="2" width="84.42578125" style="13" customWidth="1"/>
    <col min="3" max="3" width="12.28515625" style="13" customWidth="1"/>
    <col min="4" max="4" width="42.5703125" style="13" customWidth="1"/>
    <col min="5" max="5" width="44.5703125" style="13" customWidth="1"/>
  </cols>
  <sheetData>
    <row r="1" spans="2:5" x14ac:dyDescent="0.25">
      <c r="B1" s="13" t="s">
        <v>106</v>
      </c>
    </row>
    <row r="2" spans="2:5" ht="3.75" customHeight="1" x14ac:dyDescent="0.25">
      <c r="B2" s="13" t="s">
        <v>107</v>
      </c>
    </row>
    <row r="4" spans="2:5" x14ac:dyDescent="0.25">
      <c r="B4" s="35" t="s">
        <v>116</v>
      </c>
      <c r="C4" s="35"/>
      <c r="D4" s="35"/>
      <c r="E4" s="35"/>
    </row>
    <row r="5" spans="2:5" x14ac:dyDescent="0.25">
      <c r="B5" s="36" t="s">
        <v>117</v>
      </c>
      <c r="C5" s="36"/>
      <c r="D5" s="36"/>
      <c r="E5" s="36"/>
    </row>
    <row r="6" spans="2:5" ht="15.75" thickBot="1" x14ac:dyDescent="0.3">
      <c r="B6" s="1"/>
      <c r="C6" s="1"/>
      <c r="D6" s="2"/>
      <c r="E6" s="3" t="s">
        <v>101</v>
      </c>
    </row>
    <row r="7" spans="2:5" ht="40.5" customHeight="1" thickBot="1" x14ac:dyDescent="0.3">
      <c r="B7" s="6" t="s">
        <v>0</v>
      </c>
      <c r="C7" s="33" t="s">
        <v>1</v>
      </c>
      <c r="D7" s="5" t="s">
        <v>2</v>
      </c>
      <c r="E7" s="4" t="s">
        <v>3</v>
      </c>
    </row>
    <row r="8" spans="2:5" ht="15.75" thickBot="1" x14ac:dyDescent="0.3">
      <c r="B8" s="6" t="s">
        <v>4</v>
      </c>
      <c r="C8" s="33"/>
      <c r="D8" s="5"/>
      <c r="E8" s="4"/>
    </row>
    <row r="9" spans="2:5" ht="21" customHeight="1" thickBot="1" x14ac:dyDescent="0.3">
      <c r="B9" s="7" t="s">
        <v>5</v>
      </c>
      <c r="C9" s="34">
        <v>10</v>
      </c>
      <c r="D9" s="8">
        <v>2114694</v>
      </c>
      <c r="E9" s="39">
        <v>1943773</v>
      </c>
    </row>
    <row r="10" spans="2:5" ht="24.75" customHeight="1" thickBot="1" x14ac:dyDescent="0.3">
      <c r="B10" s="7" t="s">
        <v>6</v>
      </c>
      <c r="C10" s="33">
        <v>11</v>
      </c>
      <c r="D10" s="8">
        <v>0</v>
      </c>
      <c r="E10" s="40">
        <v>0</v>
      </c>
    </row>
    <row r="11" spans="2:5" ht="19.5" customHeight="1" thickBot="1" x14ac:dyDescent="0.3">
      <c r="B11" s="7" t="s">
        <v>8</v>
      </c>
      <c r="C11" s="33">
        <v>12</v>
      </c>
      <c r="D11" s="8">
        <v>0</v>
      </c>
      <c r="E11" s="40">
        <v>0</v>
      </c>
    </row>
    <row r="12" spans="2:5" ht="27" customHeight="1" thickBot="1" x14ac:dyDescent="0.3">
      <c r="B12" s="7" t="s">
        <v>9</v>
      </c>
      <c r="C12" s="33">
        <v>13</v>
      </c>
      <c r="D12" s="8">
        <v>0</v>
      </c>
      <c r="E12" s="40">
        <v>0</v>
      </c>
    </row>
    <row r="13" spans="2:5" ht="15.75" thickBot="1" x14ac:dyDescent="0.3">
      <c r="B13" s="7" t="s">
        <v>10</v>
      </c>
      <c r="C13" s="33">
        <v>14</v>
      </c>
      <c r="D13" s="8">
        <v>0</v>
      </c>
      <c r="E13" s="40">
        <v>0</v>
      </c>
    </row>
    <row r="14" spans="2:5" ht="15.75" thickBot="1" x14ac:dyDescent="0.3">
      <c r="B14" s="7" t="s">
        <v>11</v>
      </c>
      <c r="C14" s="33">
        <v>15</v>
      </c>
      <c r="D14" s="8">
        <v>11163888</v>
      </c>
      <c r="E14" s="39">
        <v>3022444</v>
      </c>
    </row>
    <row r="15" spans="2:5" ht="15.75" thickBot="1" x14ac:dyDescent="0.3">
      <c r="B15" s="7" t="s">
        <v>12</v>
      </c>
      <c r="C15" s="33">
        <v>16</v>
      </c>
      <c r="D15" s="8">
        <v>17846099</v>
      </c>
      <c r="E15" s="39">
        <v>15412501</v>
      </c>
    </row>
    <row r="16" spans="2:5" ht="15.75" thickBot="1" x14ac:dyDescent="0.3">
      <c r="B16" s="7" t="s">
        <v>13</v>
      </c>
      <c r="C16" s="33">
        <v>17</v>
      </c>
      <c r="D16" s="8">
        <v>784689</v>
      </c>
      <c r="E16" s="39">
        <v>609279</v>
      </c>
    </row>
    <row r="17" spans="2:5" ht="15.75" thickBot="1" x14ac:dyDescent="0.3">
      <c r="B17" s="7" t="s">
        <v>14</v>
      </c>
      <c r="C17" s="33">
        <v>18</v>
      </c>
      <c r="D17" s="8">
        <v>2822302</v>
      </c>
      <c r="E17" s="39">
        <v>4477344</v>
      </c>
    </row>
    <row r="18" spans="2:5" ht="15.75" thickBot="1" x14ac:dyDescent="0.3">
      <c r="B18" s="7" t="s">
        <v>15</v>
      </c>
      <c r="C18" s="33">
        <v>19</v>
      </c>
      <c r="D18" s="8">
        <f>1502117+104589+1584049</f>
        <v>3190755</v>
      </c>
      <c r="E18" s="39">
        <v>6037118</v>
      </c>
    </row>
    <row r="19" spans="2:5" ht="30.75" customHeight="1" thickBot="1" x14ac:dyDescent="0.3">
      <c r="B19" s="6" t="s">
        <v>16</v>
      </c>
      <c r="C19" s="34">
        <v>100</v>
      </c>
      <c r="D19" s="8">
        <f>SUM(D9:D18)</f>
        <v>37922427</v>
      </c>
      <c r="E19" s="40">
        <f>SUM(E9:E18)</f>
        <v>31502459</v>
      </c>
    </row>
    <row r="20" spans="2:5" ht="27" customHeight="1" thickBot="1" x14ac:dyDescent="0.3">
      <c r="B20" s="7" t="s">
        <v>17</v>
      </c>
      <c r="C20" s="33">
        <v>101</v>
      </c>
      <c r="D20" s="8">
        <v>0</v>
      </c>
      <c r="E20" s="40">
        <v>0</v>
      </c>
    </row>
    <row r="21" spans="2:5" ht="15.75" thickBot="1" x14ac:dyDescent="0.3">
      <c r="B21" s="6" t="s">
        <v>18</v>
      </c>
      <c r="C21" s="33"/>
      <c r="D21" s="8">
        <v>0</v>
      </c>
      <c r="E21" s="40">
        <v>0</v>
      </c>
    </row>
    <row r="22" spans="2:5" ht="23.25" customHeight="1" thickBot="1" x14ac:dyDescent="0.3">
      <c r="B22" s="7" t="s">
        <v>19</v>
      </c>
      <c r="C22" s="33">
        <v>110</v>
      </c>
      <c r="D22" s="8">
        <v>0</v>
      </c>
      <c r="E22" s="40">
        <v>0</v>
      </c>
    </row>
    <row r="23" spans="2:5" ht="22.5" customHeight="1" thickBot="1" x14ac:dyDescent="0.3">
      <c r="B23" s="7" t="s">
        <v>8</v>
      </c>
      <c r="C23" s="33">
        <v>111</v>
      </c>
      <c r="D23" s="8">
        <v>0</v>
      </c>
      <c r="E23" s="40">
        <v>0</v>
      </c>
    </row>
    <row r="24" spans="2:5" ht="27" customHeight="1" thickBot="1" x14ac:dyDescent="0.3">
      <c r="B24" s="7" t="s">
        <v>9</v>
      </c>
      <c r="C24" s="33">
        <v>112</v>
      </c>
      <c r="D24" s="8">
        <v>0</v>
      </c>
      <c r="E24" s="40">
        <v>0</v>
      </c>
    </row>
    <row r="25" spans="2:5" ht="15.75" thickBot="1" x14ac:dyDescent="0.3">
      <c r="B25" s="7" t="s">
        <v>10</v>
      </c>
      <c r="C25" s="33">
        <v>113</v>
      </c>
      <c r="D25" s="8">
        <v>0</v>
      </c>
      <c r="E25" s="40">
        <v>0</v>
      </c>
    </row>
    <row r="26" spans="2:5" ht="21" customHeight="1" thickBot="1" x14ac:dyDescent="0.3">
      <c r="B26" s="7" t="s">
        <v>20</v>
      </c>
      <c r="C26" s="33">
        <v>114</v>
      </c>
      <c r="D26" s="8">
        <v>506666</v>
      </c>
      <c r="E26" s="40">
        <v>387744</v>
      </c>
    </row>
    <row r="27" spans="2:5" ht="27" customHeight="1" thickBot="1" x14ac:dyDescent="0.3">
      <c r="B27" s="7" t="s">
        <v>21</v>
      </c>
      <c r="C27" s="33">
        <v>115</v>
      </c>
      <c r="D27" s="8"/>
      <c r="E27" s="40">
        <v>0</v>
      </c>
    </row>
    <row r="28" spans="2:5" ht="19.5" customHeight="1" thickBot="1" x14ac:dyDescent="0.3">
      <c r="B28" s="7" t="s">
        <v>22</v>
      </c>
      <c r="C28" s="33">
        <v>116</v>
      </c>
      <c r="D28" s="8"/>
      <c r="E28" s="40">
        <v>0</v>
      </c>
    </row>
    <row r="29" spans="2:5" ht="15.75" thickBot="1" x14ac:dyDescent="0.3">
      <c r="B29" s="7" t="s">
        <v>23</v>
      </c>
      <c r="C29" s="33">
        <v>117</v>
      </c>
      <c r="D29" s="8"/>
      <c r="E29" s="40">
        <v>0</v>
      </c>
    </row>
    <row r="30" spans="2:5" ht="15.75" thickBot="1" x14ac:dyDescent="0.3">
      <c r="B30" s="7" t="s">
        <v>24</v>
      </c>
      <c r="C30" s="33">
        <v>118</v>
      </c>
      <c r="D30" s="8">
        <f>104553780-9831162+54145</f>
        <v>94776763</v>
      </c>
      <c r="E30" s="40">
        <v>95543254</v>
      </c>
    </row>
    <row r="31" spans="2:5" ht="17.25" customHeight="1" thickBot="1" x14ac:dyDescent="0.3">
      <c r="B31" s="7" t="s">
        <v>25</v>
      </c>
      <c r="C31" s="33">
        <v>119</v>
      </c>
      <c r="D31" s="8"/>
      <c r="E31" s="40">
        <v>0</v>
      </c>
    </row>
    <row r="32" spans="2:5" ht="15.75" thickBot="1" x14ac:dyDescent="0.3">
      <c r="B32" s="7" t="s">
        <v>26</v>
      </c>
      <c r="C32" s="33">
        <v>120</v>
      </c>
      <c r="D32" s="8"/>
      <c r="E32" s="40">
        <v>0</v>
      </c>
    </row>
    <row r="33" spans="2:5" ht="15.75" thickBot="1" x14ac:dyDescent="0.3">
      <c r="B33" s="7" t="s">
        <v>27</v>
      </c>
      <c r="C33" s="33">
        <v>121</v>
      </c>
      <c r="D33" s="8">
        <v>254272</v>
      </c>
      <c r="E33" s="40">
        <v>270943</v>
      </c>
    </row>
    <row r="34" spans="2:5" ht="15.75" thickBot="1" x14ac:dyDescent="0.3">
      <c r="B34" s="7" t="s">
        <v>28</v>
      </c>
      <c r="C34" s="33">
        <v>122</v>
      </c>
      <c r="D34" s="8"/>
      <c r="E34" s="40">
        <v>0</v>
      </c>
    </row>
    <row r="35" spans="2:5" ht="15.75" thickBot="1" x14ac:dyDescent="0.3">
      <c r="B35" s="7" t="s">
        <v>29</v>
      </c>
      <c r="C35" s="33">
        <v>123</v>
      </c>
      <c r="D35" s="8">
        <v>3935517</v>
      </c>
      <c r="E35" s="40">
        <v>1437941</v>
      </c>
    </row>
    <row r="36" spans="2:5" ht="15.75" thickBot="1" x14ac:dyDescent="0.3">
      <c r="B36" s="6" t="s">
        <v>30</v>
      </c>
      <c r="C36" s="34">
        <v>200</v>
      </c>
      <c r="D36" s="8">
        <f>SUM(D22:D35)</f>
        <v>99473218</v>
      </c>
      <c r="E36" s="40">
        <f>SUM(E22:E35)</f>
        <v>97639882</v>
      </c>
    </row>
    <row r="37" spans="2:5" ht="15.75" thickBot="1" x14ac:dyDescent="0.3">
      <c r="B37" s="6" t="s">
        <v>31</v>
      </c>
      <c r="C37" s="33"/>
      <c r="D37" s="8">
        <f>D19+D20+D36</f>
        <v>137395645</v>
      </c>
      <c r="E37" s="40">
        <f>E19+E20+E36</f>
        <v>129142341</v>
      </c>
    </row>
    <row r="38" spans="2:5" ht="39" customHeight="1" thickBot="1" x14ac:dyDescent="0.3">
      <c r="B38" s="6" t="s">
        <v>32</v>
      </c>
      <c r="C38" s="33" t="s">
        <v>1</v>
      </c>
      <c r="D38" s="9" t="s">
        <v>2</v>
      </c>
      <c r="E38" s="10" t="s">
        <v>3</v>
      </c>
    </row>
    <row r="39" spans="2:5" ht="15.75" thickBot="1" x14ac:dyDescent="0.3">
      <c r="B39" s="6" t="s">
        <v>33</v>
      </c>
      <c r="C39" s="33"/>
      <c r="D39" s="9"/>
      <c r="E39" s="10"/>
    </row>
    <row r="40" spans="2:5" ht="15.75" thickBot="1" x14ac:dyDescent="0.3">
      <c r="B40" s="7" t="s">
        <v>34</v>
      </c>
      <c r="C40" s="33">
        <v>210</v>
      </c>
      <c r="D40" s="8">
        <v>11648100</v>
      </c>
      <c r="E40" s="40">
        <v>16555389</v>
      </c>
    </row>
    <row r="41" spans="2:5" ht="15.75" thickBot="1" x14ac:dyDescent="0.3">
      <c r="B41" s="7" t="s">
        <v>8</v>
      </c>
      <c r="C41" s="33">
        <v>211</v>
      </c>
      <c r="D41" s="8"/>
      <c r="E41" s="40">
        <v>0</v>
      </c>
    </row>
    <row r="42" spans="2:5" ht="18" customHeight="1" thickBot="1" x14ac:dyDescent="0.3">
      <c r="B42" s="7" t="s">
        <v>35</v>
      </c>
      <c r="C42" s="33">
        <v>212</v>
      </c>
      <c r="D42" s="8"/>
      <c r="E42" s="40">
        <v>0</v>
      </c>
    </row>
    <row r="43" spans="2:5" ht="24" customHeight="1" thickBot="1" x14ac:dyDescent="0.3">
      <c r="B43" s="7" t="s">
        <v>36</v>
      </c>
      <c r="C43" s="33">
        <v>213</v>
      </c>
      <c r="D43" s="8">
        <v>23661991</v>
      </c>
      <c r="E43" s="39">
        <v>23719020</v>
      </c>
    </row>
    <row r="44" spans="2:5" ht="22.5" customHeight="1" thickBot="1" x14ac:dyDescent="0.3">
      <c r="B44" s="7" t="s">
        <v>37</v>
      </c>
      <c r="C44" s="33">
        <v>214</v>
      </c>
      <c r="D44" s="8"/>
      <c r="E44" s="40">
        <v>0</v>
      </c>
    </row>
    <row r="45" spans="2:5" ht="25.5" customHeight="1" thickBot="1" x14ac:dyDescent="0.3">
      <c r="B45" s="7" t="s">
        <v>38</v>
      </c>
      <c r="C45" s="33">
        <v>215</v>
      </c>
      <c r="D45" s="8"/>
      <c r="E45" s="40">
        <v>0</v>
      </c>
    </row>
    <row r="46" spans="2:5" ht="20.25" customHeight="1" thickBot="1" x14ac:dyDescent="0.3">
      <c r="B46" s="7" t="s">
        <v>39</v>
      </c>
      <c r="C46" s="33">
        <v>216</v>
      </c>
      <c r="D46" s="8">
        <v>249082</v>
      </c>
      <c r="E46" s="40">
        <v>0</v>
      </c>
    </row>
    <row r="47" spans="2:5" ht="15.75" thickBot="1" x14ac:dyDescent="0.3">
      <c r="B47" s="7" t="s">
        <v>40</v>
      </c>
      <c r="C47" s="33">
        <v>217</v>
      </c>
      <c r="D47" s="8">
        <f>2480555+56931+188680+5246165+1365406-249082</f>
        <v>9088655</v>
      </c>
      <c r="E47" s="39">
        <v>5316672</v>
      </c>
    </row>
    <row r="48" spans="2:5" ht="25.5" customHeight="1" thickBot="1" x14ac:dyDescent="0.3">
      <c r="B48" s="6" t="s">
        <v>41</v>
      </c>
      <c r="C48" s="33">
        <v>300</v>
      </c>
      <c r="D48" s="8">
        <f>SUM(D40:D47)</f>
        <v>44647828</v>
      </c>
      <c r="E48" s="40">
        <f>SUM(E40:E47)</f>
        <v>45591081</v>
      </c>
    </row>
    <row r="49" spans="2:5" ht="28.5" customHeight="1" thickBot="1" x14ac:dyDescent="0.3">
      <c r="B49" s="7" t="s">
        <v>42</v>
      </c>
      <c r="C49" s="33">
        <v>301</v>
      </c>
      <c r="D49" s="8">
        <v>0</v>
      </c>
      <c r="E49" s="40">
        <v>0</v>
      </c>
    </row>
    <row r="50" spans="2:5" ht="15.75" thickBot="1" x14ac:dyDescent="0.3">
      <c r="B50" s="6" t="s">
        <v>43</v>
      </c>
      <c r="C50" s="33"/>
      <c r="D50" s="8">
        <v>0</v>
      </c>
      <c r="E50" s="40">
        <v>0</v>
      </c>
    </row>
    <row r="51" spans="2:5" ht="15.75" thickBot="1" x14ac:dyDescent="0.3">
      <c r="B51" s="7" t="s">
        <v>34</v>
      </c>
      <c r="C51" s="33">
        <v>310</v>
      </c>
      <c r="D51" s="8">
        <v>12705800</v>
      </c>
      <c r="E51" s="40">
        <v>4000136</v>
      </c>
    </row>
    <row r="52" spans="2:5" ht="15.75" thickBot="1" x14ac:dyDescent="0.3">
      <c r="B52" s="7" t="s">
        <v>8</v>
      </c>
      <c r="C52" s="33">
        <v>311</v>
      </c>
      <c r="D52" s="8"/>
      <c r="E52" s="40">
        <v>0</v>
      </c>
    </row>
    <row r="53" spans="2:5" ht="15.75" thickBot="1" x14ac:dyDescent="0.3">
      <c r="B53" s="7" t="s">
        <v>44</v>
      </c>
      <c r="C53" s="33">
        <v>312</v>
      </c>
      <c r="D53" s="8"/>
      <c r="E53" s="40">
        <v>0</v>
      </c>
    </row>
    <row r="54" spans="2:5" ht="27" customHeight="1" thickBot="1" x14ac:dyDescent="0.3">
      <c r="B54" s="7" t="s">
        <v>45</v>
      </c>
      <c r="C54" s="33">
        <v>313</v>
      </c>
      <c r="D54" s="8"/>
      <c r="E54" s="40">
        <v>0</v>
      </c>
    </row>
    <row r="55" spans="2:5" ht="15.75" thickBot="1" x14ac:dyDescent="0.3">
      <c r="B55" s="7" t="s">
        <v>46</v>
      </c>
      <c r="C55" s="33">
        <v>314</v>
      </c>
      <c r="D55" s="8"/>
      <c r="E55" s="40">
        <v>0</v>
      </c>
    </row>
    <row r="56" spans="2:5" ht="15.75" thickBot="1" x14ac:dyDescent="0.3">
      <c r="B56" s="7" t="s">
        <v>47</v>
      </c>
      <c r="C56" s="33">
        <v>315</v>
      </c>
      <c r="D56" s="8">
        <v>1869651</v>
      </c>
      <c r="E56" s="40">
        <v>1869651</v>
      </c>
    </row>
    <row r="57" spans="2:5" ht="15.75" thickBot="1" x14ac:dyDescent="0.3">
      <c r="B57" s="7" t="s">
        <v>48</v>
      </c>
      <c r="C57" s="33">
        <v>316</v>
      </c>
      <c r="D57" s="8">
        <v>3969295</v>
      </c>
      <c r="E57" s="40">
        <v>3888782</v>
      </c>
    </row>
    <row r="58" spans="2:5" ht="31.5" customHeight="1" thickBot="1" x14ac:dyDescent="0.3">
      <c r="B58" s="6" t="s">
        <v>49</v>
      </c>
      <c r="C58" s="34">
        <v>400</v>
      </c>
      <c r="D58" s="8">
        <f>SUM(D51:D57)</f>
        <v>18544746</v>
      </c>
      <c r="E58" s="40">
        <f>SUM(E51:E57)</f>
        <v>9758569</v>
      </c>
    </row>
    <row r="59" spans="2:5" ht="15.75" thickBot="1" x14ac:dyDescent="0.3">
      <c r="B59" s="6" t="s">
        <v>50</v>
      </c>
      <c r="C59" s="33"/>
      <c r="D59" s="8">
        <v>0</v>
      </c>
      <c r="E59" s="40">
        <v>0</v>
      </c>
    </row>
    <row r="60" spans="2:5" ht="19.5" customHeight="1" thickBot="1" x14ac:dyDescent="0.3">
      <c r="B60" s="7" t="s">
        <v>51</v>
      </c>
      <c r="C60" s="33">
        <v>410</v>
      </c>
      <c r="D60" s="8">
        <v>62478299</v>
      </c>
      <c r="E60" s="40">
        <v>62478299</v>
      </c>
    </row>
    <row r="61" spans="2:5" ht="21" customHeight="1" thickBot="1" x14ac:dyDescent="0.3">
      <c r="B61" s="7" t="s">
        <v>52</v>
      </c>
      <c r="C61" s="33">
        <v>411</v>
      </c>
      <c r="D61" s="8">
        <v>0</v>
      </c>
      <c r="E61" s="40">
        <v>0</v>
      </c>
    </row>
    <row r="62" spans="2:5" ht="18" customHeight="1" thickBot="1" x14ac:dyDescent="0.3">
      <c r="B62" s="7" t="s">
        <v>53</v>
      </c>
      <c r="C62" s="33">
        <v>412</v>
      </c>
      <c r="D62" s="8">
        <v>0</v>
      </c>
      <c r="E62" s="40">
        <v>0</v>
      </c>
    </row>
    <row r="63" spans="2:5" ht="15.75" thickBot="1" x14ac:dyDescent="0.3">
      <c r="B63" s="7" t="s">
        <v>54</v>
      </c>
      <c r="C63" s="33">
        <v>413</v>
      </c>
      <c r="D63" s="8">
        <v>0</v>
      </c>
      <c r="E63" s="40">
        <v>0</v>
      </c>
    </row>
    <row r="64" spans="2:5" ht="19.5" customHeight="1" thickBot="1" x14ac:dyDescent="0.3">
      <c r="B64" s="7" t="s">
        <v>55</v>
      </c>
      <c r="C64" s="33">
        <v>414</v>
      </c>
      <c r="D64" s="8">
        <f>11670627+54145</f>
        <v>11724772</v>
      </c>
      <c r="E64" s="40">
        <v>11314392</v>
      </c>
    </row>
    <row r="65" spans="2:5" ht="33" customHeight="1" thickBot="1" x14ac:dyDescent="0.3">
      <c r="B65" s="7" t="s">
        <v>56</v>
      </c>
      <c r="C65" s="33">
        <v>420</v>
      </c>
      <c r="D65" s="8">
        <f>SUM(D60:D64)</f>
        <v>74203071</v>
      </c>
      <c r="E65" s="40">
        <f>SUM(E60:E64)</f>
        <v>73792691</v>
      </c>
    </row>
    <row r="66" spans="2:5" ht="22.5" customHeight="1" thickBot="1" x14ac:dyDescent="0.3">
      <c r="B66" s="7" t="s">
        <v>57</v>
      </c>
      <c r="C66" s="33">
        <v>421</v>
      </c>
      <c r="D66" s="8">
        <v>0</v>
      </c>
      <c r="E66" s="40">
        <v>0</v>
      </c>
    </row>
    <row r="67" spans="2:5" ht="18.75" customHeight="1" thickBot="1" x14ac:dyDescent="0.3">
      <c r="B67" s="6" t="s">
        <v>58</v>
      </c>
      <c r="C67" s="34">
        <v>500</v>
      </c>
      <c r="D67" s="8">
        <f>D65+D66</f>
        <v>74203071</v>
      </c>
      <c r="E67" s="40">
        <f>E65+E66</f>
        <v>73792691</v>
      </c>
    </row>
    <row r="68" spans="2:5" ht="28.5" customHeight="1" thickBot="1" x14ac:dyDescent="0.3">
      <c r="B68" s="6" t="s">
        <v>59</v>
      </c>
      <c r="C68" s="33"/>
      <c r="D68" s="8">
        <f>D48+D58+D67</f>
        <v>137395645</v>
      </c>
      <c r="E68" s="40">
        <f>E48+E58+E67</f>
        <v>129142341</v>
      </c>
    </row>
    <row r="70" spans="2:5" x14ac:dyDescent="0.25">
      <c r="B70" s="11" t="s">
        <v>112</v>
      </c>
      <c r="C70" s="14"/>
      <c r="D70" s="14"/>
    </row>
    <row r="71" spans="2:5" x14ac:dyDescent="0.25">
      <c r="B71" s="11" t="s">
        <v>113</v>
      </c>
      <c r="C71" s="14"/>
      <c r="D71" s="14"/>
    </row>
    <row r="72" spans="2:5" x14ac:dyDescent="0.25">
      <c r="B72" s="11" t="s">
        <v>115</v>
      </c>
      <c r="C72" s="14"/>
      <c r="D72" s="14"/>
    </row>
    <row r="73" spans="2:5" x14ac:dyDescent="0.25">
      <c r="B73" s="11" t="s">
        <v>114</v>
      </c>
      <c r="C73" s="14"/>
      <c r="D73" s="14"/>
    </row>
    <row r="74" spans="2:5" x14ac:dyDescent="0.25">
      <c r="B74" s="11"/>
      <c r="C74" s="14"/>
      <c r="D74" s="14"/>
    </row>
  </sheetData>
  <mergeCells count="2">
    <mergeCell ref="B4:E4"/>
    <mergeCell ref="B5:E5"/>
  </mergeCells>
  <pageMargins left="3.937007874015748E-2" right="3.937007874015748E-2" top="0.35433070866141736" bottom="0.74803149606299213" header="0.11811023622047245" footer="0.11811023622047245"/>
  <pageSetup paperSize="9" scale="53" orientation="portrait" r:id="rId1"/>
  <rowBreaks count="1" manualBreakCount="1">
    <brk id="3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zoomScaleNormal="100" workbookViewId="0">
      <selection activeCell="B13" sqref="B13"/>
    </sheetView>
  </sheetViews>
  <sheetFormatPr defaultRowHeight="15" x14ac:dyDescent="0.25"/>
  <cols>
    <col min="1" max="1" width="72.28515625" style="13" customWidth="1"/>
    <col min="2" max="2" width="10.140625" style="13" bestFit="1" customWidth="1"/>
    <col min="3" max="3" width="18.28515625" style="23" bestFit="1" customWidth="1"/>
    <col min="4" max="4" width="20.42578125" style="23" bestFit="1" customWidth="1"/>
    <col min="7" max="8" width="12.28515625" bestFit="1" customWidth="1"/>
  </cols>
  <sheetData>
    <row r="1" spans="1:4" x14ac:dyDescent="0.25">
      <c r="A1" s="13" t="s">
        <v>106</v>
      </c>
    </row>
    <row r="2" spans="1:4" s="32" customFormat="1" x14ac:dyDescent="0.25">
      <c r="A2" s="13"/>
      <c r="B2" s="13"/>
      <c r="C2" s="23"/>
      <c r="D2" s="23"/>
    </row>
    <row r="3" spans="1:4" x14ac:dyDescent="0.25">
      <c r="A3" s="37" t="s">
        <v>118</v>
      </c>
      <c r="B3" s="37"/>
      <c r="C3" s="37"/>
      <c r="D3" s="37"/>
    </row>
    <row r="4" spans="1:4" ht="15.75" thickBot="1" x14ac:dyDescent="0.3">
      <c r="D4" s="24" t="s">
        <v>100</v>
      </c>
    </row>
    <row r="5" spans="1:4" ht="22.5" customHeight="1" thickBot="1" x14ac:dyDescent="0.3">
      <c r="A5" s="19" t="s">
        <v>60</v>
      </c>
      <c r="B5" s="20" t="s">
        <v>1</v>
      </c>
      <c r="C5" s="25" t="s">
        <v>61</v>
      </c>
      <c r="D5" s="26" t="s">
        <v>62</v>
      </c>
    </row>
    <row r="6" spans="1:4" x14ac:dyDescent="0.25">
      <c r="A6" s="21" t="s">
        <v>63</v>
      </c>
      <c r="B6" s="15">
        <v>10</v>
      </c>
      <c r="C6" s="27">
        <v>46087190</v>
      </c>
      <c r="D6" s="41">
        <v>36390320</v>
      </c>
    </row>
    <row r="7" spans="1:4" x14ac:dyDescent="0.25">
      <c r="A7" s="17" t="s">
        <v>64</v>
      </c>
      <c r="B7" s="16">
        <v>11</v>
      </c>
      <c r="C7" s="28">
        <v>-43128567</v>
      </c>
      <c r="D7" s="42">
        <v>-33399733</v>
      </c>
    </row>
    <row r="8" spans="1:4" x14ac:dyDescent="0.25">
      <c r="A8" s="17" t="s">
        <v>65</v>
      </c>
      <c r="B8" s="16">
        <v>12</v>
      </c>
      <c r="C8" s="28">
        <f>C6+C7</f>
        <v>2958623</v>
      </c>
      <c r="D8" s="42">
        <f>D6+D7</f>
        <v>2990587</v>
      </c>
    </row>
    <row r="9" spans="1:4" x14ac:dyDescent="0.25">
      <c r="A9" s="17" t="s">
        <v>66</v>
      </c>
      <c r="B9" s="16">
        <v>13</v>
      </c>
      <c r="C9" s="28">
        <v>0</v>
      </c>
      <c r="D9" s="42" t="s">
        <v>7</v>
      </c>
    </row>
    <row r="10" spans="1:4" x14ac:dyDescent="0.25">
      <c r="A10" s="17" t="s">
        <v>67</v>
      </c>
      <c r="B10" s="16">
        <v>14</v>
      </c>
      <c r="C10" s="28">
        <v>-1548500</v>
      </c>
      <c r="D10" s="42">
        <v>-1002771</v>
      </c>
    </row>
    <row r="11" spans="1:4" x14ac:dyDescent="0.25">
      <c r="A11" s="17" t="s">
        <v>68</v>
      </c>
      <c r="B11" s="16">
        <v>15</v>
      </c>
      <c r="C11" s="28">
        <v>-492791</v>
      </c>
      <c r="D11" s="42">
        <v>-339762</v>
      </c>
    </row>
    <row r="12" spans="1:4" x14ac:dyDescent="0.25">
      <c r="A12" s="17" t="s">
        <v>69</v>
      </c>
      <c r="B12" s="16">
        <v>16</v>
      </c>
      <c r="C12" s="28">
        <v>743173</v>
      </c>
      <c r="D12" s="42">
        <v>578550</v>
      </c>
    </row>
    <row r="13" spans="1:4" x14ac:dyDescent="0.25">
      <c r="A13" s="17" t="s">
        <v>102</v>
      </c>
      <c r="B13" s="16">
        <v>20</v>
      </c>
      <c r="C13" s="28">
        <f>SUM(C8:C12)</f>
        <v>1660505</v>
      </c>
      <c r="D13" s="42">
        <f>SUM(D8:D12)</f>
        <v>2226604</v>
      </c>
    </row>
    <row r="14" spans="1:4" x14ac:dyDescent="0.25">
      <c r="A14" s="17" t="s">
        <v>70</v>
      </c>
      <c r="B14" s="16">
        <v>21</v>
      </c>
      <c r="C14" s="28">
        <v>42751</v>
      </c>
      <c r="D14" s="42">
        <v>97412</v>
      </c>
    </row>
    <row r="15" spans="1:4" x14ac:dyDescent="0.25">
      <c r="A15" s="17" t="s">
        <v>71</v>
      </c>
      <c r="B15" s="16">
        <v>22</v>
      </c>
      <c r="C15" s="28">
        <v>-387749</v>
      </c>
      <c r="D15" s="42">
        <v>-159912</v>
      </c>
    </row>
    <row r="16" spans="1:4" ht="25.5" x14ac:dyDescent="0.25">
      <c r="A16" s="17" t="s">
        <v>72</v>
      </c>
      <c r="B16" s="16">
        <v>23</v>
      </c>
      <c r="C16" s="28">
        <v>0</v>
      </c>
      <c r="D16" s="42">
        <v>0</v>
      </c>
    </row>
    <row r="17" spans="1:4" x14ac:dyDescent="0.25">
      <c r="A17" s="17" t="s">
        <v>73</v>
      </c>
      <c r="B17" s="16">
        <v>24</v>
      </c>
      <c r="C17" s="28">
        <v>-802532</v>
      </c>
      <c r="D17" s="42">
        <v>-346</v>
      </c>
    </row>
    <row r="18" spans="1:4" x14ac:dyDescent="0.25">
      <c r="A18" s="17" t="s">
        <v>74</v>
      </c>
      <c r="B18" s="16">
        <v>25</v>
      </c>
      <c r="C18" s="28">
        <v>0</v>
      </c>
      <c r="D18" s="42">
        <v>0</v>
      </c>
    </row>
    <row r="19" spans="1:4" x14ac:dyDescent="0.25">
      <c r="A19" s="17" t="s">
        <v>103</v>
      </c>
      <c r="B19" s="16">
        <v>100</v>
      </c>
      <c r="C19" s="28">
        <f>SUM(C13:C18)</f>
        <v>512975</v>
      </c>
      <c r="D19" s="42">
        <f>SUM(D13:D18)</f>
        <v>2163758</v>
      </c>
    </row>
    <row r="20" spans="1:4" x14ac:dyDescent="0.25">
      <c r="A20" s="17" t="s">
        <v>75</v>
      </c>
      <c r="B20" s="16">
        <v>101</v>
      </c>
      <c r="C20" s="28">
        <v>-102595</v>
      </c>
      <c r="D20" s="42">
        <v>-432752</v>
      </c>
    </row>
    <row r="21" spans="1:4" ht="25.5" x14ac:dyDescent="0.25">
      <c r="A21" s="17" t="s">
        <v>104</v>
      </c>
      <c r="B21" s="16">
        <v>200</v>
      </c>
      <c r="C21" s="28">
        <f>SUM(C19:C20)</f>
        <v>410380</v>
      </c>
      <c r="D21" s="42">
        <f>SUM(D19:D20)</f>
        <v>1731006</v>
      </c>
    </row>
    <row r="22" spans="1:4" x14ac:dyDescent="0.25">
      <c r="A22" s="17" t="s">
        <v>76</v>
      </c>
      <c r="B22" s="16">
        <v>201</v>
      </c>
      <c r="C22" s="28">
        <v>0</v>
      </c>
      <c r="D22" s="42">
        <v>0</v>
      </c>
    </row>
    <row r="23" spans="1:4" x14ac:dyDescent="0.25">
      <c r="A23" s="17" t="s">
        <v>77</v>
      </c>
      <c r="B23" s="16">
        <v>300</v>
      </c>
      <c r="C23" s="28">
        <f>SUM(C21:C22)</f>
        <v>410380</v>
      </c>
      <c r="D23" s="42">
        <f>SUM(D21:D22)</f>
        <v>1731006</v>
      </c>
    </row>
    <row r="24" spans="1:4" x14ac:dyDescent="0.25">
      <c r="A24" s="17" t="s">
        <v>78</v>
      </c>
      <c r="B24" s="16"/>
      <c r="C24" s="28">
        <f>C23</f>
        <v>410380</v>
      </c>
      <c r="D24" s="42">
        <f>D23</f>
        <v>1731006</v>
      </c>
    </row>
    <row r="25" spans="1:4" x14ac:dyDescent="0.25">
      <c r="A25" s="17" t="s">
        <v>79</v>
      </c>
      <c r="B25" s="16"/>
      <c r="C25" s="28">
        <v>0</v>
      </c>
      <c r="D25" s="42">
        <v>0</v>
      </c>
    </row>
    <row r="26" spans="1:4" x14ac:dyDescent="0.25">
      <c r="A26" s="17" t="s">
        <v>105</v>
      </c>
      <c r="B26" s="16">
        <v>400</v>
      </c>
      <c r="C26" s="28">
        <f>SUM(C28:C38)</f>
        <v>0</v>
      </c>
      <c r="D26" s="42">
        <v>0</v>
      </c>
    </row>
    <row r="27" spans="1:4" x14ac:dyDescent="0.25">
      <c r="A27" s="17" t="s">
        <v>80</v>
      </c>
      <c r="B27" s="16"/>
      <c r="C27" s="28">
        <v>0</v>
      </c>
      <c r="D27" s="42">
        <v>0</v>
      </c>
    </row>
    <row r="28" spans="1:4" x14ac:dyDescent="0.25">
      <c r="A28" s="17" t="s">
        <v>81</v>
      </c>
      <c r="B28" s="16">
        <v>410</v>
      </c>
      <c r="C28" s="28">
        <v>0</v>
      </c>
      <c r="D28" s="42">
        <v>0</v>
      </c>
    </row>
    <row r="29" spans="1:4" x14ac:dyDescent="0.25">
      <c r="A29" s="17" t="s">
        <v>82</v>
      </c>
      <c r="B29" s="16">
        <v>411</v>
      </c>
      <c r="C29" s="28">
        <v>0</v>
      </c>
      <c r="D29" s="42">
        <v>0</v>
      </c>
    </row>
    <row r="30" spans="1:4" ht="25.5" x14ac:dyDescent="0.25">
      <c r="A30" s="17" t="s">
        <v>83</v>
      </c>
      <c r="B30" s="16">
        <v>412</v>
      </c>
      <c r="C30" s="28">
        <v>0</v>
      </c>
      <c r="D30" s="42">
        <v>0</v>
      </c>
    </row>
    <row r="31" spans="1:4" x14ac:dyDescent="0.25">
      <c r="A31" s="17" t="s">
        <v>84</v>
      </c>
      <c r="B31" s="16">
        <v>413</v>
      </c>
      <c r="C31" s="28">
        <v>0</v>
      </c>
      <c r="D31" s="42">
        <v>0</v>
      </c>
    </row>
    <row r="32" spans="1:4" ht="25.5" x14ac:dyDescent="0.25">
      <c r="A32" s="17" t="s">
        <v>85</v>
      </c>
      <c r="B32" s="16">
        <v>414</v>
      </c>
      <c r="C32" s="28">
        <v>0</v>
      </c>
      <c r="D32" s="42">
        <v>0</v>
      </c>
    </row>
    <row r="33" spans="1:8" x14ac:dyDescent="0.25">
      <c r="A33" s="17" t="s">
        <v>86</v>
      </c>
      <c r="B33" s="16">
        <v>415</v>
      </c>
      <c r="C33" s="28">
        <v>0</v>
      </c>
      <c r="D33" s="42">
        <v>0</v>
      </c>
    </row>
    <row r="34" spans="1:8" x14ac:dyDescent="0.25">
      <c r="A34" s="17" t="s">
        <v>87</v>
      </c>
      <c r="B34" s="16">
        <v>416</v>
      </c>
      <c r="C34" s="28">
        <v>0</v>
      </c>
      <c r="D34" s="42">
        <v>0</v>
      </c>
    </row>
    <row r="35" spans="1:8" x14ac:dyDescent="0.25">
      <c r="A35" s="17" t="s">
        <v>88</v>
      </c>
      <c r="B35" s="16">
        <v>417</v>
      </c>
      <c r="C35" s="28">
        <v>0</v>
      </c>
      <c r="D35" s="42">
        <v>0</v>
      </c>
    </row>
    <row r="36" spans="1:8" x14ac:dyDescent="0.25">
      <c r="A36" s="17" t="s">
        <v>89</v>
      </c>
      <c r="B36" s="16">
        <v>418</v>
      </c>
      <c r="C36" s="28">
        <v>0</v>
      </c>
      <c r="D36" s="42">
        <v>0</v>
      </c>
    </row>
    <row r="37" spans="1:8" x14ac:dyDescent="0.25">
      <c r="A37" s="17" t="s">
        <v>90</v>
      </c>
      <c r="B37" s="16">
        <v>419</v>
      </c>
      <c r="C37" s="28">
        <v>0</v>
      </c>
      <c r="D37" s="42">
        <v>0</v>
      </c>
    </row>
    <row r="38" spans="1:8" x14ac:dyDescent="0.25">
      <c r="A38" s="17" t="s">
        <v>91</v>
      </c>
      <c r="B38" s="16">
        <v>420</v>
      </c>
      <c r="C38" s="28">
        <v>0</v>
      </c>
      <c r="D38" s="42">
        <v>0</v>
      </c>
    </row>
    <row r="39" spans="1:8" x14ac:dyDescent="0.25">
      <c r="A39" s="17" t="s">
        <v>92</v>
      </c>
      <c r="B39" s="16">
        <v>500</v>
      </c>
      <c r="C39" s="28">
        <f>C23+C26</f>
        <v>410380</v>
      </c>
      <c r="D39" s="42">
        <f>D23+D26</f>
        <v>1731006</v>
      </c>
    </row>
    <row r="40" spans="1:8" x14ac:dyDescent="0.25">
      <c r="A40" s="17" t="s">
        <v>93</v>
      </c>
      <c r="B40" s="16"/>
      <c r="C40" s="28"/>
      <c r="D40" s="42"/>
    </row>
    <row r="41" spans="1:8" x14ac:dyDescent="0.25">
      <c r="A41" s="17" t="s">
        <v>78</v>
      </c>
      <c r="B41" s="16"/>
      <c r="C41" s="28">
        <f>C39</f>
        <v>410380</v>
      </c>
      <c r="D41" s="43">
        <f>D39</f>
        <v>1731006</v>
      </c>
      <c r="G41" s="38"/>
      <c r="H41" s="38"/>
    </row>
    <row r="42" spans="1:8" x14ac:dyDescent="0.25">
      <c r="A42" s="17" t="s">
        <v>94</v>
      </c>
      <c r="B42" s="16"/>
      <c r="C42" s="30">
        <v>0</v>
      </c>
      <c r="D42" s="44">
        <v>0</v>
      </c>
    </row>
    <row r="43" spans="1:8" x14ac:dyDescent="0.25">
      <c r="A43" s="17" t="s">
        <v>95</v>
      </c>
      <c r="B43" s="16">
        <v>600</v>
      </c>
      <c r="C43" s="45">
        <v>7.0632720849755793E-3</v>
      </c>
      <c r="D43" s="46">
        <v>3.0141644342018544E-2</v>
      </c>
      <c r="G43" s="12"/>
      <c r="H43" s="29"/>
    </row>
    <row r="44" spans="1:8" x14ac:dyDescent="0.25">
      <c r="A44" s="17" t="s">
        <v>80</v>
      </c>
      <c r="B44" s="16"/>
      <c r="C44" s="30">
        <v>0</v>
      </c>
      <c r="D44" s="44">
        <v>0</v>
      </c>
    </row>
    <row r="45" spans="1:8" x14ac:dyDescent="0.25">
      <c r="A45" s="17" t="s">
        <v>96</v>
      </c>
      <c r="B45" s="16"/>
      <c r="C45" s="30">
        <v>0</v>
      </c>
      <c r="D45" s="44">
        <v>0</v>
      </c>
    </row>
    <row r="46" spans="1:8" x14ac:dyDescent="0.25">
      <c r="A46" s="17" t="s">
        <v>97</v>
      </c>
      <c r="B46" s="16"/>
      <c r="C46" s="45">
        <v>7.0632720849755793E-3</v>
      </c>
      <c r="D46" s="46">
        <v>3.0141644342018544E-2</v>
      </c>
    </row>
    <row r="47" spans="1:8" x14ac:dyDescent="0.25">
      <c r="A47" s="17" t="s">
        <v>98</v>
      </c>
      <c r="B47" s="16"/>
      <c r="C47" s="30">
        <v>0</v>
      </c>
      <c r="D47" s="44">
        <v>0</v>
      </c>
    </row>
    <row r="48" spans="1:8" x14ac:dyDescent="0.25">
      <c r="A48" s="17" t="s">
        <v>99</v>
      </c>
      <c r="B48" s="16"/>
      <c r="C48" s="30">
        <v>0</v>
      </c>
      <c r="D48" s="44">
        <v>0</v>
      </c>
    </row>
    <row r="49" spans="1:8" x14ac:dyDescent="0.25">
      <c r="A49" s="17" t="s">
        <v>97</v>
      </c>
      <c r="B49" s="16"/>
      <c r="C49" s="30">
        <v>0</v>
      </c>
      <c r="D49" s="44">
        <v>0</v>
      </c>
    </row>
    <row r="50" spans="1:8" ht="15.75" thickBot="1" x14ac:dyDescent="0.3">
      <c r="A50" s="22" t="s">
        <v>98</v>
      </c>
      <c r="B50" s="18"/>
      <c r="C50" s="31">
        <v>0</v>
      </c>
      <c r="D50" s="47">
        <v>0</v>
      </c>
    </row>
    <row r="52" spans="1:8" x14ac:dyDescent="0.25">
      <c r="A52" s="11" t="s">
        <v>109</v>
      </c>
      <c r="B52" s="14"/>
    </row>
    <row r="53" spans="1:8" x14ac:dyDescent="0.25">
      <c r="A53" s="11" t="s">
        <v>111</v>
      </c>
      <c r="B53" s="14"/>
    </row>
    <row r="54" spans="1:8" x14ac:dyDescent="0.25">
      <c r="A54" s="11" t="s">
        <v>108</v>
      </c>
      <c r="B54" s="14"/>
    </row>
    <row r="55" spans="1:8" x14ac:dyDescent="0.25">
      <c r="A55" s="11" t="s">
        <v>110</v>
      </c>
      <c r="B55" s="14"/>
    </row>
    <row r="56" spans="1:8" x14ac:dyDescent="0.25">
      <c r="A56" s="11"/>
      <c r="B56" s="14"/>
      <c r="G56" s="12"/>
    </row>
    <row r="57" spans="1:8" x14ac:dyDescent="0.25">
      <c r="H57" s="29"/>
    </row>
    <row r="59" spans="1:8" x14ac:dyDescent="0.25">
      <c r="H59" s="29"/>
    </row>
    <row r="60" spans="1:8" x14ac:dyDescent="0.25">
      <c r="H60" s="29"/>
    </row>
    <row r="61" spans="1:8" x14ac:dyDescent="0.25">
      <c r="H61" s="29"/>
    </row>
    <row r="62" spans="1:8" x14ac:dyDescent="0.25">
      <c r="H62" s="29"/>
    </row>
  </sheetData>
  <mergeCells count="2">
    <mergeCell ref="A3:D3"/>
    <mergeCell ref="G41:H41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Ф1 - БухБаланс</vt:lpstr>
      <vt:lpstr>Ф2 - ОПиУ</vt:lpstr>
      <vt:lpstr>'Ф1 - БухБаланс'!Область_печати</vt:lpstr>
      <vt:lpstr>'Ф2 - ОПиУ'!Область_печати</vt:lpstr>
    </vt:vector>
  </TitlesOfParts>
  <Company>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Tleukulov Alibek</dc:creator>
  <cp:lastModifiedBy>Orynbekov Azamat</cp:lastModifiedBy>
  <cp:lastPrinted>2014-04-24T06:20:37Z</cp:lastPrinted>
  <dcterms:created xsi:type="dcterms:W3CDTF">2013-10-17T06:47:41Z</dcterms:created>
  <dcterms:modified xsi:type="dcterms:W3CDTF">2014-04-24T09:01:02Z</dcterms:modified>
</cp:coreProperties>
</file>