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450" windowWidth="19635" windowHeight="6255" activeTab="2"/>
  </bookViews>
  <sheets>
    <sheet name="Баланс" sheetId="1" r:id="rId1"/>
    <sheet name="ОПиУ" sheetId="2" r:id="rId2"/>
    <sheet name="Капитал" sheetId="6" r:id="rId3"/>
    <sheet name="ДДС" sheetId="7" r:id="rId4"/>
  </sheets>
  <definedNames>
    <definedName name="OLE_LINK112" localSheetId="0">Баланс!$A$37</definedName>
  </definedNames>
  <calcPr calcId="145621"/>
</workbook>
</file>

<file path=xl/calcChain.xml><?xml version="1.0" encoding="utf-8"?>
<calcChain xmlns="http://schemas.openxmlformats.org/spreadsheetml/2006/main">
  <c r="D48" i="2" l="1"/>
  <c r="C48" i="2"/>
  <c r="C42" i="2" l="1"/>
  <c r="C49" i="2" s="1"/>
  <c r="C52" i="2" s="1"/>
  <c r="C54" i="2" s="1"/>
  <c r="D42" i="2"/>
  <c r="D49" i="2" s="1"/>
  <c r="D52" i="2" s="1"/>
  <c r="D54" i="2" s="1"/>
</calcChain>
</file>

<file path=xl/sharedStrings.xml><?xml version="1.0" encoding="utf-8"?>
<sst xmlns="http://schemas.openxmlformats.org/spreadsheetml/2006/main" count="369" uniqueCount="194">
  <si>
    <t>Прим.</t>
  </si>
  <si>
    <t xml:space="preserve">31 декабря </t>
  </si>
  <si>
    <t>2017 года</t>
  </si>
  <si>
    <t>Активы</t>
  </si>
  <si>
    <t>Денежные средства и их эквиваленты</t>
  </si>
  <si>
    <t>Средства в кредитных организациях</t>
  </si>
  <si>
    <t>–</t>
  </si>
  <si>
    <t>Займы клиентам</t>
  </si>
  <si>
    <t>Дебиторская задолженность по финансовой аренде</t>
  </si>
  <si>
    <t>Дебиторская задолженность</t>
  </si>
  <si>
    <t>Авансы выданные</t>
  </si>
  <si>
    <t>Товарно-материальные запасы</t>
  </si>
  <si>
    <t>Неснижаемые запасы зерна</t>
  </si>
  <si>
    <t>Активы, предназначенные для финансовой аренды</t>
  </si>
  <si>
    <t>Активы, предназначенные для продажи</t>
  </si>
  <si>
    <t>НДС и прочие налоги к возмещению</t>
  </si>
  <si>
    <t>Активы по текущему корпоративному подоходному налогу</t>
  </si>
  <si>
    <t>Активы по отсроченному корпоративному подоходному налогу</t>
  </si>
  <si>
    <t>Инвестиционная недвижимость</t>
  </si>
  <si>
    <t>Основные средства</t>
  </si>
  <si>
    <t>Гудвил</t>
  </si>
  <si>
    <t>Нематериальные активы</t>
  </si>
  <si>
    <t>Прочие активы</t>
  </si>
  <si>
    <t>Итого активы</t>
  </si>
  <si>
    <t xml:space="preserve"> </t>
  </si>
  <si>
    <t>Обязательства</t>
  </si>
  <si>
    <t>Средства Правительства Республики Казахстан</t>
  </si>
  <si>
    <t>Средства кредитных учреждений</t>
  </si>
  <si>
    <t>Выпущенные еврооблигации</t>
  </si>
  <si>
    <t>Торговая кредиторская задолженность</t>
  </si>
  <si>
    <t>Авансы полученные</t>
  </si>
  <si>
    <t>Обязательства по текущему корпоративному подоходному налогу</t>
  </si>
  <si>
    <t>Обязательства по отсроченному корпоративному подоходному налогу</t>
  </si>
  <si>
    <t>НДС и прочие налоги к выплате</t>
  </si>
  <si>
    <t>Прочие обязательства</t>
  </si>
  <si>
    <t>Итого обязательства</t>
  </si>
  <si>
    <t>Капитал</t>
  </si>
  <si>
    <t>Уставный капитал</t>
  </si>
  <si>
    <t>Дополнительный оплаченный капитал</t>
  </si>
  <si>
    <t>Резерв по консолидации</t>
  </si>
  <si>
    <t>Резерв по пересчёту валюты отчётности</t>
  </si>
  <si>
    <t>Резервный капитал</t>
  </si>
  <si>
    <t>Резерв по условному распределению</t>
  </si>
  <si>
    <t>Неконтрольные доли участия</t>
  </si>
  <si>
    <t>Итого капитал</t>
  </si>
  <si>
    <t>Итого обязательства и капитал</t>
  </si>
  <si>
    <t>Балансовая стоимость одной простой акции (тенге)</t>
  </si>
  <si>
    <t>Инвестиции в ассоциированные компании и совместные предприятия</t>
  </si>
  <si>
    <t>Выпущенные долговые ценные бумаги в тенге</t>
  </si>
  <si>
    <t>Итого капитал, приходящийся на акционера Компании</t>
  </si>
  <si>
    <t>Выручка от реализации товаров и услуг</t>
  </si>
  <si>
    <t>Себестоимость реализации</t>
  </si>
  <si>
    <t>Валовая прибыль</t>
  </si>
  <si>
    <t>Процентные доходы</t>
  </si>
  <si>
    <t>Процентные расходы</t>
  </si>
  <si>
    <t>Чистые процентные доходы</t>
  </si>
  <si>
    <t>Начисление обесценения на активы, приносящие процентный доход</t>
  </si>
  <si>
    <t>Чистый процентный доход после расходов по обесценению активов, приносящих процентный доход</t>
  </si>
  <si>
    <t xml:space="preserve">  </t>
  </si>
  <si>
    <t>Чистые (убытки)/доходы по производным финансовым активам</t>
  </si>
  <si>
    <t>Доля в (убытке)/прибыли ассоциированных компаний</t>
  </si>
  <si>
    <t>Прочий доход</t>
  </si>
  <si>
    <t>Чистые прочие операционные доходы/(убытки)</t>
  </si>
  <si>
    <t>Расходы по реализации</t>
  </si>
  <si>
    <t>Чистые убытки за вычетом доходов от изменения будущих денежных потоков по займам клиентам</t>
  </si>
  <si>
    <t>Прочее обесценение</t>
  </si>
  <si>
    <t>Непроцентные расходы</t>
  </si>
  <si>
    <t>Прибыль/(убыток) до расходов по корпоративному подоходному налогу</t>
  </si>
  <si>
    <t>Прибыль/(убыток) за год</t>
  </si>
  <si>
    <t>Приходящаяся на:</t>
  </si>
  <si>
    <t>- Акционера Компании</t>
  </si>
  <si>
    <t>- неконтрольные доли участия</t>
  </si>
  <si>
    <t>Чистые доходы/(убытки) по операциям в иностранной валюте</t>
  </si>
  <si>
    <t>Прочий совокупный доход/(убыток)</t>
  </si>
  <si>
    <t>Прочий совокупный доход/(убыток), подлежащий переклассификации в состав прибыли или убытка в последующих периодах:</t>
  </si>
  <si>
    <t>Курсовая разница по пересчёту валюты отчётности</t>
  </si>
  <si>
    <t xml:space="preserve">Итого совокупный доход/(убыток) за год, за вычетом подоходного налога </t>
  </si>
  <si>
    <t>Приходящийся на:</t>
  </si>
  <si>
    <t>Чистый прочий совокупный (убыток)/ доход, подлежащий переклассификации в состав прибыли или убытка в последующих периодах</t>
  </si>
  <si>
    <t>Приходится на Акционера Компании</t>
  </si>
  <si>
    <t xml:space="preserve">Дополни-тельный оплачен-ный </t>
  </si>
  <si>
    <t>капитал</t>
  </si>
  <si>
    <t>Резерв по условному распре-делению</t>
  </si>
  <si>
    <t>(Накоп-ленный</t>
  </si>
  <si>
    <t>убыток) / нераспре-деленная прибыль</t>
  </si>
  <si>
    <t>Итого</t>
  </si>
  <si>
    <t>капитала</t>
  </si>
  <si>
    <t>31 декабря 2017 года</t>
  </si>
  <si>
    <t>Денежные потоки от операционной деятельности</t>
  </si>
  <si>
    <t>Дебиторская задолженность по финансовой аренде</t>
  </si>
  <si>
    <t>Проценты полученные</t>
  </si>
  <si>
    <t>Проценты уплаченные</t>
  </si>
  <si>
    <t>Чистое поступление/(расходование) денежных средств в операционной деятельности</t>
  </si>
  <si>
    <t>Денежные потоки от инвестиционной деятельности</t>
  </si>
  <si>
    <t>Приобретение основных средств</t>
  </si>
  <si>
    <t>Приобретение нематериальных активов</t>
  </si>
  <si>
    <t>Чистое (расходование)/поступление денежных средств от инвестиционной деятельности</t>
  </si>
  <si>
    <t>Денежные потоки от финансовой деятельности</t>
  </si>
  <si>
    <t>Поступления от средств Правительства Республики Казахстан</t>
  </si>
  <si>
    <t>Погашение средств Правительства Республики Казахстан</t>
  </si>
  <si>
    <t>Поступления от средств кредитных учреждений</t>
  </si>
  <si>
    <t>Погашение средств кредитных учреждений</t>
  </si>
  <si>
    <t>Чистое поступление денежных средств от финансовой деятельности</t>
  </si>
  <si>
    <t>Влияние изменений в обменных курсах на денежные средства и их эквиваленты</t>
  </si>
  <si>
    <t>Чистое увеличение/(уменьшение) денежных средств и их эквивалентов</t>
  </si>
  <si>
    <t>Денежные средства и их эквиваленты, на начало года</t>
  </si>
  <si>
    <t>Денежные средства и их эквиваленты, на конец года</t>
  </si>
  <si>
    <t>2018 года</t>
  </si>
  <si>
    <t>2018 года (неаудировано)</t>
  </si>
  <si>
    <t>2018 года
(неаудированно)</t>
  </si>
  <si>
    <t>2017 года
(неаудированно)</t>
  </si>
  <si>
    <t>Резерв</t>
  </si>
  <si>
    <t>по консо-лидации</t>
  </si>
  <si>
    <t>Неконт-рольные доли участия</t>
  </si>
  <si>
    <t xml:space="preserve">31 декабря 2016 года </t>
  </si>
  <si>
    <t>Убыток за период</t>
  </si>
  <si>
    <t>Прочий совокупный доход за период</t>
  </si>
  <si>
    <t xml:space="preserve">Итого совокупный доход/(убыток) за период </t>
  </si>
  <si>
    <t>Пересчитанное сальдо на 31 декабря 2017 года</t>
  </si>
  <si>
    <t>Прибыль за период</t>
  </si>
  <si>
    <t>-</t>
  </si>
  <si>
    <t>Прочий совокупный убыток за период</t>
  </si>
  <si>
    <t>Итого совокупный убыток/(доход) за период</t>
  </si>
  <si>
    <t>Пополнение уставного капитала</t>
  </si>
  <si>
    <t>2017 года (неаудировано)</t>
  </si>
  <si>
    <t>Прочие поступления</t>
  </si>
  <si>
    <t>Поступление от выпуска акций</t>
  </si>
  <si>
    <t xml:space="preserve">ПРОМЕЖУТОЧНЫЙ СОКРАЩЕННЫЙ КОНСОЛИДИРОВАННЫЙ ОТЧЁТ О ФИНАНСОВОМ ПОЛОЖЕНИИ </t>
  </si>
  <si>
    <t>АО "Национальный управляющий холдинг "КазАгро"</t>
  </si>
  <si>
    <t>ПРОМЕЖУТОЧНЫЙ СОКРАЩЕННЫЙ КОНСОЛИДИРОВАННЫЙ ОТЧЁТ О ДВИЖЕНИИ ДЕНЕЖНЫХ СРЕДСТВ</t>
  </si>
  <si>
    <t>ПРОМЕЖУТОЧНЫЙ СОКРАЩЕННЫЙ КОНСОЛИДИРОВАННЫЙ ОТЧЁТ О ПРИБЫЛЯХ И УБЫТКАХ</t>
  </si>
  <si>
    <t>ПРОМЕЖУТОЧНЫЙ СОКРАЩЕННЫЙ КОНСОЛИДИРОВАННЫЙ ОТЧЁТ О  СОВОКУПНОМ ДОХОДЕ</t>
  </si>
  <si>
    <t>ПРОМЕЖУТОЧНЫЙ СОКРАЩЕННЫЙ КОНСОЛИДИРОВАННЫЙ ОТЧЁТ ОБ ИЗМЕНЕНИЯХ В КАПИТАЛЕ</t>
  </si>
  <si>
    <t>тыс. тенге</t>
  </si>
  <si>
    <t>Товарный кредит</t>
  </si>
  <si>
    <t>Авансы, выданные на весенне-полевые и уборочные работы</t>
  </si>
  <si>
    <t>Общие и административные расходы</t>
  </si>
  <si>
    <t>Прочие расходы</t>
  </si>
  <si>
    <t>Прочие операции с Акционером (неаудировано)</t>
  </si>
  <si>
    <t>Реализация товаров, работ и услуг</t>
  </si>
  <si>
    <t>Реализация активов, предназначенных для продажи</t>
  </si>
  <si>
    <t>Прочая выручка</t>
  </si>
  <si>
    <t>Корпоративный подоходный налог уплаченный</t>
  </si>
  <si>
    <t>Налоговые платежи в бюджет</t>
  </si>
  <si>
    <t>Другие обязательные платежи (ОПВ, СО, ОСМС)</t>
  </si>
  <si>
    <t>Расходы на персонал выплаченные, за исключением налогов и отчислений</t>
  </si>
  <si>
    <t>Платежи поставщикам за товары, работы и услуги</t>
  </si>
  <si>
    <t>Предоставление займов клиентам</t>
  </si>
  <si>
    <t xml:space="preserve">Поступления от погашения займов, предоставленных клиентам </t>
  </si>
  <si>
    <t>Поступления от погашения займов, предоставленных связанным сторонам</t>
  </si>
  <si>
    <t>Возврат размещенных банковских вкладов</t>
  </si>
  <si>
    <t>Размещенные банковские вклады</t>
  </si>
  <si>
    <t>Производные финансовые активы, оцениваемые по справедливой стоимости через прибыли или убытки</t>
  </si>
  <si>
    <t>Прочие выплаты</t>
  </si>
  <si>
    <t>Поступление от продажи основных средств</t>
  </si>
  <si>
    <t>Поступление от продажи инвестиционных ценных бумаг,  учитываемых по справедливой стоимости через прочий совокупный доход</t>
  </si>
  <si>
    <t>Поступление от продажи инвестиционных ценных бумаг, учитываемых по амортизированной стоимости</t>
  </si>
  <si>
    <t>Приобретение инвестиционных ценных бумаг, учитываемых по амортизированной стоимости</t>
  </si>
  <si>
    <t>Поступление от продажи долей участия в организациях, учитываемых по методу долевого участия</t>
  </si>
  <si>
    <t>Приобретение долей участия в организациях, учитываемых по методу долевого участия</t>
  </si>
  <si>
    <t>Дивиденды полученные</t>
  </si>
  <si>
    <t>Поступление от выпуска долговых ценных бумаг</t>
  </si>
  <si>
    <t>На 30 сентября 2018 года</t>
  </si>
  <si>
    <t xml:space="preserve">30 сентября </t>
  </si>
  <si>
    <t>Биологические активы</t>
  </si>
  <si>
    <t>Накопленный убыток</t>
  </si>
  <si>
    <t>Резерв по переоценке инвестиционных ценных бумаг, оцениваемых по справедливой стоимости через прочий совокупный доход</t>
  </si>
  <si>
    <t>Инвестиционные ценные бумаги, оцениваемые по справедливой стоимости через прочий совокупный доход</t>
  </si>
  <si>
    <t>Инвестиционные ценные бумаги, оцениваемые по амортизированной стоимости</t>
  </si>
  <si>
    <t>За период, закончившийся 30 сентября 2018 года</t>
  </si>
  <si>
    <t>за период, закончившийся 30 сентября</t>
  </si>
  <si>
    <t>(Начисление) / восстановление резерва по условным обязательствам</t>
  </si>
  <si>
    <t>−</t>
  </si>
  <si>
    <t>Расход по корпоративному подоходному налогу</t>
  </si>
  <si>
    <t>Прибыль/(убыток) за период</t>
  </si>
  <si>
    <t xml:space="preserve"> За период, закончившийся 30 сентября 2018 года</t>
  </si>
  <si>
    <t>30 сентября 2018 года (неаудировано)</t>
  </si>
  <si>
    <t>30 сентября 2017 года (неаудировано)</t>
  </si>
  <si>
    <r>
      <t>Увеличение уставного капитала (неаудировано)</t>
    </r>
    <r>
      <rPr>
        <i/>
        <sz val="9"/>
        <color rgb="FF000000"/>
        <rFont val="Garamond"/>
        <family val="1"/>
        <charset val="204"/>
      </rPr>
      <t xml:space="preserve"> (Примечание 25) </t>
    </r>
  </si>
  <si>
    <r>
      <t>Доход от первоначального признания средств Акционера по ставкам ниже рыночных (неаудировано)</t>
    </r>
    <r>
      <rPr>
        <i/>
        <sz val="9"/>
        <color rgb="FF000000"/>
        <rFont val="Garamond"/>
        <family val="1"/>
        <charset val="204"/>
      </rPr>
      <t xml:space="preserve"> (Примечание 25)</t>
    </r>
  </si>
  <si>
    <r>
      <t>Резерв по условному распределению за период (неаудировано)</t>
    </r>
    <r>
      <rPr>
        <i/>
        <sz val="9"/>
        <color rgb="FF000000"/>
        <rFont val="Garamond"/>
        <family val="1"/>
        <charset val="204"/>
      </rPr>
      <t xml:space="preserve"> (Примечание 25) </t>
    </r>
  </si>
  <si>
    <t>Дивиденды акционеру</t>
  </si>
  <si>
    <r>
      <t xml:space="preserve">Перевод в резервный капитал   </t>
    </r>
    <r>
      <rPr>
        <i/>
        <sz val="9"/>
        <color rgb="FF000000"/>
        <rFont val="Garamond"/>
        <family val="1"/>
        <charset val="204"/>
      </rPr>
      <t xml:space="preserve">(Примечание 54) </t>
    </r>
  </si>
  <si>
    <t>Корректировка входящего сальдо</t>
  </si>
  <si>
    <r>
      <t xml:space="preserve">Резерв по условному распределению за период </t>
    </r>
    <r>
      <rPr>
        <i/>
        <sz val="9"/>
        <color rgb="FF000000"/>
        <rFont val="Garamond"/>
        <family val="1"/>
        <charset val="204"/>
      </rPr>
      <t>(Примечание 25)</t>
    </r>
  </si>
  <si>
    <r>
      <t xml:space="preserve">Перевод в резервный капитал  (неаудировано) </t>
    </r>
    <r>
      <rPr>
        <i/>
        <sz val="9"/>
        <color rgb="FF000000"/>
        <rFont val="Garamond"/>
        <family val="1"/>
        <charset val="204"/>
      </rPr>
      <t>(Примечание 25)</t>
    </r>
  </si>
  <si>
    <t>За период, закончившийся 30 сентября</t>
  </si>
  <si>
    <t>Погашение выпущенных долговых ценных бумаг</t>
  </si>
  <si>
    <t>Выкуп выпущенных еврооблигаций</t>
  </si>
  <si>
    <t>Выплата дивидендов</t>
  </si>
  <si>
    <t>Влияние изменений ОКУ на денежные средства</t>
  </si>
  <si>
    <t>Переклассификация на текущих счетах</t>
  </si>
  <si>
    <t>Нереализованные доходы/(расходы) по инвестиционным ценным бумагам, оцениваемые через прочий совокупный доход</t>
  </si>
  <si>
    <t>Резерв по переоценке инвести-ционных ценных бумаг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</si>
</sst>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;\(#,###\);"/>
    <numFmt numFmtId="165" formatCode="#,###.00;\(#,###.00\);"/>
    <numFmt numFmtId="172" formatCode="0.0000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Garamond"/>
      <family val="1"/>
      <charset val="204"/>
    </font>
    <font>
      <sz val="10"/>
      <color theme="1"/>
      <name val="Garamond"/>
      <family val="1"/>
      <charset val="204"/>
    </font>
    <font>
      <b/>
      <sz val="10"/>
      <color theme="1"/>
      <name val="Garamond"/>
      <family val="1"/>
      <charset val="204"/>
    </font>
    <font>
      <b/>
      <i/>
      <sz val="10"/>
      <color theme="1"/>
      <name val="Garamond"/>
      <family val="1"/>
      <charset val="204"/>
    </font>
    <font>
      <sz val="10"/>
      <color rgb="FF008000"/>
      <name val="Garamond"/>
      <family val="1"/>
      <charset val="204"/>
    </font>
    <font>
      <sz val="10"/>
      <color rgb="FF000000"/>
      <name val="Garamond"/>
      <family val="1"/>
      <charset val="204"/>
    </font>
    <font>
      <b/>
      <sz val="10"/>
      <color rgb="FF008000"/>
      <name val="Garamond"/>
      <family val="1"/>
      <charset val="204"/>
    </font>
    <font>
      <b/>
      <sz val="10"/>
      <color rgb="FF000000"/>
      <name val="Garamond"/>
      <family val="1"/>
      <charset val="204"/>
    </font>
    <font>
      <i/>
      <sz val="9"/>
      <color theme="1"/>
      <name val="Garamond"/>
      <family val="1"/>
      <charset val="204"/>
    </font>
    <font>
      <b/>
      <sz val="9"/>
      <color theme="1"/>
      <name val="Garamond"/>
      <family val="1"/>
      <charset val="204"/>
    </font>
    <font>
      <b/>
      <i/>
      <sz val="9"/>
      <color theme="1"/>
      <name val="Garamond"/>
      <family val="1"/>
      <charset val="204"/>
    </font>
    <font>
      <sz val="9"/>
      <color theme="1"/>
      <name val="Garamond"/>
      <family val="1"/>
      <charset val="204"/>
    </font>
    <font>
      <b/>
      <sz val="9"/>
      <color rgb="FF000000"/>
      <name val="Garamond"/>
      <family val="1"/>
      <charset val="204"/>
    </font>
    <font>
      <b/>
      <sz val="5"/>
      <color theme="1"/>
      <name val="Garamond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8"/>
      <color rgb="FF000000"/>
      <name val="Garamond"/>
      <family val="1"/>
      <charset val="204"/>
    </font>
    <font>
      <sz val="9"/>
      <color rgb="FF000000"/>
      <name val="Garamond"/>
      <family val="1"/>
      <charset val="204"/>
    </font>
    <font>
      <b/>
      <sz val="8.5"/>
      <color theme="1"/>
      <name val="Garamond"/>
      <family val="1"/>
      <charset val="204"/>
    </font>
    <font>
      <b/>
      <sz val="12"/>
      <color theme="1"/>
      <name val="Garamond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rgb="FF000000"/>
      <name val="Garamond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7" fillId="0" borderId="0" xfId="0" applyNumberFormat="1" applyFont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164" fontId="9" fillId="0" borderId="0" xfId="0" applyNumberFormat="1" applyFont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3" fillId="0" borderId="0" xfId="0" applyNumberFormat="1" applyFont="1" applyAlignment="1">
      <alignment vertical="center" wrapText="1"/>
    </xf>
    <xf numFmtId="2" fontId="3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16" fillId="0" borderId="0" xfId="0" applyNumberFormat="1" applyFont="1" applyAlignment="1">
      <alignment horizontal="left" vertical="center" wrapText="1"/>
    </xf>
    <xf numFmtId="0" fontId="17" fillId="0" borderId="3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164" fontId="11" fillId="0" borderId="2" xfId="0" applyNumberFormat="1" applyFont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164" fontId="11" fillId="0" borderId="4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20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164" fontId="11" fillId="0" borderId="3" xfId="0" applyNumberFormat="1" applyFont="1" applyBorder="1" applyAlignment="1">
      <alignment horizontal="right" vertical="center" wrapText="1"/>
    </xf>
    <xf numFmtId="164" fontId="13" fillId="0" borderId="3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164" fontId="11" fillId="0" borderId="0" xfId="0" applyNumberFormat="1" applyFont="1" applyAlignment="1">
      <alignment horizontal="right" vertical="center" wrapText="1"/>
    </xf>
    <xf numFmtId="164" fontId="13" fillId="0" borderId="0" xfId="0" applyNumberFormat="1" applyFont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4" fillId="0" borderId="0" xfId="0" applyNumberFormat="1" applyFont="1" applyAlignment="1">
      <alignment horizontal="right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164" fontId="14" fillId="0" borderId="2" xfId="0" applyNumberFormat="1" applyFont="1" applyBorder="1" applyAlignment="1">
      <alignment horizontal="right" vertical="center" wrapText="1"/>
    </xf>
    <xf numFmtId="164" fontId="18" fillId="0" borderId="0" xfId="0" applyNumberFormat="1" applyFont="1" applyAlignment="1">
      <alignment horizontal="right" vertical="center" wrapText="1"/>
    </xf>
    <xf numFmtId="164" fontId="18" fillId="0" borderId="1" xfId="0" applyNumberFormat="1" applyFont="1" applyBorder="1" applyAlignment="1">
      <alignment horizontal="right" vertical="center" wrapText="1"/>
    </xf>
    <xf numFmtId="164" fontId="18" fillId="0" borderId="3" xfId="0" applyNumberFormat="1" applyFont="1" applyBorder="1" applyAlignment="1">
      <alignment horizontal="right" vertical="center" wrapText="1"/>
    </xf>
    <xf numFmtId="164" fontId="21" fillId="0" borderId="0" xfId="0" applyNumberFormat="1" applyFont="1" applyAlignment="1">
      <alignment horizontal="right"/>
    </xf>
    <xf numFmtId="164" fontId="14" fillId="0" borderId="4" xfId="0" applyNumberFormat="1" applyFont="1" applyBorder="1" applyAlignment="1">
      <alignment horizontal="right" vertical="center" wrapText="1"/>
    </xf>
    <xf numFmtId="164" fontId="14" fillId="0" borderId="3" xfId="0" applyNumberFormat="1" applyFont="1" applyBorder="1" applyAlignment="1">
      <alignment horizontal="right" vertical="center" wrapText="1"/>
    </xf>
    <xf numFmtId="164" fontId="11" fillId="0" borderId="0" xfId="0" applyNumberFormat="1" applyFont="1" applyBorder="1" applyAlignment="1">
      <alignment horizontal="right" vertical="center" wrapText="1"/>
    </xf>
    <xf numFmtId="164" fontId="13" fillId="0" borderId="0" xfId="0" applyNumberFormat="1" applyFont="1" applyBorder="1" applyAlignment="1">
      <alignment horizontal="right" vertical="center" wrapText="1"/>
    </xf>
    <xf numFmtId="164" fontId="0" fillId="0" borderId="0" xfId="0" applyNumberFormat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18" fillId="0" borderId="3" xfId="0" applyNumberFormat="1" applyFont="1" applyBorder="1" applyAlignment="1">
      <alignment horizontal="right" vertical="center" wrapText="1"/>
    </xf>
    <xf numFmtId="164" fontId="18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0" fontId="1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164" fontId="5" fillId="0" borderId="0" xfId="0" applyNumberFormat="1" applyFont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164" fontId="13" fillId="0" borderId="0" xfId="0" applyNumberFormat="1" applyFont="1" applyAlignment="1">
      <alignment vertical="center" wrapText="1"/>
    </xf>
    <xf numFmtId="17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workbookViewId="0">
      <selection activeCell="C68" sqref="C68:C70"/>
    </sheetView>
  </sheetViews>
  <sheetFormatPr defaultRowHeight="15" x14ac:dyDescent="0.25"/>
  <cols>
    <col min="1" max="1" width="66.42578125" customWidth="1"/>
    <col min="3" max="3" width="17.140625" customWidth="1"/>
    <col min="4" max="4" width="13.5703125" customWidth="1"/>
    <col min="5" max="5" width="12.28515625" bestFit="1" customWidth="1"/>
    <col min="6" max="6" width="14.140625" customWidth="1"/>
  </cols>
  <sheetData>
    <row r="1" spans="1:4" ht="15.75" x14ac:dyDescent="0.25">
      <c r="A1" s="55" t="s">
        <v>127</v>
      </c>
    </row>
    <row r="2" spans="1:4" ht="15.75" x14ac:dyDescent="0.25">
      <c r="A2" s="54" t="s">
        <v>162</v>
      </c>
    </row>
    <row r="3" spans="1:4" ht="15.75" x14ac:dyDescent="0.25">
      <c r="A3" s="55" t="s">
        <v>128</v>
      </c>
    </row>
    <row r="4" spans="1:4" x14ac:dyDescent="0.25">
      <c r="D4" s="56" t="s">
        <v>133</v>
      </c>
    </row>
    <row r="5" spans="1:4" x14ac:dyDescent="0.25">
      <c r="A5" s="84"/>
      <c r="B5" s="82" t="s">
        <v>0</v>
      </c>
      <c r="C5" s="2" t="s">
        <v>163</v>
      </c>
      <c r="D5" s="2" t="s">
        <v>1</v>
      </c>
    </row>
    <row r="6" spans="1:4" ht="26.25" thickBot="1" x14ac:dyDescent="0.3">
      <c r="A6" s="84"/>
      <c r="B6" s="83"/>
      <c r="C6" s="3" t="s">
        <v>108</v>
      </c>
      <c r="D6" s="3" t="s">
        <v>2</v>
      </c>
    </row>
    <row r="7" spans="1:4" x14ac:dyDescent="0.25">
      <c r="A7" s="4" t="s">
        <v>3</v>
      </c>
      <c r="B7" s="5"/>
      <c r="C7" s="6"/>
      <c r="D7" s="6"/>
    </row>
    <row r="8" spans="1:4" x14ac:dyDescent="0.25">
      <c r="A8" s="63" t="s">
        <v>4</v>
      </c>
      <c r="B8" s="7">
        <v>3</v>
      </c>
      <c r="C8" s="13">
        <v>216719520</v>
      </c>
      <c r="D8" s="14">
        <v>257786972</v>
      </c>
    </row>
    <row r="9" spans="1:4" x14ac:dyDescent="0.25">
      <c r="A9" s="63" t="s">
        <v>5</v>
      </c>
      <c r="B9" s="7">
        <v>4</v>
      </c>
      <c r="C9" s="13">
        <v>198007721</v>
      </c>
      <c r="D9" s="14">
        <v>253883472</v>
      </c>
    </row>
    <row r="10" spans="1:4" x14ac:dyDescent="0.25">
      <c r="A10" s="63" t="s">
        <v>7</v>
      </c>
      <c r="B10" s="7">
        <v>5</v>
      </c>
      <c r="C10" s="13">
        <v>406983090</v>
      </c>
      <c r="D10" s="14">
        <v>292132717</v>
      </c>
    </row>
    <row r="11" spans="1:4" x14ac:dyDescent="0.25">
      <c r="A11" s="63" t="s">
        <v>8</v>
      </c>
      <c r="B11" s="7">
        <v>6</v>
      </c>
      <c r="C11" s="13">
        <v>200709642</v>
      </c>
      <c r="D11" s="14">
        <v>193143852</v>
      </c>
    </row>
    <row r="12" spans="1:4" ht="25.5" x14ac:dyDescent="0.25">
      <c r="A12" s="63" t="s">
        <v>167</v>
      </c>
      <c r="B12" s="7">
        <v>7</v>
      </c>
      <c r="C12" s="13">
        <v>258656</v>
      </c>
      <c r="D12" s="14">
        <v>336600</v>
      </c>
    </row>
    <row r="13" spans="1:4" x14ac:dyDescent="0.25">
      <c r="A13" s="63" t="s">
        <v>168</v>
      </c>
      <c r="B13" s="7">
        <v>8</v>
      </c>
      <c r="C13" s="13">
        <v>84790021</v>
      </c>
      <c r="D13" s="14">
        <v>67928097</v>
      </c>
    </row>
    <row r="14" spans="1:4" x14ac:dyDescent="0.25">
      <c r="A14" s="63" t="s">
        <v>47</v>
      </c>
      <c r="B14" s="7">
        <v>9</v>
      </c>
      <c r="C14" s="13">
        <v>4253947</v>
      </c>
      <c r="D14" s="14">
        <v>6047437</v>
      </c>
    </row>
    <row r="15" spans="1:4" x14ac:dyDescent="0.25">
      <c r="A15" s="63" t="s">
        <v>9</v>
      </c>
      <c r="B15" s="7">
        <v>10</v>
      </c>
      <c r="C15" s="13">
        <v>25113178</v>
      </c>
      <c r="D15" s="14">
        <v>27872817</v>
      </c>
    </row>
    <row r="16" spans="1:4" x14ac:dyDescent="0.25">
      <c r="A16" s="63" t="s">
        <v>134</v>
      </c>
      <c r="B16" s="7"/>
      <c r="C16" s="13">
        <v>3860256</v>
      </c>
      <c r="D16" s="14">
        <v>5742021</v>
      </c>
    </row>
    <row r="17" spans="1:4" x14ac:dyDescent="0.25">
      <c r="A17" s="63" t="s">
        <v>135</v>
      </c>
      <c r="B17" s="7"/>
      <c r="C17" s="13">
        <v>12755</v>
      </c>
      <c r="D17" s="14">
        <v>45755</v>
      </c>
    </row>
    <row r="18" spans="1:4" x14ac:dyDescent="0.25">
      <c r="A18" s="63" t="s">
        <v>10</v>
      </c>
      <c r="B18" s="7">
        <v>11</v>
      </c>
      <c r="C18" s="13">
        <v>5130444</v>
      </c>
      <c r="D18" s="14">
        <v>6588513</v>
      </c>
    </row>
    <row r="19" spans="1:4" x14ac:dyDescent="0.25">
      <c r="A19" s="63" t="s">
        <v>11</v>
      </c>
      <c r="B19" s="7">
        <v>12</v>
      </c>
      <c r="C19" s="13">
        <v>10299915</v>
      </c>
      <c r="D19" s="14">
        <v>24447966</v>
      </c>
    </row>
    <row r="20" spans="1:4" x14ac:dyDescent="0.25">
      <c r="A20" s="63" t="s">
        <v>12</v>
      </c>
      <c r="B20" s="7">
        <v>13</v>
      </c>
      <c r="C20" s="13">
        <v>20441682</v>
      </c>
      <c r="D20" s="14">
        <v>20684273</v>
      </c>
    </row>
    <row r="21" spans="1:4" x14ac:dyDescent="0.25">
      <c r="A21" s="63" t="s">
        <v>13</v>
      </c>
      <c r="B21" s="7">
        <v>14</v>
      </c>
      <c r="C21" s="13">
        <v>9490714</v>
      </c>
      <c r="D21" s="14">
        <v>5957215</v>
      </c>
    </row>
    <row r="22" spans="1:4" x14ac:dyDescent="0.25">
      <c r="A22" s="63" t="s">
        <v>164</v>
      </c>
      <c r="B22" s="7"/>
      <c r="C22" s="13">
        <v>3333226</v>
      </c>
      <c r="D22" s="14">
        <v>3504759</v>
      </c>
    </row>
    <row r="23" spans="1:4" x14ac:dyDescent="0.25">
      <c r="A23" s="63" t="s">
        <v>14</v>
      </c>
      <c r="B23" s="7">
        <v>15</v>
      </c>
      <c r="C23" s="13">
        <v>21812590</v>
      </c>
      <c r="D23" s="14">
        <v>914235</v>
      </c>
    </row>
    <row r="24" spans="1:4" x14ac:dyDescent="0.25">
      <c r="A24" s="63" t="s">
        <v>15</v>
      </c>
      <c r="B24" s="7">
        <v>16</v>
      </c>
      <c r="C24" s="13">
        <v>6493120</v>
      </c>
      <c r="D24" s="14">
        <v>5249073</v>
      </c>
    </row>
    <row r="25" spans="1:4" x14ac:dyDescent="0.25">
      <c r="A25" s="63" t="s">
        <v>16</v>
      </c>
      <c r="B25" s="7"/>
      <c r="C25" s="13">
        <v>13286591</v>
      </c>
      <c r="D25" s="14">
        <v>12054639</v>
      </c>
    </row>
    <row r="26" spans="1:4" x14ac:dyDescent="0.25">
      <c r="A26" s="63" t="s">
        <v>17</v>
      </c>
      <c r="B26" s="7"/>
      <c r="C26" s="13">
        <v>1968401</v>
      </c>
      <c r="D26" s="14">
        <v>2080553</v>
      </c>
    </row>
    <row r="27" spans="1:4" x14ac:dyDescent="0.25">
      <c r="A27" s="63" t="s">
        <v>18</v>
      </c>
      <c r="B27" s="7"/>
      <c r="C27" s="13">
        <v>935141</v>
      </c>
      <c r="D27" s="14">
        <v>386730</v>
      </c>
    </row>
    <row r="28" spans="1:4" x14ac:dyDescent="0.25">
      <c r="A28" s="63" t="s">
        <v>19</v>
      </c>
      <c r="B28" s="7">
        <v>17</v>
      </c>
      <c r="C28" s="13">
        <v>8520550</v>
      </c>
      <c r="D28" s="14">
        <v>9096963</v>
      </c>
    </row>
    <row r="29" spans="1:4" x14ac:dyDescent="0.25">
      <c r="A29" s="63" t="s">
        <v>20</v>
      </c>
      <c r="B29" s="7"/>
      <c r="C29" s="13">
        <v>41300</v>
      </c>
      <c r="D29" s="14">
        <v>41300</v>
      </c>
    </row>
    <row r="30" spans="1:4" x14ac:dyDescent="0.25">
      <c r="A30" s="63" t="s">
        <v>21</v>
      </c>
      <c r="B30" s="7">
        <v>18</v>
      </c>
      <c r="C30" s="13">
        <v>1341721</v>
      </c>
      <c r="D30" s="14">
        <v>1262474</v>
      </c>
    </row>
    <row r="31" spans="1:4" ht="15.75" thickBot="1" x14ac:dyDescent="0.3">
      <c r="A31" s="63" t="s">
        <v>22</v>
      </c>
      <c r="B31" s="7"/>
      <c r="C31" s="15">
        <v>551995</v>
      </c>
      <c r="D31" s="16">
        <v>939679</v>
      </c>
    </row>
    <row r="32" spans="1:4" ht="15.75" thickBot="1" x14ac:dyDescent="0.3">
      <c r="A32" s="62" t="s">
        <v>23</v>
      </c>
      <c r="B32" s="7"/>
      <c r="C32" s="17">
        <v>1244356176</v>
      </c>
      <c r="D32" s="18">
        <v>1198128112</v>
      </c>
    </row>
    <row r="33" spans="1:7" ht="15.75" thickTop="1" x14ac:dyDescent="0.25">
      <c r="A33" s="10" t="s">
        <v>24</v>
      </c>
      <c r="B33" s="7"/>
      <c r="C33" s="13"/>
      <c r="D33" s="34"/>
      <c r="E33" s="80"/>
      <c r="F33" s="80"/>
    </row>
    <row r="34" spans="1:7" x14ac:dyDescent="0.25">
      <c r="A34" s="4" t="s">
        <v>25</v>
      </c>
      <c r="B34" s="7"/>
      <c r="C34" s="13"/>
      <c r="D34" s="34"/>
    </row>
    <row r="35" spans="1:7" x14ac:dyDescent="0.25">
      <c r="A35" s="63" t="s">
        <v>26</v>
      </c>
      <c r="B35" s="7">
        <v>19</v>
      </c>
      <c r="C35" s="13">
        <v>159723722</v>
      </c>
      <c r="D35" s="14">
        <v>67648798</v>
      </c>
    </row>
    <row r="36" spans="1:7" x14ac:dyDescent="0.25">
      <c r="A36" s="63" t="s">
        <v>27</v>
      </c>
      <c r="B36" s="7">
        <v>20</v>
      </c>
      <c r="C36" s="13">
        <v>27782491</v>
      </c>
      <c r="D36" s="14">
        <v>48753900</v>
      </c>
    </row>
    <row r="37" spans="1:7" x14ac:dyDescent="0.25">
      <c r="A37" s="63" t="s">
        <v>48</v>
      </c>
      <c r="B37" s="7">
        <v>21</v>
      </c>
      <c r="C37" s="13">
        <v>344552383</v>
      </c>
      <c r="D37" s="14">
        <v>232147922</v>
      </c>
    </row>
    <row r="38" spans="1:7" x14ac:dyDescent="0.25">
      <c r="A38" s="63" t="s">
        <v>28</v>
      </c>
      <c r="B38" s="7">
        <v>22</v>
      </c>
      <c r="C38" s="13">
        <v>421912005</v>
      </c>
      <c r="D38" s="14">
        <v>559652694</v>
      </c>
    </row>
    <row r="39" spans="1:7" x14ac:dyDescent="0.25">
      <c r="A39" s="63" t="s">
        <v>29</v>
      </c>
      <c r="B39" s="7">
        <v>23</v>
      </c>
      <c r="C39" s="13">
        <v>13355013</v>
      </c>
      <c r="D39" s="14">
        <v>4989594</v>
      </c>
    </row>
    <row r="40" spans="1:7" x14ac:dyDescent="0.25">
      <c r="A40" s="63" t="s">
        <v>30</v>
      </c>
      <c r="B40" s="7">
        <v>24</v>
      </c>
      <c r="C40" s="13">
        <v>6768508</v>
      </c>
      <c r="D40" s="14">
        <v>6639129</v>
      </c>
    </row>
    <row r="41" spans="1:7" x14ac:dyDescent="0.25">
      <c r="A41" s="63" t="s">
        <v>31</v>
      </c>
      <c r="B41" s="7"/>
      <c r="C41" s="13">
        <v>1658366</v>
      </c>
      <c r="D41" s="14">
        <v>37492</v>
      </c>
    </row>
    <row r="42" spans="1:7" x14ac:dyDescent="0.25">
      <c r="A42" s="63" t="s">
        <v>32</v>
      </c>
      <c r="B42" s="7"/>
      <c r="C42" s="13">
        <v>8233968</v>
      </c>
      <c r="D42" s="14">
        <v>8092552</v>
      </c>
    </row>
    <row r="43" spans="1:7" x14ac:dyDescent="0.25">
      <c r="A43" s="63" t="s">
        <v>33</v>
      </c>
      <c r="B43" s="7"/>
      <c r="C43" s="13">
        <v>6466135</v>
      </c>
      <c r="D43" s="14">
        <v>5353112</v>
      </c>
    </row>
    <row r="44" spans="1:7" ht="15.75" thickBot="1" x14ac:dyDescent="0.3">
      <c r="A44" s="63" t="s">
        <v>34</v>
      </c>
      <c r="B44" s="7"/>
      <c r="C44" s="15">
        <v>9051240</v>
      </c>
      <c r="D44" s="16">
        <v>8828028</v>
      </c>
    </row>
    <row r="45" spans="1:7" ht="15.75" thickBot="1" x14ac:dyDescent="0.3">
      <c r="A45" s="62" t="s">
        <v>35</v>
      </c>
      <c r="B45" s="7"/>
      <c r="C45" s="15">
        <v>999503831</v>
      </c>
      <c r="D45" s="16">
        <v>942143221</v>
      </c>
      <c r="E45" s="80"/>
      <c r="F45" s="80"/>
      <c r="G45" s="80"/>
    </row>
    <row r="46" spans="1:7" x14ac:dyDescent="0.25">
      <c r="C46" s="80"/>
      <c r="D46" s="80"/>
    </row>
    <row r="47" spans="1:7" x14ac:dyDescent="0.25">
      <c r="A47" s="81"/>
      <c r="B47" s="82" t="s">
        <v>0</v>
      </c>
      <c r="C47" s="103" t="s">
        <v>163</v>
      </c>
      <c r="D47" s="103" t="s">
        <v>1</v>
      </c>
    </row>
    <row r="48" spans="1:7" ht="15.75" thickBot="1" x14ac:dyDescent="0.3">
      <c r="A48" s="81"/>
      <c r="B48" s="83"/>
      <c r="C48" s="104" t="s">
        <v>107</v>
      </c>
      <c r="D48" s="104" t="s">
        <v>2</v>
      </c>
    </row>
    <row r="49" spans="1:6" x14ac:dyDescent="0.25">
      <c r="A49" s="4" t="s">
        <v>36</v>
      </c>
      <c r="B49" s="7"/>
      <c r="C49" s="34"/>
      <c r="D49" s="34"/>
    </row>
    <row r="50" spans="1:6" x14ac:dyDescent="0.25">
      <c r="A50" s="63" t="s">
        <v>37</v>
      </c>
      <c r="B50" s="7">
        <v>25</v>
      </c>
      <c r="C50" s="13">
        <v>455802214</v>
      </c>
      <c r="D50" s="14">
        <v>417922214</v>
      </c>
    </row>
    <row r="51" spans="1:6" x14ac:dyDescent="0.25">
      <c r="A51" s="63" t="s">
        <v>38</v>
      </c>
      <c r="B51" s="7">
        <v>25</v>
      </c>
      <c r="C51" s="13">
        <v>150076747</v>
      </c>
      <c r="D51" s="14">
        <v>140205586</v>
      </c>
    </row>
    <row r="52" spans="1:6" x14ac:dyDescent="0.25">
      <c r="A52" s="63" t="s">
        <v>39</v>
      </c>
      <c r="B52" s="7">
        <v>25</v>
      </c>
      <c r="C52" s="13">
        <v>-10974734</v>
      </c>
      <c r="D52" s="14">
        <v>-10974734</v>
      </c>
    </row>
    <row r="53" spans="1:6" x14ac:dyDescent="0.25">
      <c r="A53" s="63" t="s">
        <v>40</v>
      </c>
      <c r="B53" s="7"/>
      <c r="C53" s="13">
        <v>-1621</v>
      </c>
      <c r="D53" s="14">
        <v>101648</v>
      </c>
    </row>
    <row r="54" spans="1:6" ht="25.5" x14ac:dyDescent="0.25">
      <c r="A54" s="63" t="s">
        <v>166</v>
      </c>
      <c r="B54" s="7"/>
      <c r="C54" s="13">
        <v>234948</v>
      </c>
      <c r="D54" s="14">
        <v>112891</v>
      </c>
    </row>
    <row r="55" spans="1:6" x14ac:dyDescent="0.25">
      <c r="A55" s="63" t="s">
        <v>41</v>
      </c>
      <c r="B55" s="7">
        <v>25</v>
      </c>
      <c r="C55" s="13">
        <v>24887157</v>
      </c>
      <c r="D55" s="14">
        <v>22094033</v>
      </c>
    </row>
    <row r="56" spans="1:6" x14ac:dyDescent="0.25">
      <c r="A56" s="63" t="s">
        <v>42</v>
      </c>
      <c r="B56" s="7">
        <v>25</v>
      </c>
      <c r="C56" s="13">
        <v>-70403792</v>
      </c>
      <c r="D56" s="14">
        <v>-53363848</v>
      </c>
    </row>
    <row r="57" spans="1:6" ht="15.75" thickBot="1" x14ac:dyDescent="0.3">
      <c r="A57" s="63" t="s">
        <v>165</v>
      </c>
      <c r="B57" s="7"/>
      <c r="C57" s="15">
        <v>-304769406</v>
      </c>
      <c r="D57" s="16">
        <v>-260113731</v>
      </c>
    </row>
    <row r="58" spans="1:6" x14ac:dyDescent="0.25">
      <c r="A58" s="62" t="s">
        <v>49</v>
      </c>
      <c r="B58" s="102"/>
      <c r="C58" s="105">
        <v>244851513</v>
      </c>
      <c r="D58" s="106">
        <v>255984059</v>
      </c>
      <c r="E58" s="80"/>
      <c r="F58" s="80"/>
    </row>
    <row r="59" spans="1:6" x14ac:dyDescent="0.25">
      <c r="A59" s="63"/>
      <c r="B59" s="7"/>
      <c r="C59" s="13"/>
      <c r="D59" s="19"/>
    </row>
    <row r="60" spans="1:6" ht="15.75" thickBot="1" x14ac:dyDescent="0.3">
      <c r="A60" s="63" t="s">
        <v>43</v>
      </c>
      <c r="B60" s="7"/>
      <c r="C60" s="15">
        <v>832</v>
      </c>
      <c r="D60" s="50">
        <v>832</v>
      </c>
    </row>
    <row r="61" spans="1:6" ht="15.75" thickBot="1" x14ac:dyDescent="0.3">
      <c r="A61" s="62" t="s">
        <v>44</v>
      </c>
      <c r="B61" s="7"/>
      <c r="C61" s="15">
        <v>244852345</v>
      </c>
      <c r="D61" s="16">
        <v>255984891</v>
      </c>
    </row>
    <row r="62" spans="1:6" ht="15.75" thickBot="1" x14ac:dyDescent="0.3">
      <c r="A62" s="62" t="s">
        <v>45</v>
      </c>
      <c r="B62" s="7"/>
      <c r="C62" s="17">
        <v>1244356176</v>
      </c>
      <c r="D62" s="18">
        <v>1198128112</v>
      </c>
    </row>
    <row r="63" spans="1:6" ht="15.75" thickTop="1" x14ac:dyDescent="0.25">
      <c r="A63" s="4" t="s">
        <v>24</v>
      </c>
      <c r="B63" s="7"/>
      <c r="C63" s="11"/>
      <c r="D63" s="12"/>
    </row>
    <row r="64" spans="1:6" x14ac:dyDescent="0.25">
      <c r="A64" s="4"/>
      <c r="B64" s="7"/>
      <c r="C64" s="8"/>
      <c r="D64" s="6"/>
    </row>
    <row r="65" spans="1:4" x14ac:dyDescent="0.25">
      <c r="A65" s="63" t="s">
        <v>46</v>
      </c>
      <c r="B65" s="7">
        <v>25</v>
      </c>
      <c r="C65" s="8">
        <v>534.16</v>
      </c>
      <c r="D65" s="101">
        <v>609.4</v>
      </c>
    </row>
    <row r="66" spans="1:4" x14ac:dyDescent="0.25">
      <c r="A66" s="4" t="s">
        <v>24</v>
      </c>
      <c r="B66" s="7"/>
      <c r="C66" s="4"/>
      <c r="D66" s="6"/>
    </row>
    <row r="68" spans="1:4" x14ac:dyDescent="0.25">
      <c r="C68" s="80"/>
    </row>
    <row r="69" spans="1:4" x14ac:dyDescent="0.25">
      <c r="C69" s="109"/>
    </row>
  </sheetData>
  <mergeCells count="4">
    <mergeCell ref="A47:A48"/>
    <mergeCell ref="B47:B48"/>
    <mergeCell ref="A5:A6"/>
    <mergeCell ref="B5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34" workbookViewId="0">
      <selection activeCell="A46" sqref="A46"/>
    </sheetView>
  </sheetViews>
  <sheetFormatPr defaultRowHeight="15" x14ac:dyDescent="0.25"/>
  <cols>
    <col min="1" max="1" width="70.42578125" customWidth="1"/>
    <col min="3" max="3" width="16.140625" customWidth="1"/>
    <col min="4" max="4" width="15.28515625" customWidth="1"/>
  </cols>
  <sheetData>
    <row r="1" spans="1:4" ht="15.75" x14ac:dyDescent="0.25">
      <c r="A1" s="55" t="s">
        <v>130</v>
      </c>
    </row>
    <row r="2" spans="1:4" ht="15.75" x14ac:dyDescent="0.25">
      <c r="A2" s="54" t="s">
        <v>169</v>
      </c>
    </row>
    <row r="3" spans="1:4" ht="15.75" x14ac:dyDescent="0.25">
      <c r="A3" s="55" t="s">
        <v>128</v>
      </c>
      <c r="D3" s="56" t="s">
        <v>133</v>
      </c>
    </row>
    <row r="4" spans="1:4" x14ac:dyDescent="0.25">
      <c r="C4" s="86" t="s">
        <v>170</v>
      </c>
      <c r="D4" s="86"/>
    </row>
    <row r="5" spans="1:4" ht="24.75" thickBot="1" x14ac:dyDescent="0.3">
      <c r="A5" s="23"/>
      <c r="B5" s="24" t="s">
        <v>0</v>
      </c>
      <c r="C5" s="25" t="s">
        <v>109</v>
      </c>
      <c r="D5" s="25" t="s">
        <v>110</v>
      </c>
    </row>
    <row r="6" spans="1:4" x14ac:dyDescent="0.25">
      <c r="A6" s="26" t="s">
        <v>50</v>
      </c>
      <c r="B6" s="37"/>
      <c r="C6" s="21">
        <v>36536309</v>
      </c>
      <c r="D6" s="22">
        <v>12287088</v>
      </c>
    </row>
    <row r="7" spans="1:4" ht="15.75" thickBot="1" x14ac:dyDescent="0.3">
      <c r="A7" s="26" t="s">
        <v>51</v>
      </c>
      <c r="B7" s="9"/>
      <c r="C7" s="15">
        <v>-28532897</v>
      </c>
      <c r="D7" s="16">
        <v>-10268928</v>
      </c>
    </row>
    <row r="8" spans="1:4" ht="15.75" thickBot="1" x14ac:dyDescent="0.3">
      <c r="A8" s="27" t="s">
        <v>52</v>
      </c>
      <c r="B8" s="9"/>
      <c r="C8" s="15">
        <v>8003412</v>
      </c>
      <c r="D8" s="16">
        <v>2018160</v>
      </c>
    </row>
    <row r="9" spans="1:4" x14ac:dyDescent="0.25">
      <c r="A9" s="26" t="s">
        <v>53</v>
      </c>
      <c r="B9" s="9"/>
      <c r="C9" s="13">
        <v>77081206</v>
      </c>
      <c r="D9" s="14">
        <v>82900208</v>
      </c>
    </row>
    <row r="10" spans="1:4" ht="15.75" thickBot="1" x14ac:dyDescent="0.3">
      <c r="A10" s="26" t="s">
        <v>54</v>
      </c>
      <c r="B10" s="9"/>
      <c r="C10" s="15">
        <v>-44514991</v>
      </c>
      <c r="D10" s="16">
        <v>-43419608</v>
      </c>
    </row>
    <row r="11" spans="1:4" x14ac:dyDescent="0.25">
      <c r="A11" s="27" t="s">
        <v>55</v>
      </c>
      <c r="B11" s="9"/>
      <c r="C11" s="13">
        <v>32566215</v>
      </c>
      <c r="D11" s="14">
        <v>39480600</v>
      </c>
    </row>
    <row r="12" spans="1:4" ht="15.75" thickBot="1" x14ac:dyDescent="0.3">
      <c r="A12" s="26" t="s">
        <v>56</v>
      </c>
      <c r="B12" s="9"/>
      <c r="C12" s="15">
        <v>-31769269</v>
      </c>
      <c r="D12" s="16">
        <v>-59674883</v>
      </c>
    </row>
    <row r="13" spans="1:4" ht="24.75" thickBot="1" x14ac:dyDescent="0.3">
      <c r="A13" s="27" t="s">
        <v>57</v>
      </c>
      <c r="B13" s="9"/>
      <c r="C13" s="15">
        <v>796946</v>
      </c>
      <c r="D13" s="16">
        <v>-20194283</v>
      </c>
    </row>
    <row r="14" spans="1:4" x14ac:dyDescent="0.25">
      <c r="A14" s="26" t="s">
        <v>59</v>
      </c>
      <c r="B14" s="9"/>
      <c r="C14" s="13">
        <v>532341</v>
      </c>
      <c r="D14" s="14">
        <v>-503833</v>
      </c>
    </row>
    <row r="15" spans="1:4" x14ac:dyDescent="0.25">
      <c r="A15" s="26" t="s">
        <v>72</v>
      </c>
      <c r="B15" s="9"/>
      <c r="C15" s="13">
        <v>-15801648</v>
      </c>
      <c r="D15" s="14">
        <v>-32458345</v>
      </c>
    </row>
    <row r="16" spans="1:4" x14ac:dyDescent="0.25">
      <c r="A16" s="26" t="s">
        <v>60</v>
      </c>
      <c r="B16" s="9"/>
      <c r="C16" s="13">
        <v>8323</v>
      </c>
      <c r="D16" s="14">
        <v>6289</v>
      </c>
    </row>
    <row r="17" spans="1:4" x14ac:dyDescent="0.25">
      <c r="A17" s="63" t="s">
        <v>171</v>
      </c>
      <c r="B17" s="64"/>
      <c r="C17" s="13">
        <v>215701</v>
      </c>
      <c r="D17" s="14" t="s">
        <v>172</v>
      </c>
    </row>
    <row r="18" spans="1:4" ht="15.75" thickBot="1" x14ac:dyDescent="0.3">
      <c r="A18" s="63" t="s">
        <v>61</v>
      </c>
      <c r="B18" s="64"/>
      <c r="C18" s="15">
        <v>11915040</v>
      </c>
      <c r="D18" s="16">
        <v>3714279</v>
      </c>
    </row>
    <row r="19" spans="1:4" ht="15.75" thickBot="1" x14ac:dyDescent="0.3">
      <c r="A19" s="62" t="s">
        <v>62</v>
      </c>
      <c r="B19" s="64"/>
      <c r="C19" s="15">
        <v>-3130243</v>
      </c>
      <c r="D19" s="16">
        <v>-29241610</v>
      </c>
    </row>
    <row r="20" spans="1:4" x14ac:dyDescent="0.25">
      <c r="A20" s="26" t="s">
        <v>58</v>
      </c>
      <c r="B20" s="9"/>
      <c r="C20" s="13"/>
      <c r="D20" s="14"/>
    </row>
    <row r="21" spans="1:4" x14ac:dyDescent="0.25">
      <c r="A21" s="63" t="s">
        <v>136</v>
      </c>
      <c r="B21" s="64"/>
      <c r="C21" s="13">
        <v>-6450779</v>
      </c>
      <c r="D21" s="14">
        <v>-6247841</v>
      </c>
    </row>
    <row r="22" spans="1:4" x14ac:dyDescent="0.25">
      <c r="A22" s="63" t="s">
        <v>63</v>
      </c>
      <c r="B22" s="64"/>
      <c r="C22" s="13">
        <v>-10820552</v>
      </c>
      <c r="D22" s="14">
        <v>-6287838</v>
      </c>
    </row>
    <row r="23" spans="1:4" x14ac:dyDescent="0.25">
      <c r="A23" s="63" t="s">
        <v>137</v>
      </c>
      <c r="B23" s="64"/>
      <c r="C23" s="13">
        <v>-5658884</v>
      </c>
      <c r="D23" s="14">
        <v>-42518</v>
      </c>
    </row>
    <row r="24" spans="1:4" ht="25.5" x14ac:dyDescent="0.25">
      <c r="A24" s="63" t="s">
        <v>64</v>
      </c>
      <c r="B24" s="64"/>
      <c r="C24" s="13">
        <v>-590730</v>
      </c>
      <c r="D24" s="14">
        <v>-461266</v>
      </c>
    </row>
    <row r="25" spans="1:4" ht="15.75" thickBot="1" x14ac:dyDescent="0.3">
      <c r="A25" s="63" t="s">
        <v>65</v>
      </c>
      <c r="B25" s="64"/>
      <c r="C25" s="15">
        <v>-1712721</v>
      </c>
      <c r="D25" s="16">
        <v>-488062</v>
      </c>
    </row>
    <row r="26" spans="1:4" ht="15.75" thickBot="1" x14ac:dyDescent="0.3">
      <c r="A26" s="62" t="s">
        <v>66</v>
      </c>
      <c r="B26" s="64"/>
      <c r="C26" s="15">
        <v>-25233666</v>
      </c>
      <c r="D26" s="16">
        <v>-13527525</v>
      </c>
    </row>
    <row r="27" spans="1:4" x14ac:dyDescent="0.25">
      <c r="A27" s="62" t="s">
        <v>67</v>
      </c>
      <c r="B27" s="64"/>
      <c r="C27" s="13">
        <v>-19563551</v>
      </c>
      <c r="D27" s="14">
        <v>-60945258</v>
      </c>
    </row>
    <row r="28" spans="1:4" ht="15.75" thickBot="1" x14ac:dyDescent="0.3">
      <c r="A28" s="63" t="s">
        <v>173</v>
      </c>
      <c r="B28" s="26"/>
      <c r="C28" s="15">
        <v>-3878934</v>
      </c>
      <c r="D28" s="15">
        <v>-2167217</v>
      </c>
    </row>
    <row r="29" spans="1:4" ht="15.75" thickBot="1" x14ac:dyDescent="0.3">
      <c r="A29" s="62" t="s">
        <v>174</v>
      </c>
      <c r="B29" s="64"/>
      <c r="C29" s="17">
        <v>-23442485</v>
      </c>
      <c r="D29" s="18">
        <v>-63112475</v>
      </c>
    </row>
    <row r="30" spans="1:4" ht="15.75" thickTop="1" x14ac:dyDescent="0.25">
      <c r="A30" s="63" t="s">
        <v>69</v>
      </c>
      <c r="B30" s="64"/>
      <c r="C30" s="13"/>
      <c r="D30" s="14"/>
    </row>
    <row r="31" spans="1:4" x14ac:dyDescent="0.25">
      <c r="A31" s="63" t="s">
        <v>70</v>
      </c>
      <c r="B31" s="64"/>
      <c r="C31" s="13">
        <v>-23442485</v>
      </c>
      <c r="D31" s="14">
        <v>-63112475</v>
      </c>
    </row>
    <row r="32" spans="1:4" ht="15.75" thickBot="1" x14ac:dyDescent="0.3">
      <c r="A32" s="63" t="s">
        <v>71</v>
      </c>
      <c r="B32" s="64"/>
      <c r="C32" s="15" t="s">
        <v>172</v>
      </c>
      <c r="D32" s="16" t="s">
        <v>120</v>
      </c>
    </row>
    <row r="33" spans="1:4" ht="15.75" thickBot="1" x14ac:dyDescent="0.3">
      <c r="A33" s="27"/>
      <c r="B33" s="64"/>
      <c r="C33" s="17">
        <v>-23442485</v>
      </c>
      <c r="D33" s="18">
        <v>-63112475</v>
      </c>
    </row>
    <row r="34" spans="1:4" ht="15.75" thickTop="1" x14ac:dyDescent="0.25">
      <c r="A34" s="30"/>
    </row>
    <row r="35" spans="1:4" x14ac:dyDescent="0.25">
      <c r="A35" s="27"/>
      <c r="B35" s="28"/>
      <c r="C35" s="36"/>
      <c r="D35" s="35"/>
    </row>
    <row r="37" spans="1:4" ht="15.75" x14ac:dyDescent="0.25">
      <c r="A37" s="55" t="s">
        <v>131</v>
      </c>
    </row>
    <row r="38" spans="1:4" ht="15.75" x14ac:dyDescent="0.25">
      <c r="A38" s="54" t="s">
        <v>169</v>
      </c>
    </row>
    <row r="39" spans="1:4" ht="15.75" x14ac:dyDescent="0.25">
      <c r="A39" s="55" t="s">
        <v>128</v>
      </c>
    </row>
    <row r="40" spans="1:4" x14ac:dyDescent="0.25">
      <c r="C40" s="86" t="s">
        <v>170</v>
      </c>
      <c r="D40" s="86"/>
    </row>
    <row r="41" spans="1:4" ht="24.75" thickBot="1" x14ac:dyDescent="0.3">
      <c r="A41" s="1"/>
      <c r="B41" s="38" t="s">
        <v>0</v>
      </c>
      <c r="C41" s="25" t="s">
        <v>109</v>
      </c>
      <c r="D41" s="25" t="s">
        <v>110</v>
      </c>
    </row>
    <row r="42" spans="1:4" ht="15.75" thickBot="1" x14ac:dyDescent="0.3">
      <c r="A42" s="4" t="s">
        <v>68</v>
      </c>
      <c r="B42" s="37"/>
      <c r="C42" s="32">
        <f>C29</f>
        <v>-23442485</v>
      </c>
      <c r="D42" s="33">
        <f>D29</f>
        <v>-63112475</v>
      </c>
    </row>
    <row r="43" spans="1:4" x14ac:dyDescent="0.25">
      <c r="A43" s="6" t="s">
        <v>24</v>
      </c>
      <c r="B43" s="9"/>
      <c r="C43" s="31"/>
      <c r="D43" s="14"/>
    </row>
    <row r="44" spans="1:4" x14ac:dyDescent="0.25">
      <c r="A44" s="4" t="s">
        <v>73</v>
      </c>
      <c r="B44" s="9"/>
      <c r="C44" s="13"/>
      <c r="D44" s="14"/>
    </row>
    <row r="45" spans="1:4" ht="25.5" x14ac:dyDescent="0.25">
      <c r="A45" s="39" t="s">
        <v>74</v>
      </c>
      <c r="B45" s="9"/>
      <c r="C45" s="13"/>
      <c r="D45" s="14"/>
    </row>
    <row r="46" spans="1:4" ht="25.5" x14ac:dyDescent="0.25">
      <c r="A46" s="6" t="s">
        <v>192</v>
      </c>
      <c r="B46" s="9"/>
      <c r="C46" s="13">
        <v>122057</v>
      </c>
      <c r="D46" s="14">
        <v>6272</v>
      </c>
    </row>
    <row r="47" spans="1:4" ht="15.75" thickBot="1" x14ac:dyDescent="0.3">
      <c r="A47" s="6" t="s">
        <v>75</v>
      </c>
      <c r="B47" s="9"/>
      <c r="C47" s="13">
        <v>-103269</v>
      </c>
      <c r="D47" s="14">
        <v>19194</v>
      </c>
    </row>
    <row r="48" spans="1:4" ht="26.25" thickBot="1" x14ac:dyDescent="0.3">
      <c r="A48" s="4" t="s">
        <v>78</v>
      </c>
      <c r="B48" s="9"/>
      <c r="C48" s="32">
        <f>SUM(C46:C47)</f>
        <v>18788</v>
      </c>
      <c r="D48" s="33">
        <f>SUM(D46:D47)</f>
        <v>25466</v>
      </c>
    </row>
    <row r="49" spans="1:4" ht="15.75" thickBot="1" x14ac:dyDescent="0.3">
      <c r="A49" s="4" t="s">
        <v>76</v>
      </c>
      <c r="B49" s="9"/>
      <c r="C49" s="17">
        <f>SUM(C42,C48)</f>
        <v>-23423697</v>
      </c>
      <c r="D49" s="18">
        <f>SUM(D42,D48)</f>
        <v>-63087009</v>
      </c>
    </row>
    <row r="50" spans="1:4" ht="15.75" thickTop="1" x14ac:dyDescent="0.25">
      <c r="A50" s="85" t="s">
        <v>24</v>
      </c>
      <c r="B50" s="85"/>
      <c r="C50" s="40"/>
      <c r="D50" s="13"/>
    </row>
    <row r="51" spans="1:4" x14ac:dyDescent="0.25">
      <c r="A51" s="85" t="s">
        <v>77</v>
      </c>
      <c r="B51" s="85"/>
      <c r="C51" s="40"/>
      <c r="D51" s="13"/>
    </row>
    <row r="52" spans="1:4" x14ac:dyDescent="0.25">
      <c r="A52" s="87" t="s">
        <v>70</v>
      </c>
      <c r="B52" s="87"/>
      <c r="C52" s="13">
        <f>C49</f>
        <v>-23423697</v>
      </c>
      <c r="D52" s="14">
        <f>D49-D53</f>
        <v>-63086955</v>
      </c>
    </row>
    <row r="53" spans="1:4" ht="15.75" thickBot="1" x14ac:dyDescent="0.3">
      <c r="A53" s="87" t="s">
        <v>71</v>
      </c>
      <c r="B53" s="87"/>
      <c r="C53" s="20">
        <v>0</v>
      </c>
      <c r="D53" s="16">
        <v>-54</v>
      </c>
    </row>
    <row r="54" spans="1:4" ht="15.75" thickBot="1" x14ac:dyDescent="0.3">
      <c r="A54" s="85"/>
      <c r="B54" s="85"/>
      <c r="C54" s="17">
        <f>SUM(C52:C53)</f>
        <v>-23423697</v>
      </c>
      <c r="D54" s="18">
        <f>SUM(D52:D53)</f>
        <v>-63087009</v>
      </c>
    </row>
    <row r="55" spans="1:4" ht="15.75" thickTop="1" x14ac:dyDescent="0.25"/>
  </sheetData>
  <mergeCells count="7">
    <mergeCell ref="A54:B54"/>
    <mergeCell ref="A50:B50"/>
    <mergeCell ref="C4:D4"/>
    <mergeCell ref="C40:D40"/>
    <mergeCell ref="A51:B51"/>
    <mergeCell ref="A52:B52"/>
    <mergeCell ref="A53:B5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topLeftCell="A10" workbookViewId="0">
      <selection activeCell="F6" sqref="F6:F7"/>
    </sheetView>
  </sheetViews>
  <sheetFormatPr defaultRowHeight="15" x14ac:dyDescent="0.25"/>
  <cols>
    <col min="1" max="1" width="54" customWidth="1"/>
    <col min="2" max="3" width="9.5703125" bestFit="1" customWidth="1"/>
    <col min="4" max="4" width="9.85546875" bestFit="1" customWidth="1"/>
    <col min="5" max="7" width="9.5703125" bestFit="1" customWidth="1"/>
    <col min="8" max="8" width="9.85546875" bestFit="1" customWidth="1"/>
    <col min="9" max="9" width="10.85546875" bestFit="1" customWidth="1"/>
    <col min="10" max="10" width="9.85546875" bestFit="1" customWidth="1"/>
    <col min="11" max="11" width="9.5703125" bestFit="1" customWidth="1"/>
    <col min="12" max="12" width="9.85546875" bestFit="1" customWidth="1"/>
  </cols>
  <sheetData>
    <row r="1" spans="1:12" ht="15.75" x14ac:dyDescent="0.25">
      <c r="A1" s="55" t="s">
        <v>132</v>
      </c>
    </row>
    <row r="2" spans="1:12" ht="15.75" x14ac:dyDescent="0.25">
      <c r="A2" s="54" t="s">
        <v>175</v>
      </c>
    </row>
    <row r="3" spans="1:12" ht="15.75" x14ac:dyDescent="0.25">
      <c r="A3" s="55" t="s">
        <v>128</v>
      </c>
    </row>
    <row r="4" spans="1:12" x14ac:dyDescent="0.25">
      <c r="K4" s="56" t="s">
        <v>133</v>
      </c>
    </row>
    <row r="5" spans="1:12" ht="15.75" thickBot="1" x14ac:dyDescent="0.3">
      <c r="B5" s="90" t="s">
        <v>79</v>
      </c>
      <c r="C5" s="90"/>
      <c r="D5" s="90"/>
      <c r="E5" s="90"/>
      <c r="F5" s="90"/>
      <c r="G5" s="90"/>
      <c r="H5" s="90"/>
      <c r="I5" s="90"/>
      <c r="J5" s="90"/>
      <c r="K5" s="90"/>
    </row>
    <row r="6" spans="1:12" ht="45" x14ac:dyDescent="0.25">
      <c r="A6" s="94"/>
      <c r="B6" s="91" t="s">
        <v>37</v>
      </c>
      <c r="C6" s="41" t="s">
        <v>80</v>
      </c>
      <c r="D6" s="41" t="s">
        <v>111</v>
      </c>
      <c r="E6" s="91" t="s">
        <v>40</v>
      </c>
      <c r="F6" s="91" t="s">
        <v>193</v>
      </c>
      <c r="G6" s="91" t="s">
        <v>41</v>
      </c>
      <c r="H6" s="91" t="s">
        <v>82</v>
      </c>
      <c r="I6" s="41" t="s">
        <v>83</v>
      </c>
      <c r="J6" s="91" t="s">
        <v>85</v>
      </c>
      <c r="K6" s="93" t="s">
        <v>113</v>
      </c>
      <c r="L6" s="43" t="s">
        <v>85</v>
      </c>
    </row>
    <row r="7" spans="1:12" ht="45.75" thickBot="1" x14ac:dyDescent="0.3">
      <c r="A7" s="94"/>
      <c r="B7" s="92"/>
      <c r="C7" s="42" t="s">
        <v>81</v>
      </c>
      <c r="D7" s="42" t="s">
        <v>112</v>
      </c>
      <c r="E7" s="92"/>
      <c r="F7" s="92"/>
      <c r="G7" s="92"/>
      <c r="H7" s="92"/>
      <c r="I7" s="42" t="s">
        <v>84</v>
      </c>
      <c r="J7" s="92"/>
      <c r="K7" s="92"/>
      <c r="L7" s="42" t="s">
        <v>86</v>
      </c>
    </row>
    <row r="8" spans="1:12" x14ac:dyDescent="0.25">
      <c r="A8" s="29"/>
      <c r="B8" s="88">
        <v>364515731</v>
      </c>
      <c r="C8" s="88">
        <v>131355626</v>
      </c>
      <c r="D8" s="88">
        <v>-10974734</v>
      </c>
      <c r="E8" s="88">
        <v>335650</v>
      </c>
      <c r="F8" s="88">
        <v>49044</v>
      </c>
      <c r="G8" s="88">
        <v>10184314</v>
      </c>
      <c r="H8" s="88">
        <v>-36745010</v>
      </c>
      <c r="I8" s="88">
        <v>-78846663</v>
      </c>
      <c r="J8" s="88">
        <v>379873958</v>
      </c>
      <c r="K8" s="88">
        <v>35770</v>
      </c>
      <c r="L8" s="88">
        <v>379909728</v>
      </c>
    </row>
    <row r="9" spans="1:12" ht="15.75" thickBot="1" x14ac:dyDescent="0.3">
      <c r="A9" s="29" t="s">
        <v>114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</row>
    <row r="10" spans="1:12" x14ac:dyDescent="0.25">
      <c r="A10" s="45" t="s">
        <v>115</v>
      </c>
      <c r="B10" s="72" t="s">
        <v>6</v>
      </c>
      <c r="C10" s="72" t="s">
        <v>6</v>
      </c>
      <c r="D10" s="72" t="s">
        <v>6</v>
      </c>
      <c r="E10" s="72" t="s">
        <v>6</v>
      </c>
      <c r="F10" s="72" t="s">
        <v>6</v>
      </c>
      <c r="G10" s="72" t="s">
        <v>6</v>
      </c>
      <c r="H10" s="72" t="s">
        <v>6</v>
      </c>
      <c r="I10" s="72">
        <v>-63112475</v>
      </c>
      <c r="J10" s="72">
        <v>-63112475</v>
      </c>
      <c r="K10" s="72" t="s">
        <v>6</v>
      </c>
      <c r="L10" s="72">
        <v>-63112475</v>
      </c>
    </row>
    <row r="11" spans="1:12" ht="15.75" thickBot="1" x14ac:dyDescent="0.3">
      <c r="A11" s="45" t="s">
        <v>116</v>
      </c>
      <c r="B11" s="73" t="s">
        <v>6</v>
      </c>
      <c r="C11" s="73" t="s">
        <v>6</v>
      </c>
      <c r="D11" s="73" t="s">
        <v>6</v>
      </c>
      <c r="E11" s="73">
        <v>19194</v>
      </c>
      <c r="F11" s="73">
        <v>6272</v>
      </c>
      <c r="G11" s="73" t="s">
        <v>6</v>
      </c>
      <c r="H11" s="73" t="s">
        <v>6</v>
      </c>
      <c r="I11" s="73" t="s">
        <v>6</v>
      </c>
      <c r="J11" s="73">
        <v>25466</v>
      </c>
      <c r="K11" s="73" t="s">
        <v>6</v>
      </c>
      <c r="L11" s="73">
        <v>25466</v>
      </c>
    </row>
    <row r="12" spans="1:12" ht="15.75" thickBot="1" x14ac:dyDescent="0.3">
      <c r="A12" s="29" t="s">
        <v>117</v>
      </c>
      <c r="B12" s="73" t="s">
        <v>6</v>
      </c>
      <c r="C12" s="73" t="s">
        <v>6</v>
      </c>
      <c r="D12" s="73" t="s">
        <v>6</v>
      </c>
      <c r="E12" s="73">
        <v>19194</v>
      </c>
      <c r="F12" s="73">
        <v>6272</v>
      </c>
      <c r="G12" s="73" t="s">
        <v>6</v>
      </c>
      <c r="H12" s="73" t="s">
        <v>6</v>
      </c>
      <c r="I12" s="73">
        <v>-63112475</v>
      </c>
      <c r="J12" s="73">
        <v>-63087009</v>
      </c>
      <c r="K12" s="73" t="s">
        <v>6</v>
      </c>
      <c r="L12" s="73">
        <v>-63087009</v>
      </c>
    </row>
    <row r="13" spans="1:12" x14ac:dyDescent="0.25">
      <c r="A13" s="45" t="s">
        <v>178</v>
      </c>
      <c r="B13" s="74">
        <v>45106483</v>
      </c>
      <c r="C13" s="74" t="s">
        <v>6</v>
      </c>
      <c r="D13" s="74" t="s">
        <v>6</v>
      </c>
      <c r="E13" s="74" t="s">
        <v>6</v>
      </c>
      <c r="F13" s="74" t="s">
        <v>6</v>
      </c>
      <c r="G13" s="74" t="s">
        <v>6</v>
      </c>
      <c r="H13" s="74" t="s">
        <v>6</v>
      </c>
      <c r="I13" s="74" t="s">
        <v>6</v>
      </c>
      <c r="J13" s="74">
        <v>45106483</v>
      </c>
      <c r="K13" s="74" t="s">
        <v>6</v>
      </c>
      <c r="L13" s="74">
        <v>45106483</v>
      </c>
    </row>
    <row r="14" spans="1:12" ht="24" x14ac:dyDescent="0.25">
      <c r="A14" s="45" t="s">
        <v>179</v>
      </c>
      <c r="B14" s="72" t="s">
        <v>6</v>
      </c>
      <c r="C14" s="72">
        <v>8376519</v>
      </c>
      <c r="D14" s="72" t="s">
        <v>6</v>
      </c>
      <c r="E14" s="72" t="s">
        <v>6</v>
      </c>
      <c r="F14" s="72" t="s">
        <v>6</v>
      </c>
      <c r="G14" s="72" t="s">
        <v>6</v>
      </c>
      <c r="H14" s="72" t="s">
        <v>6</v>
      </c>
      <c r="I14" s="72" t="s">
        <v>6</v>
      </c>
      <c r="J14" s="72">
        <v>8376519</v>
      </c>
      <c r="K14" s="72" t="s">
        <v>6</v>
      </c>
      <c r="L14" s="72">
        <v>8376519</v>
      </c>
    </row>
    <row r="15" spans="1:12" ht="24" x14ac:dyDescent="0.25">
      <c r="A15" s="45" t="s">
        <v>180</v>
      </c>
      <c r="B15" s="72" t="s">
        <v>6</v>
      </c>
      <c r="C15" s="72" t="s">
        <v>6</v>
      </c>
      <c r="D15" s="72" t="s">
        <v>6</v>
      </c>
      <c r="E15" s="72" t="s">
        <v>6</v>
      </c>
      <c r="F15" s="72" t="s">
        <v>6</v>
      </c>
      <c r="G15" s="72" t="s">
        <v>6</v>
      </c>
      <c r="H15" s="72">
        <v>-12854701</v>
      </c>
      <c r="I15" s="72" t="s">
        <v>6</v>
      </c>
      <c r="J15" s="72">
        <v>-12854701</v>
      </c>
      <c r="K15" s="72" t="s">
        <v>6</v>
      </c>
      <c r="L15" s="72">
        <v>-12854701</v>
      </c>
    </row>
    <row r="16" spans="1:12" x14ac:dyDescent="0.25">
      <c r="A16" s="45" t="s">
        <v>181</v>
      </c>
      <c r="B16" s="72"/>
      <c r="C16" s="72"/>
      <c r="D16" s="72"/>
      <c r="E16" s="72"/>
      <c r="F16" s="72"/>
      <c r="G16" s="72"/>
      <c r="H16" s="72"/>
      <c r="I16" s="72">
        <v>-1112128</v>
      </c>
      <c r="J16" s="72">
        <v>-1112128</v>
      </c>
      <c r="K16" s="72"/>
      <c r="L16" s="72">
        <v>-1112128</v>
      </c>
    </row>
    <row r="17" spans="1:12" x14ac:dyDescent="0.25">
      <c r="A17" s="45" t="s">
        <v>182</v>
      </c>
      <c r="B17" s="72" t="s">
        <v>6</v>
      </c>
      <c r="C17" s="72" t="s">
        <v>6</v>
      </c>
      <c r="D17" s="72" t="s">
        <v>6</v>
      </c>
      <c r="E17" s="72" t="s">
        <v>6</v>
      </c>
      <c r="F17" s="72" t="s">
        <v>6</v>
      </c>
      <c r="G17" s="72">
        <v>11469665</v>
      </c>
      <c r="H17" s="72" t="s">
        <v>6</v>
      </c>
      <c r="I17" s="72">
        <v>-11469665</v>
      </c>
      <c r="J17" s="72" t="s">
        <v>6</v>
      </c>
      <c r="K17" s="72" t="s">
        <v>6</v>
      </c>
      <c r="L17" s="72" t="s">
        <v>6</v>
      </c>
    </row>
    <row r="18" spans="1:12" ht="15.75" thickBot="1" x14ac:dyDescent="0.3">
      <c r="A18" s="45" t="s">
        <v>138</v>
      </c>
      <c r="B18" s="73" t="s">
        <v>6</v>
      </c>
      <c r="C18" s="73" t="s">
        <v>6</v>
      </c>
      <c r="D18" s="73" t="s">
        <v>6</v>
      </c>
      <c r="E18" s="73" t="s">
        <v>6</v>
      </c>
      <c r="F18" s="73" t="s">
        <v>6</v>
      </c>
      <c r="G18" s="73" t="s">
        <v>6</v>
      </c>
      <c r="H18" s="73" t="s">
        <v>6</v>
      </c>
      <c r="I18" s="73">
        <v>-17308991</v>
      </c>
      <c r="J18" s="73">
        <v>-17308991</v>
      </c>
      <c r="K18" s="73">
        <v>-34938</v>
      </c>
      <c r="L18" s="73">
        <v>-17343929</v>
      </c>
    </row>
    <row r="19" spans="1:12" ht="15.75" thickBot="1" x14ac:dyDescent="0.3">
      <c r="A19" s="29" t="s">
        <v>177</v>
      </c>
      <c r="B19" s="73">
        <v>409622214</v>
      </c>
      <c r="C19" s="73">
        <v>139732145</v>
      </c>
      <c r="D19" s="73">
        <v>-10974734</v>
      </c>
      <c r="E19" s="73">
        <v>354844</v>
      </c>
      <c r="F19" s="73">
        <v>55316</v>
      </c>
      <c r="G19" s="73">
        <v>21653979</v>
      </c>
      <c r="H19" s="73">
        <v>-49599711</v>
      </c>
      <c r="I19" s="73">
        <v>-171849922</v>
      </c>
      <c r="J19" s="73">
        <v>338994131</v>
      </c>
      <c r="K19" s="73">
        <v>832</v>
      </c>
      <c r="L19" s="73">
        <v>338994963</v>
      </c>
    </row>
    <row r="20" spans="1:12" ht="15.75" thickBot="1" x14ac:dyDescent="0.3"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</row>
    <row r="21" spans="1:12" ht="15.75" thickBot="1" x14ac:dyDescent="0.3">
      <c r="A21" s="29" t="s">
        <v>87</v>
      </c>
      <c r="B21" s="76">
        <v>417922214</v>
      </c>
      <c r="C21" s="76">
        <v>140205586</v>
      </c>
      <c r="D21" s="76">
        <v>-10974734</v>
      </c>
      <c r="E21" s="76">
        <v>101648</v>
      </c>
      <c r="F21" s="76">
        <v>112891</v>
      </c>
      <c r="G21" s="76">
        <v>22094033</v>
      </c>
      <c r="H21" s="76">
        <v>-53363848</v>
      </c>
      <c r="I21" s="76">
        <v>-260113731</v>
      </c>
      <c r="J21" s="76">
        <v>255984059</v>
      </c>
      <c r="K21" s="76">
        <v>832</v>
      </c>
      <c r="L21" s="76">
        <v>255984891</v>
      </c>
    </row>
    <row r="22" spans="1:12" ht="15.75" thickBot="1" x14ac:dyDescent="0.3">
      <c r="A22" s="45" t="s">
        <v>183</v>
      </c>
      <c r="B22" s="69" t="s">
        <v>6</v>
      </c>
      <c r="C22" s="69" t="s">
        <v>6</v>
      </c>
      <c r="D22" s="69" t="s">
        <v>6</v>
      </c>
      <c r="E22" s="69" t="s">
        <v>6</v>
      </c>
      <c r="F22" s="69" t="s">
        <v>6</v>
      </c>
      <c r="G22" s="69" t="s">
        <v>6</v>
      </c>
      <c r="H22" s="69" t="s">
        <v>6</v>
      </c>
      <c r="I22" s="69">
        <v>-18420066</v>
      </c>
      <c r="J22" s="69">
        <v>-18420066</v>
      </c>
      <c r="K22" s="69"/>
      <c r="L22" s="69">
        <v>-18420066</v>
      </c>
    </row>
    <row r="23" spans="1:12" ht="15.75" thickBot="1" x14ac:dyDescent="0.3">
      <c r="A23" s="29" t="s">
        <v>118</v>
      </c>
      <c r="B23" s="77">
        <v>417922214</v>
      </c>
      <c r="C23" s="77">
        <v>140205586</v>
      </c>
      <c r="D23" s="77">
        <v>-10974734</v>
      </c>
      <c r="E23" s="77">
        <v>101648</v>
      </c>
      <c r="F23" s="77">
        <v>112891</v>
      </c>
      <c r="G23" s="77">
        <v>22094033</v>
      </c>
      <c r="H23" s="77">
        <v>-53363848</v>
      </c>
      <c r="I23" s="77">
        <v>-278533797</v>
      </c>
      <c r="J23" s="77">
        <v>237563993</v>
      </c>
      <c r="K23" s="77">
        <v>832</v>
      </c>
      <c r="L23" s="77">
        <v>237564825</v>
      </c>
    </row>
    <row r="24" spans="1:12" x14ac:dyDescent="0.25">
      <c r="A24" s="45" t="s">
        <v>119</v>
      </c>
      <c r="B24" s="77" t="s">
        <v>120</v>
      </c>
      <c r="C24" s="77" t="s">
        <v>120</v>
      </c>
      <c r="D24" s="77" t="s">
        <v>120</v>
      </c>
      <c r="E24" s="77" t="s">
        <v>120</v>
      </c>
      <c r="F24" s="77" t="s">
        <v>120</v>
      </c>
      <c r="G24" s="77" t="s">
        <v>120</v>
      </c>
      <c r="H24" s="77" t="s">
        <v>120</v>
      </c>
      <c r="I24" s="77">
        <v>-23442485</v>
      </c>
      <c r="J24" s="77">
        <v>-23442485</v>
      </c>
      <c r="K24" s="77" t="s">
        <v>120</v>
      </c>
      <c r="L24" s="77">
        <v>-23442485</v>
      </c>
    </row>
    <row r="25" spans="1:12" ht="15.75" thickBot="1" x14ac:dyDescent="0.3">
      <c r="A25" s="45" t="s">
        <v>121</v>
      </c>
      <c r="B25" s="70" t="s">
        <v>120</v>
      </c>
      <c r="C25" s="70" t="s">
        <v>120</v>
      </c>
      <c r="D25" s="70" t="s">
        <v>120</v>
      </c>
      <c r="E25" s="70">
        <v>-103269</v>
      </c>
      <c r="F25" s="70">
        <v>122057</v>
      </c>
      <c r="G25" s="70" t="s">
        <v>120</v>
      </c>
      <c r="H25" s="70" t="s">
        <v>120</v>
      </c>
      <c r="I25" s="70" t="s">
        <v>120</v>
      </c>
      <c r="J25" s="70">
        <v>18788</v>
      </c>
      <c r="K25" s="70" t="s">
        <v>120</v>
      </c>
      <c r="L25" s="70">
        <v>18788</v>
      </c>
    </row>
    <row r="26" spans="1:12" ht="15.75" thickBot="1" x14ac:dyDescent="0.3">
      <c r="A26" s="29" t="s">
        <v>122</v>
      </c>
      <c r="B26" s="70" t="s">
        <v>120</v>
      </c>
      <c r="C26" s="70" t="s">
        <v>120</v>
      </c>
      <c r="D26" s="70" t="s">
        <v>120</v>
      </c>
      <c r="E26" s="76">
        <v>-103269</v>
      </c>
      <c r="F26" s="76">
        <v>122057</v>
      </c>
      <c r="G26" s="76" t="s">
        <v>120</v>
      </c>
      <c r="H26" s="76" t="s">
        <v>120</v>
      </c>
      <c r="I26" s="76">
        <v>-23442485</v>
      </c>
      <c r="J26" s="76">
        <v>-23423697</v>
      </c>
      <c r="K26" s="76" t="s">
        <v>120</v>
      </c>
      <c r="L26" s="76">
        <v>-23423697</v>
      </c>
    </row>
    <row r="27" spans="1:12" x14ac:dyDescent="0.25">
      <c r="A27" s="45" t="s">
        <v>123</v>
      </c>
      <c r="B27" s="69">
        <v>37880000</v>
      </c>
      <c r="C27" s="69" t="s">
        <v>120</v>
      </c>
      <c r="D27" s="69" t="s">
        <v>120</v>
      </c>
      <c r="E27" s="69" t="s">
        <v>120</v>
      </c>
      <c r="F27" s="69" t="s">
        <v>120</v>
      </c>
      <c r="G27" s="69" t="s">
        <v>120</v>
      </c>
      <c r="H27" s="69" t="s">
        <v>120</v>
      </c>
      <c r="I27" s="69" t="s">
        <v>120</v>
      </c>
      <c r="J27" s="69">
        <v>37880000</v>
      </c>
      <c r="K27" s="69" t="s">
        <v>120</v>
      </c>
      <c r="L27" s="69">
        <v>37880000</v>
      </c>
    </row>
    <row r="28" spans="1:12" ht="24" x14ac:dyDescent="0.25">
      <c r="A28" s="45" t="s">
        <v>179</v>
      </c>
      <c r="B28" s="69" t="s">
        <v>120</v>
      </c>
      <c r="C28" s="69">
        <v>9871161</v>
      </c>
      <c r="D28" s="69" t="s">
        <v>120</v>
      </c>
      <c r="E28" s="69" t="s">
        <v>120</v>
      </c>
      <c r="F28" s="69" t="s">
        <v>120</v>
      </c>
      <c r="G28" s="69" t="s">
        <v>120</v>
      </c>
      <c r="H28" s="69" t="s">
        <v>120</v>
      </c>
      <c r="I28" s="69" t="s">
        <v>120</v>
      </c>
      <c r="J28" s="69">
        <v>9871161</v>
      </c>
      <c r="K28" s="69" t="s">
        <v>120</v>
      </c>
      <c r="L28" s="69">
        <v>9871161</v>
      </c>
    </row>
    <row r="29" spans="1:12" x14ac:dyDescent="0.25">
      <c r="A29" s="45" t="s">
        <v>184</v>
      </c>
      <c r="B29" s="69" t="s">
        <v>120</v>
      </c>
      <c r="C29" s="69" t="s">
        <v>120</v>
      </c>
      <c r="D29" s="69" t="s">
        <v>120</v>
      </c>
      <c r="E29" s="69" t="s">
        <v>120</v>
      </c>
      <c r="F29" s="69" t="s">
        <v>120</v>
      </c>
      <c r="G29" s="69" t="s">
        <v>120</v>
      </c>
      <c r="H29" s="69">
        <v>-17039944</v>
      </c>
      <c r="I29" s="69" t="s">
        <v>120</v>
      </c>
      <c r="J29" s="69">
        <v>-17039944</v>
      </c>
      <c r="K29" s="69" t="s">
        <v>120</v>
      </c>
      <c r="L29" s="69">
        <v>-17039944</v>
      </c>
    </row>
    <row r="30" spans="1:12" ht="15.75" thickBot="1" x14ac:dyDescent="0.3">
      <c r="A30" s="45" t="s">
        <v>185</v>
      </c>
      <c r="B30" s="70" t="s">
        <v>120</v>
      </c>
      <c r="C30" s="70" t="s">
        <v>120</v>
      </c>
      <c r="D30" s="70" t="s">
        <v>120</v>
      </c>
      <c r="E30" s="70" t="s">
        <v>120</v>
      </c>
      <c r="F30" s="70" t="s">
        <v>120</v>
      </c>
      <c r="G30" s="70">
        <v>2793124</v>
      </c>
      <c r="H30" s="70" t="s">
        <v>120</v>
      </c>
      <c r="I30" s="70">
        <v>-2793124</v>
      </c>
      <c r="J30" s="70" t="s">
        <v>120</v>
      </c>
      <c r="K30" s="70" t="s">
        <v>120</v>
      </c>
      <c r="L30" s="70" t="s">
        <v>120</v>
      </c>
    </row>
    <row r="31" spans="1:12" ht="15.75" thickBot="1" x14ac:dyDescent="0.3">
      <c r="A31" s="29" t="s">
        <v>176</v>
      </c>
      <c r="B31" s="71">
        <v>455802214</v>
      </c>
      <c r="C31" s="71">
        <v>150076747</v>
      </c>
      <c r="D31" s="71">
        <v>-10974734</v>
      </c>
      <c r="E31" s="71">
        <v>-1621</v>
      </c>
      <c r="F31" s="71">
        <v>234948</v>
      </c>
      <c r="G31" s="71">
        <v>24887157</v>
      </c>
      <c r="H31" s="71">
        <v>-70403792</v>
      </c>
      <c r="I31" s="71">
        <v>-304769406</v>
      </c>
      <c r="J31" s="71">
        <v>244851513</v>
      </c>
      <c r="K31" s="71">
        <v>832</v>
      </c>
      <c r="L31" s="71">
        <v>244852345</v>
      </c>
    </row>
    <row r="32" spans="1:12" ht="15.75" thickTop="1" x14ac:dyDescent="0.25"/>
  </sheetData>
  <mergeCells count="20">
    <mergeCell ref="A6:A7"/>
    <mergeCell ref="B6:B7"/>
    <mergeCell ref="E6:E7"/>
    <mergeCell ref="F6:F7"/>
    <mergeCell ref="G6:G7"/>
    <mergeCell ref="J8:J9"/>
    <mergeCell ref="K8:K9"/>
    <mergeCell ref="L8:L9"/>
    <mergeCell ref="B5:K5"/>
    <mergeCell ref="J6:J7"/>
    <mergeCell ref="K6:K7"/>
    <mergeCell ref="B8:B9"/>
    <mergeCell ref="C8:C9"/>
    <mergeCell ref="D8:D9"/>
    <mergeCell ref="E8:E9"/>
    <mergeCell ref="F8:F9"/>
    <mergeCell ref="G8:G9"/>
    <mergeCell ref="H8:H9"/>
    <mergeCell ref="I8:I9"/>
    <mergeCell ref="H6:H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opLeftCell="A31" workbookViewId="0">
      <selection activeCell="A14" sqref="A14"/>
    </sheetView>
  </sheetViews>
  <sheetFormatPr defaultRowHeight="15" x14ac:dyDescent="0.25"/>
  <cols>
    <col min="1" max="1" width="63.140625" customWidth="1"/>
    <col min="3" max="3" width="13.7109375" customWidth="1"/>
    <col min="4" max="4" width="14.28515625" customWidth="1"/>
  </cols>
  <sheetData>
    <row r="1" spans="1:4" ht="15.75" x14ac:dyDescent="0.25">
      <c r="A1" s="55" t="s">
        <v>129</v>
      </c>
    </row>
    <row r="2" spans="1:4" ht="15.75" x14ac:dyDescent="0.25">
      <c r="A2" s="54" t="s">
        <v>169</v>
      </c>
    </row>
    <row r="3" spans="1:4" ht="15.75" x14ac:dyDescent="0.25">
      <c r="A3" s="55" t="s">
        <v>128</v>
      </c>
    </row>
    <row r="4" spans="1:4" x14ac:dyDescent="0.25">
      <c r="D4" s="56" t="s">
        <v>133</v>
      </c>
    </row>
    <row r="5" spans="1:4" ht="24.75" customHeight="1" thickBot="1" x14ac:dyDescent="0.3">
      <c r="A5" s="44"/>
      <c r="B5" s="51"/>
      <c r="C5" s="96" t="s">
        <v>186</v>
      </c>
      <c r="D5" s="96"/>
    </row>
    <row r="6" spans="1:4" ht="24.75" thickBot="1" x14ac:dyDescent="0.3">
      <c r="A6" s="44"/>
      <c r="B6" s="51" t="s">
        <v>0</v>
      </c>
      <c r="C6" s="25" t="s">
        <v>108</v>
      </c>
      <c r="D6" s="25" t="s">
        <v>124</v>
      </c>
    </row>
    <row r="7" spans="1:4" x14ac:dyDescent="0.25">
      <c r="A7" s="60"/>
      <c r="B7" s="95"/>
      <c r="C7" s="97"/>
      <c r="D7" s="99"/>
    </row>
    <row r="8" spans="1:4" x14ac:dyDescent="0.25">
      <c r="A8" s="60" t="s">
        <v>88</v>
      </c>
      <c r="B8" s="95"/>
      <c r="C8" s="98"/>
      <c r="D8" s="100"/>
    </row>
    <row r="9" spans="1:4" x14ac:dyDescent="0.25">
      <c r="A9" s="45" t="s">
        <v>139</v>
      </c>
      <c r="B9" s="64"/>
      <c r="C9" s="65">
        <v>36707387</v>
      </c>
      <c r="D9" s="66">
        <v>12675568</v>
      </c>
    </row>
    <row r="10" spans="1:4" x14ac:dyDescent="0.25">
      <c r="A10" s="45" t="s">
        <v>140</v>
      </c>
      <c r="B10" s="64"/>
      <c r="C10" s="65">
        <v>32319</v>
      </c>
      <c r="D10" s="66" t="s">
        <v>120</v>
      </c>
    </row>
    <row r="11" spans="1:4" x14ac:dyDescent="0.25">
      <c r="A11" s="45" t="s">
        <v>30</v>
      </c>
      <c r="B11" s="64"/>
      <c r="C11" s="65">
        <v>6483662</v>
      </c>
      <c r="D11" s="66">
        <v>1366954</v>
      </c>
    </row>
    <row r="12" spans="1:4" x14ac:dyDescent="0.25">
      <c r="A12" s="45" t="s">
        <v>10</v>
      </c>
      <c r="B12" s="64"/>
      <c r="C12" s="65">
        <v>-2885692</v>
      </c>
      <c r="D12" s="66">
        <v>-7719851</v>
      </c>
    </row>
    <row r="13" spans="1:4" x14ac:dyDescent="0.25">
      <c r="A13" s="45" t="s">
        <v>141</v>
      </c>
      <c r="B13" s="64"/>
      <c r="C13" s="65">
        <v>524670</v>
      </c>
      <c r="D13" s="66">
        <v>3343997</v>
      </c>
    </row>
    <row r="14" spans="1:4" x14ac:dyDescent="0.25">
      <c r="A14" s="45" t="s">
        <v>90</v>
      </c>
      <c r="B14" s="64"/>
      <c r="C14" s="65">
        <v>88333301</v>
      </c>
      <c r="D14" s="66">
        <v>70191719</v>
      </c>
    </row>
    <row r="15" spans="1:4" x14ac:dyDescent="0.25">
      <c r="A15" s="45" t="s">
        <v>91</v>
      </c>
      <c r="B15" s="64"/>
      <c r="C15" s="65">
        <v>-37280293</v>
      </c>
      <c r="D15" s="66">
        <v>-28816143</v>
      </c>
    </row>
    <row r="16" spans="1:4" x14ac:dyDescent="0.25">
      <c r="A16" s="45" t="s">
        <v>142</v>
      </c>
      <c r="B16" s="64"/>
      <c r="C16" s="65">
        <v>-2757248</v>
      </c>
      <c r="D16" s="66">
        <v>-4674580</v>
      </c>
    </row>
    <row r="17" spans="1:4" x14ac:dyDescent="0.25">
      <c r="A17" s="45" t="s">
        <v>143</v>
      </c>
      <c r="B17" s="64"/>
      <c r="C17" s="65">
        <v>-2690260</v>
      </c>
      <c r="D17" s="66">
        <v>-2170062</v>
      </c>
    </row>
    <row r="18" spans="1:4" x14ac:dyDescent="0.25">
      <c r="A18" s="45" t="s">
        <v>144</v>
      </c>
      <c r="B18" s="64"/>
      <c r="C18" s="65">
        <v>-965618</v>
      </c>
      <c r="D18" s="66">
        <v>-356502</v>
      </c>
    </row>
    <row r="19" spans="1:4" x14ac:dyDescent="0.25">
      <c r="A19" s="45" t="s">
        <v>145</v>
      </c>
      <c r="B19" s="64"/>
      <c r="C19" s="65">
        <v>-5839927</v>
      </c>
      <c r="D19" s="66">
        <v>-5292498</v>
      </c>
    </row>
    <row r="20" spans="1:4" x14ac:dyDescent="0.25">
      <c r="A20" s="45" t="s">
        <v>146</v>
      </c>
      <c r="B20" s="64"/>
      <c r="C20" s="65">
        <v>-61009319</v>
      </c>
      <c r="D20" s="66">
        <v>-12729604</v>
      </c>
    </row>
    <row r="21" spans="1:4" x14ac:dyDescent="0.25">
      <c r="A21" s="45" t="s">
        <v>147</v>
      </c>
      <c r="B21" s="64"/>
      <c r="C21" s="65">
        <v>-175960109</v>
      </c>
      <c r="D21" s="66">
        <v>-117623917</v>
      </c>
    </row>
    <row r="22" spans="1:4" x14ac:dyDescent="0.25">
      <c r="A22" s="45" t="s">
        <v>148</v>
      </c>
      <c r="B22" s="64"/>
      <c r="C22" s="65">
        <v>61892454</v>
      </c>
      <c r="D22" s="66">
        <v>36022286</v>
      </c>
    </row>
    <row r="23" spans="1:4" x14ac:dyDescent="0.25">
      <c r="A23" s="45" t="s">
        <v>149</v>
      </c>
      <c r="B23" s="64"/>
      <c r="C23" s="65">
        <v>25434</v>
      </c>
      <c r="D23" s="66" t="s">
        <v>120</v>
      </c>
    </row>
    <row r="24" spans="1:4" x14ac:dyDescent="0.25">
      <c r="A24" s="45" t="s">
        <v>5</v>
      </c>
      <c r="B24" s="64"/>
      <c r="C24" s="65">
        <v>7250722</v>
      </c>
      <c r="D24" s="66">
        <v>35277651</v>
      </c>
    </row>
    <row r="25" spans="1:4" x14ac:dyDescent="0.25">
      <c r="A25" s="45" t="s">
        <v>150</v>
      </c>
      <c r="B25" s="64"/>
      <c r="C25" s="65">
        <v>10663324</v>
      </c>
      <c r="D25" s="66">
        <v>3543931</v>
      </c>
    </row>
    <row r="26" spans="1:4" x14ac:dyDescent="0.25">
      <c r="A26" s="45" t="s">
        <v>151</v>
      </c>
      <c r="B26" s="64"/>
      <c r="C26" s="65">
        <v>-8144185</v>
      </c>
      <c r="D26" s="66">
        <v>-3765359</v>
      </c>
    </row>
    <row r="27" spans="1:4" x14ac:dyDescent="0.25">
      <c r="A27" s="45" t="s">
        <v>89</v>
      </c>
      <c r="B27" s="64"/>
      <c r="C27" s="65">
        <v>31182601</v>
      </c>
      <c r="D27" s="66">
        <v>7674680</v>
      </c>
    </row>
    <row r="28" spans="1:4" ht="24" x14ac:dyDescent="0.25">
      <c r="A28" s="45" t="s">
        <v>152</v>
      </c>
      <c r="B28" s="64"/>
      <c r="C28" s="65" t="s">
        <v>120</v>
      </c>
      <c r="D28" s="66">
        <v>38450</v>
      </c>
    </row>
    <row r="29" spans="1:4" x14ac:dyDescent="0.25">
      <c r="A29" s="45" t="s">
        <v>125</v>
      </c>
      <c r="B29" s="64"/>
      <c r="C29" s="65">
        <v>6208584</v>
      </c>
      <c r="D29" s="66">
        <v>4879855</v>
      </c>
    </row>
    <row r="30" spans="1:4" ht="15.75" thickBot="1" x14ac:dyDescent="0.3">
      <c r="A30" s="45" t="s">
        <v>153</v>
      </c>
      <c r="B30" s="64"/>
      <c r="C30" s="65">
        <v>-2066434</v>
      </c>
      <c r="D30" s="66">
        <v>-2402940</v>
      </c>
    </row>
    <row r="31" spans="1:4" ht="24.75" thickBot="1" x14ac:dyDescent="0.3">
      <c r="A31" s="60" t="s">
        <v>92</v>
      </c>
      <c r="B31" s="64"/>
      <c r="C31" s="52">
        <v>-50294627</v>
      </c>
      <c r="D31" s="53">
        <v>-10536365</v>
      </c>
    </row>
    <row r="32" spans="1:4" x14ac:dyDescent="0.25">
      <c r="A32" s="44"/>
      <c r="B32" s="28"/>
      <c r="C32" s="78"/>
      <c r="D32" s="79"/>
    </row>
    <row r="33" spans="1:4" x14ac:dyDescent="0.25">
      <c r="A33" s="60" t="s">
        <v>93</v>
      </c>
      <c r="B33" s="46"/>
      <c r="C33" s="78"/>
      <c r="D33" s="78"/>
    </row>
    <row r="34" spans="1:4" x14ac:dyDescent="0.25">
      <c r="A34" s="61" t="s">
        <v>154</v>
      </c>
      <c r="B34" s="46"/>
      <c r="C34" s="65">
        <v>387143</v>
      </c>
      <c r="D34" s="66">
        <v>-10322</v>
      </c>
    </row>
    <row r="35" spans="1:4" x14ac:dyDescent="0.25">
      <c r="A35" s="61" t="s">
        <v>94</v>
      </c>
      <c r="B35" s="64"/>
      <c r="C35" s="65">
        <v>-443828</v>
      </c>
      <c r="D35" s="66">
        <v>-459637</v>
      </c>
    </row>
    <row r="36" spans="1:4" x14ac:dyDescent="0.25">
      <c r="A36" s="61" t="s">
        <v>95</v>
      </c>
      <c r="B36" s="64"/>
      <c r="C36" s="65">
        <v>-444916</v>
      </c>
      <c r="D36" s="66">
        <v>-375079</v>
      </c>
    </row>
    <row r="37" spans="1:4" ht="24" x14ac:dyDescent="0.25">
      <c r="A37" s="61" t="s">
        <v>155</v>
      </c>
      <c r="B37" s="64"/>
      <c r="C37" s="65">
        <v>203025</v>
      </c>
      <c r="D37" s="66" t="s">
        <v>120</v>
      </c>
    </row>
    <row r="38" spans="1:4" ht="24" x14ac:dyDescent="0.25">
      <c r="A38" s="61" t="s">
        <v>156</v>
      </c>
      <c r="B38" s="64"/>
      <c r="C38" s="65">
        <v>609264350</v>
      </c>
      <c r="D38" s="66">
        <v>420621100</v>
      </c>
    </row>
    <row r="39" spans="1:4" ht="24" x14ac:dyDescent="0.25">
      <c r="A39" s="61" t="s">
        <v>157</v>
      </c>
      <c r="B39" s="64"/>
      <c r="C39" s="65">
        <v>-626586392</v>
      </c>
      <c r="D39" s="66">
        <v>-439722100</v>
      </c>
    </row>
    <row r="40" spans="1:4" ht="24" x14ac:dyDescent="0.25">
      <c r="A40" s="61" t="s">
        <v>158</v>
      </c>
      <c r="B40" s="46"/>
      <c r="C40" s="65">
        <v>1791885</v>
      </c>
      <c r="D40" s="66" t="s">
        <v>120</v>
      </c>
    </row>
    <row r="41" spans="1:4" ht="24" x14ac:dyDescent="0.25">
      <c r="A41" s="61" t="s">
        <v>159</v>
      </c>
      <c r="B41" s="46"/>
      <c r="C41" s="65">
        <v>-209108</v>
      </c>
      <c r="D41" s="66">
        <v>-144606</v>
      </c>
    </row>
    <row r="42" spans="1:4" x14ac:dyDescent="0.25">
      <c r="A42" s="61" t="s">
        <v>160</v>
      </c>
      <c r="B42" s="46"/>
      <c r="C42" s="65">
        <v>24668</v>
      </c>
      <c r="D42" s="66">
        <v>5228</v>
      </c>
    </row>
    <row r="43" spans="1:4" x14ac:dyDescent="0.25">
      <c r="A43" s="61" t="s">
        <v>125</v>
      </c>
      <c r="B43" s="61"/>
      <c r="C43" s="65">
        <v>1763837</v>
      </c>
      <c r="D43" s="66" t="s">
        <v>120</v>
      </c>
    </row>
    <row r="44" spans="1:4" ht="15.75" thickBot="1" x14ac:dyDescent="0.3">
      <c r="A44" s="61" t="s">
        <v>153</v>
      </c>
      <c r="B44" s="61"/>
      <c r="C44" s="67">
        <v>-556056</v>
      </c>
      <c r="D44" s="68" t="s">
        <v>120</v>
      </c>
    </row>
    <row r="45" spans="1:4" ht="24.75" thickBot="1" x14ac:dyDescent="0.3">
      <c r="A45" s="60" t="s">
        <v>96</v>
      </c>
      <c r="B45" s="46"/>
      <c r="C45" s="67">
        <v>-14805392</v>
      </c>
      <c r="D45" s="68">
        <v>-20085416</v>
      </c>
    </row>
    <row r="46" spans="1:4" x14ac:dyDescent="0.25">
      <c r="A46" s="60"/>
      <c r="B46" s="57"/>
      <c r="C46" s="58"/>
      <c r="D46" s="59"/>
    </row>
    <row r="47" spans="1:4" x14ac:dyDescent="0.25">
      <c r="A47" s="60" t="s">
        <v>97</v>
      </c>
      <c r="B47" s="57"/>
      <c r="C47" s="65"/>
      <c r="D47" s="66"/>
    </row>
    <row r="48" spans="1:4" x14ac:dyDescent="0.25">
      <c r="A48" s="61" t="s">
        <v>126</v>
      </c>
      <c r="B48" s="61"/>
      <c r="C48" s="65">
        <v>37880000</v>
      </c>
      <c r="D48" s="66">
        <v>14967000</v>
      </c>
    </row>
    <row r="49" spans="1:4" x14ac:dyDescent="0.25">
      <c r="A49" s="61" t="s">
        <v>161</v>
      </c>
      <c r="B49" s="64"/>
      <c r="C49" s="65">
        <v>120000000</v>
      </c>
      <c r="D49" s="66" t="s">
        <v>120</v>
      </c>
    </row>
    <row r="50" spans="1:4" x14ac:dyDescent="0.25">
      <c r="A50" s="61" t="s">
        <v>187</v>
      </c>
      <c r="B50" s="64"/>
      <c r="C50" s="65">
        <v>-10000000</v>
      </c>
      <c r="D50" s="66" t="s">
        <v>120</v>
      </c>
    </row>
    <row r="51" spans="1:4" x14ac:dyDescent="0.25">
      <c r="A51" s="61" t="s">
        <v>188</v>
      </c>
      <c r="B51" s="64"/>
      <c r="C51" s="65">
        <v>-180378531</v>
      </c>
      <c r="D51" s="66" t="s">
        <v>120</v>
      </c>
    </row>
    <row r="52" spans="1:4" x14ac:dyDescent="0.25">
      <c r="A52" s="61" t="s">
        <v>98</v>
      </c>
      <c r="B52" s="64"/>
      <c r="C52" s="65">
        <v>104777180</v>
      </c>
      <c r="D52" s="66">
        <v>88793095</v>
      </c>
    </row>
    <row r="53" spans="1:4" x14ac:dyDescent="0.25">
      <c r="A53" s="61" t="s">
        <v>99</v>
      </c>
      <c r="B53" s="64"/>
      <c r="C53" s="65">
        <v>-5237043</v>
      </c>
      <c r="D53" s="66">
        <v>-15496857</v>
      </c>
    </row>
    <row r="54" spans="1:4" x14ac:dyDescent="0.25">
      <c r="A54" s="61" t="s">
        <v>100</v>
      </c>
      <c r="B54" s="64"/>
      <c r="C54" s="65" t="s">
        <v>120</v>
      </c>
      <c r="D54" s="66">
        <v>14040433</v>
      </c>
    </row>
    <row r="55" spans="1:4" x14ac:dyDescent="0.25">
      <c r="A55" s="61" t="s">
        <v>101</v>
      </c>
      <c r="B55" s="64"/>
      <c r="C55" s="65">
        <v>-22929265</v>
      </c>
      <c r="D55" s="66">
        <v>-18158767</v>
      </c>
    </row>
    <row r="56" spans="1:4" x14ac:dyDescent="0.25">
      <c r="A56" s="61" t="s">
        <v>189</v>
      </c>
      <c r="B56" s="64"/>
      <c r="C56" s="65" t="s">
        <v>120</v>
      </c>
      <c r="D56" s="66">
        <v>-1112128</v>
      </c>
    </row>
    <row r="57" spans="1:4" ht="15.75" thickBot="1" x14ac:dyDescent="0.3">
      <c r="A57" s="61" t="s">
        <v>153</v>
      </c>
      <c r="B57" s="64"/>
      <c r="C57" s="67">
        <v>-10250</v>
      </c>
      <c r="D57" s="68" t="s">
        <v>120</v>
      </c>
    </row>
    <row r="58" spans="1:4" ht="15.75" thickBot="1" x14ac:dyDescent="0.3">
      <c r="A58" s="47" t="s">
        <v>102</v>
      </c>
      <c r="B58" s="64"/>
      <c r="C58" s="67">
        <v>44102091</v>
      </c>
      <c r="D58" s="68">
        <v>83032776</v>
      </c>
    </row>
    <row r="59" spans="1:4" x14ac:dyDescent="0.25">
      <c r="A59" s="60" t="s">
        <v>24</v>
      </c>
      <c r="B59" s="57"/>
      <c r="C59" s="65"/>
      <c r="D59" s="66"/>
    </row>
    <row r="60" spans="1:4" x14ac:dyDescent="0.25">
      <c r="A60" s="61" t="s">
        <v>103</v>
      </c>
      <c r="B60" s="64"/>
      <c r="C60" s="65">
        <v>9729871</v>
      </c>
      <c r="D60" s="66">
        <v>3424817</v>
      </c>
    </row>
    <row r="61" spans="1:4" x14ac:dyDescent="0.25">
      <c r="A61" s="61" t="s">
        <v>190</v>
      </c>
      <c r="B61" s="61"/>
      <c r="C61" s="65">
        <v>-26566</v>
      </c>
      <c r="D61" s="66" t="s">
        <v>120</v>
      </c>
    </row>
    <row r="62" spans="1:4" ht="15.75" thickBot="1" x14ac:dyDescent="0.3">
      <c r="A62" s="61" t="s">
        <v>191</v>
      </c>
      <c r="B62" s="61"/>
      <c r="C62" s="65">
        <v>-29772829</v>
      </c>
      <c r="D62" s="66" t="s">
        <v>120</v>
      </c>
    </row>
    <row r="63" spans="1:4" x14ac:dyDescent="0.25">
      <c r="A63" s="60" t="s">
        <v>104</v>
      </c>
      <c r="B63" s="64"/>
      <c r="C63" s="58">
        <v>-41067452</v>
      </c>
      <c r="D63" s="59">
        <v>55835812</v>
      </c>
    </row>
    <row r="64" spans="1:4" x14ac:dyDescent="0.25">
      <c r="A64" s="61"/>
      <c r="B64" s="26"/>
      <c r="C64" s="107"/>
      <c r="D64" s="108"/>
    </row>
    <row r="65" spans="1:4" ht="15.75" customHeight="1" thickBot="1" x14ac:dyDescent="0.3">
      <c r="A65" s="61" t="s">
        <v>105</v>
      </c>
      <c r="B65" s="64">
        <v>3</v>
      </c>
      <c r="C65" s="67">
        <v>257786972</v>
      </c>
      <c r="D65" s="68">
        <v>277763188</v>
      </c>
    </row>
    <row r="66" spans="1:4" ht="15.75" thickBot="1" x14ac:dyDescent="0.3">
      <c r="A66" s="60" t="s">
        <v>106</v>
      </c>
      <c r="B66" s="64">
        <v>3</v>
      </c>
      <c r="C66" s="48">
        <v>216719520</v>
      </c>
      <c r="D66" s="49">
        <v>333599000</v>
      </c>
    </row>
    <row r="67" spans="1:4" ht="15.75" thickTop="1" x14ac:dyDescent="0.25"/>
  </sheetData>
  <mergeCells count="4">
    <mergeCell ref="C5:D5"/>
    <mergeCell ref="B7:B8"/>
    <mergeCell ref="C7:C8"/>
    <mergeCell ref="D7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Баланс</vt:lpstr>
      <vt:lpstr>ОПиУ</vt:lpstr>
      <vt:lpstr>Капитал</vt:lpstr>
      <vt:lpstr>ДДС</vt:lpstr>
      <vt:lpstr>Баланс!OLE_LINK112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МЕДЕУОВ Расул Болатович</dc:creator>
  <cp:lastModifiedBy>МЕДЕУОВ Расул Болатович</cp:lastModifiedBy>
  <dcterms:created xsi:type="dcterms:W3CDTF">2018-05-01T13:14:55Z</dcterms:created>
  <dcterms:modified xsi:type="dcterms:W3CDTF">2018-11-29T10:44:42Z</dcterms:modified>
</cp:coreProperties>
</file>