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0" windowWidth="11400" windowHeight="5415" tabRatio="905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M11" i="40" l="1"/>
  <c r="D11" i="2"/>
  <c r="D14" i="2"/>
  <c r="D13" i="2"/>
  <c r="C14" i="2"/>
  <c r="D26" i="14"/>
  <c r="C26" i="14"/>
  <c r="D22" i="14"/>
  <c r="C22" i="14"/>
  <c r="D14" i="14"/>
  <c r="C14" i="14"/>
  <c r="D58" i="1" l="1"/>
  <c r="J85" i="40" l="1"/>
  <c r="B32" i="2"/>
  <c r="A76" i="1" l="1"/>
  <c r="D22" i="1" l="1"/>
  <c r="L59" i="40" l="1"/>
  <c r="C22" i="1" l="1"/>
  <c r="A86" i="40"/>
  <c r="A33" i="2"/>
  <c r="L30" i="40" l="1"/>
  <c r="L56" i="40" s="1"/>
  <c r="D18" i="2"/>
  <c r="M65" i="40" l="1"/>
  <c r="M59" i="40"/>
  <c r="L65" i="40"/>
  <c r="L72" i="40" s="1"/>
  <c r="M43" i="40"/>
  <c r="L43" i="40"/>
  <c r="M30" i="40"/>
  <c r="M19" i="40"/>
  <c r="L19" i="40"/>
  <c r="L11" i="40"/>
  <c r="L28" i="40" l="1"/>
  <c r="L74" i="40" s="1"/>
  <c r="M56" i="40"/>
  <c r="M72" i="40"/>
  <c r="M28" i="40"/>
  <c r="N74" i="40" l="1"/>
  <c r="M74" i="40"/>
  <c r="M76" i="40" s="1"/>
  <c r="L76" i="40"/>
  <c r="D19" i="2" l="1"/>
  <c r="C19" i="2"/>
  <c r="C16" i="2"/>
  <c r="D12" i="2"/>
  <c r="D16" i="2" s="1"/>
  <c r="C21" i="2" l="1"/>
  <c r="D21" i="2"/>
  <c r="D29" i="14" l="1"/>
  <c r="C29" i="14"/>
  <c r="D50" i="1" l="1"/>
  <c r="C50" i="1"/>
  <c r="D42" i="1"/>
  <c r="C42" i="1"/>
  <c r="D33" i="1"/>
  <c r="D60" i="1" l="1"/>
  <c r="D62" i="1" s="1"/>
  <c r="D35" i="1"/>
  <c r="C58" i="1" l="1"/>
  <c r="C60" i="1" l="1"/>
  <c r="C62" i="1" s="1"/>
  <c r="C33" i="1" l="1"/>
  <c r="C35" i="1" s="1"/>
</calcChain>
</file>

<file path=xl/sharedStrings.xml><?xml version="1.0" encoding="utf-8"?>
<sst xmlns="http://schemas.openxmlformats.org/spreadsheetml/2006/main" count="269" uniqueCount="156">
  <si>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</si>
  <si>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</si>
  <si>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</si>
  <si>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</si>
  <si>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</si>
  <si>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</si>
  <si>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</si>
  <si>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</si>
  <si>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</si>
  <si>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</si>
  <si>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</si>
  <si>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</si>
  <si>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</si>
  <si>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</si>
  <si>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</si>
  <si>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</si>
  <si>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</si>
  <si>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</si>
  <si>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</si>
  <si>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</si>
  <si>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</si>
  <si>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</si>
  <si>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</si>
  <si>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</si>
  <si>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</si>
  <si>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</si>
  <si>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</si>
  <si>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</si>
  <si>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</si>
  <si>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</si>
  <si>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</si>
  <si>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</si>
  <si>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</si>
  <si>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</si>
  <si>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</si>
  <si>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</si>
  <si>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</si>
  <si>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</si>
  <si>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</si>
  <si>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</si>
  <si>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</si>
  <si>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</si>
  <si>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</si>
  <si>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</si>
  <si>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</si>
  <si>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</si>
  <si>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</si>
  <si>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</si>
  <si>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</si>
  <si>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</si>
  <si>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</si>
  <si>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</si>
  <si>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</si>
  <si>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</si>
  <si>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</si>
  <si>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</si>
  <si>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</si>
  <si>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</si>
  <si>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</si>
  <si>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</si>
  <si>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</si>
  <si>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Доходы/(расходы) по курсовой разнице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</si>
  <si>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</si>
  <si>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</si>
  <si>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</si>
  <si>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</si>
  <si>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</si>
  <si>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</si>
  <si>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</si>
  <si>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</si>
  <si>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</si>
  <si>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</si>
  <si>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</si>
  <si>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</si>
  <si>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</si>
  <si>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</si>
  <si>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</si>
  <si>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</si>
  <si>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</si>
  <si>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</si>
  <si>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</si>
  <si>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</si>
  <si>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</si>
  <si>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</si>
  <si>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</si>
  <si>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</si>
  <si>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</si>
  <si>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</si>
  <si>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</si>
  <si>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</si>
  <si>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</si>
  <si>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</si>
  <si>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</si>
  <si>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</si>
  <si>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</si>
  <si>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</si>
  <si>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</si>
  <si>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</si>
  <si>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</si>
  <si>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</si>
  <si>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</si>
  <si>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</si>
  <si>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</si>
  <si>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</si>
  <si>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</si>
  <si>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</si>
  <si>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</si>
  <si>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</si>
  <si>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</si>
  <si>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</si>
  <si>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</si>
  <si>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</si>
  <si>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</si>
  <si>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</si>
  <si>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</si>
  <si>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</si>
  <si>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</si>
  <si>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</si>
  <si>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</si>
  <si>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</si>
  <si>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</si>
  <si>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</si>
  <si>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</si>
  <si>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</si>
  <si>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</si>
  <si>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</si>
  <si>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</si>
  <si>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</si>
  <si>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</si>
  <si>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Прибыль за период</t>
  </si>
  <si>
    <t>Итого совокупный доход за период</t>
  </si>
  <si>
    <t>Жанбатырова М.М.</t>
  </si>
  <si>
    <t>Генеральный директор</t>
  </si>
  <si>
    <t>Маулешев А.А.</t>
  </si>
  <si>
    <t>31 декабря 2018 г.</t>
  </si>
  <si>
    <t>строка</t>
  </si>
  <si>
    <t xml:space="preserve">ЗА ПЕРИОД, ЗАКОНЧИВШИЙСЯ </t>
  </si>
  <si>
    <t>Директор департамента бухгалтерского учета и отчетности, главный бухгалтер</t>
  </si>
  <si>
    <t>31 декабря 2019 г.</t>
  </si>
  <si>
    <t>30 июня  2020 г.</t>
  </si>
  <si>
    <t>30 июня 2020 г.</t>
  </si>
  <si>
    <t>30 июня 2019 г.</t>
  </si>
  <si>
    <t>Финансовые (расходы)/доходы, нетто</t>
  </si>
  <si>
    <t>Прочие доходы</t>
  </si>
  <si>
    <t>Прочие расходы</t>
  </si>
  <si>
    <t>ПРИБЫЛЬ/(УБЫТОК) ДО НАЛОГООБЛОЖЕНИЯ</t>
  </si>
  <si>
    <t>ЗА ПЕРИОД, ЗАКОНЧИВШИЙСЯ  30 июня  2020 года</t>
  </si>
  <si>
    <t xml:space="preserve">13 августа 2020 г. </t>
  </si>
  <si>
    <t>31 декабря 2019г.</t>
  </si>
  <si>
    <t xml:space="preserve"> Обязательства по договорам</t>
  </si>
  <si>
    <t>726 741.54</t>
  </si>
  <si>
    <t>601 067.19</t>
  </si>
  <si>
    <t>ЗА ПЕРИОД, ЗАКОНЧИВШИЙСЯ 30 июня  2020 г.</t>
  </si>
  <si>
    <t>Прочие изменения</t>
  </si>
  <si>
    <t>Январь-июнь   2020 г.</t>
  </si>
  <si>
    <t>Январь-июнь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</si>
</sst>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 * #,##0.00_ ;_ * \-#,##0.00_ ;_ * &quot;-&quot;??_ ;_ @_ "/>
    <numFmt numFmtId="168" formatCode="_ * #,##0_ ;_ * \-#,##0_ ;_ * &quot;-&quot;??_ ;_ @_ "/>
  </numFmts>
  <fonts count="3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8" fillId="0" borderId="1"/>
    <xf numFmtId="0" fontId="8" fillId="0" borderId="1"/>
    <xf numFmtId="0" fontId="19" fillId="0" borderId="1"/>
    <xf numFmtId="164" fontId="19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21" fillId="0" borderId="1" applyFont="0" applyFill="0" applyBorder="0" applyAlignment="0" applyProtection="0"/>
    <xf numFmtId="164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164" fontId="1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22" fillId="0" borderId="1"/>
    <xf numFmtId="0" fontId="12" fillId="0" borderId="1"/>
    <xf numFmtId="165" fontId="21" fillId="0" borderId="1" applyFont="0" applyFill="0" applyBorder="0" applyAlignment="0" applyProtection="0"/>
    <xf numFmtId="166" fontId="19" fillId="0" borderId="1" applyFont="0" applyFill="0" applyBorder="0" applyAlignment="0" applyProtection="0"/>
    <xf numFmtId="164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5" fontId="19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7" fontId="26" fillId="0" borderId="1" applyFont="0" applyFill="0" applyBorder="0" applyAlignment="0" applyProtection="0"/>
  </cellStyleXfs>
  <cellXfs count="170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3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3" xfId="0" applyFont="1" applyBorder="1"/>
    <xf numFmtId="0" fontId="9" fillId="2" borderId="1" xfId="31" applyNumberFormat="1" applyFont="1" applyFill="1" applyAlignment="1">
      <alignment horizontal="left" vertical="top"/>
    </xf>
    <xf numFmtId="0" fontId="16" fillId="0" borderId="0" xfId="0" applyFont="1"/>
    <xf numFmtId="0" fontId="20" fillId="0" borderId="1" xfId="32" applyFont="1" applyFill="1"/>
    <xf numFmtId="0" fontId="14" fillId="0" borderId="1" xfId="32" applyFont="1"/>
    <xf numFmtId="168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0" fontId="14" fillId="0" borderId="7" xfId="32" applyFont="1" applyBorder="1"/>
    <xf numFmtId="0" fontId="27" fillId="0" borderId="7" xfId="32" applyFont="1" applyFill="1" applyBorder="1"/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10" fillId="0" borderId="1" xfId="31" applyNumberFormat="1" applyFont="1" applyFill="1" applyAlignment="1">
      <alignment horizontal="left"/>
    </xf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8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8" fontId="14" fillId="0" borderId="1" xfId="34" applyNumberFormat="1" applyFont="1" applyFill="1" applyBorder="1"/>
    <xf numFmtId="168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9" fillId="0" borderId="1" xfId="2" applyNumberFormat="1" applyFont="1" applyFill="1" applyAlignment="1">
      <alignment horizontal="right"/>
    </xf>
    <xf numFmtId="0" fontId="10" fillId="2" borderId="1" xfId="33" applyNumberFormat="1" applyFont="1" applyFill="1" applyBorder="1" applyAlignment="1">
      <alignment horizontal="left" vertical="center" wrapText="1"/>
    </xf>
    <xf numFmtId="168" fontId="27" fillId="0" borderId="1" xfId="34" applyNumberFormat="1" applyFont="1" applyBorder="1"/>
    <xf numFmtId="0" fontId="18" fillId="0" borderId="1" xfId="0" applyFont="1" applyBorder="1" applyAlignment="1">
      <alignment vertical="center" wrapText="1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5" fillId="0" borderId="13" xfId="0" applyFont="1" applyBorder="1"/>
    <xf numFmtId="3" fontId="18" fillId="0" borderId="12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9" fillId="2" borderId="1" xfId="33" applyNumberFormat="1" applyFont="1" applyFill="1" applyAlignment="1">
      <alignment horizontal="left" vertical="center" wrapText="1"/>
    </xf>
    <xf numFmtId="3" fontId="33" fillId="0" borderId="13" xfId="0" applyNumberFormat="1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 wrapText="1"/>
    </xf>
    <xf numFmtId="0" fontId="6" fillId="0" borderId="0" xfId="0" applyFont="1" applyFill="1"/>
    <xf numFmtId="3" fontId="33" fillId="0" borderId="1" xfId="0" applyNumberFormat="1" applyFont="1" applyBorder="1" applyAlignment="1">
      <alignment vertical="center" wrapText="1"/>
    </xf>
    <xf numFmtId="3" fontId="33" fillId="0" borderId="0" xfId="0" applyNumberFormat="1" applyFont="1"/>
    <xf numFmtId="3" fontId="35" fillId="0" borderId="1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3" fontId="33" fillId="0" borderId="1" xfId="0" applyNumberFormat="1" applyFont="1" applyFill="1" applyBorder="1" applyAlignment="1">
      <alignment horizontal="right" wrapText="1"/>
    </xf>
    <xf numFmtId="3" fontId="9" fillId="0" borderId="1" xfId="1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/>
    </xf>
    <xf numFmtId="0" fontId="36" fillId="0" borderId="0" xfId="0" applyFont="1"/>
    <xf numFmtId="3" fontId="33" fillId="0" borderId="0" xfId="0" applyNumberFormat="1" applyFont="1" applyAlignment="1">
      <alignment vertical="center" wrapText="1"/>
    </xf>
    <xf numFmtId="3" fontId="34" fillId="0" borderId="0" xfId="0" applyNumberFormat="1" applyFont="1"/>
    <xf numFmtId="3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3" fontId="34" fillId="0" borderId="12" xfId="0" applyNumberFormat="1" applyFont="1" applyBorder="1" applyAlignment="1">
      <alignment horizontal="right" vertical="center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0" fillId="0" borderId="1" xfId="2" applyNumberFormat="1" applyFont="1" applyFill="1" applyAlignment="1">
      <alignment horizontal="center" vertical="top" wrapText="1"/>
    </xf>
    <xf numFmtId="0" fontId="9" fillId="0" borderId="1" xfId="2" applyNumberFormat="1" applyFont="1" applyFill="1" applyAlignment="1">
      <alignment horizontal="center" vertical="top"/>
    </xf>
    <xf numFmtId="0" fontId="15" fillId="0" borderId="1" xfId="2" applyNumberFormat="1" applyFont="1" applyFill="1" applyAlignment="1">
      <alignment horizontal="center" vertical="top" wrapText="1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3" fontId="18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1" xfId="33" applyNumberFormat="1" applyFont="1" applyFill="1" applyBorder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Fill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25" fillId="0" borderId="0" xfId="0" applyFont="1"/>
    <xf numFmtId="0" fontId="10" fillId="2" borderId="8" xfId="3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/>
    </xf>
  </cellXfs>
  <cellStyles count="35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ОДДС" xfId="31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D40"/>
  <sheetViews>
    <sheetView tabSelected="1" workbookViewId="0">
      <selection activeCell="D33" sqref="D33"/>
    </sheetView>
  </sheetViews>
  <sheetFormatPr defaultRowHeight="11.25" x14ac:dyDescent="0.2"/>
  <cols>
    <col min="1" max="1" width="47.33203125" style="26" customWidth="1"/>
    <col min="2" max="2" width="9.33203125" style="26"/>
    <col min="3" max="3" width="18.33203125" style="29" customWidth="1"/>
    <col min="4" max="4" width="19.33203125" style="29" customWidth="1"/>
    <col min="5" max="9" width="9.33203125" style="29"/>
    <col min="10" max="16384" width="9.33203125" style="26"/>
  </cols>
  <sheetData>
    <row r="1" spans="1:4" ht="14.25" x14ac:dyDescent="0.2">
      <c r="A1" s="27"/>
      <c r="B1" s="12" t="s">
        <v>122</v>
      </c>
      <c r="C1" s="28"/>
      <c r="D1" s="28"/>
    </row>
    <row r="2" spans="1:4" ht="12" x14ac:dyDescent="0.2">
      <c r="A2" s="27" t="s">
        <v>0</v>
      </c>
      <c r="B2" s="30"/>
      <c r="C2" s="28"/>
      <c r="D2" s="28"/>
    </row>
    <row r="3" spans="1:4" ht="12" x14ac:dyDescent="0.2">
      <c r="A3" s="31" t="s">
        <v>1</v>
      </c>
      <c r="B3" s="30"/>
      <c r="C3" s="28"/>
      <c r="D3" s="28"/>
    </row>
    <row r="4" spans="1:4" ht="12" x14ac:dyDescent="0.2">
      <c r="A4" s="27"/>
      <c r="B4" s="30"/>
      <c r="C4" s="28"/>
      <c r="D4" s="28"/>
    </row>
    <row r="5" spans="1:4" ht="12" x14ac:dyDescent="0.2">
      <c r="A5" s="139" t="s">
        <v>54</v>
      </c>
      <c r="B5" s="140"/>
      <c r="C5" s="140"/>
      <c r="D5" s="140"/>
    </row>
    <row r="6" spans="1:4" ht="12" x14ac:dyDescent="0.2">
      <c r="A6" s="139" t="s">
        <v>55</v>
      </c>
      <c r="B6" s="140"/>
      <c r="C6" s="140"/>
      <c r="D6" s="140"/>
    </row>
    <row r="7" spans="1:4" ht="12" x14ac:dyDescent="0.2">
      <c r="A7" s="139" t="s">
        <v>146</v>
      </c>
      <c r="B7" s="140"/>
      <c r="C7" s="140"/>
      <c r="D7" s="140"/>
    </row>
    <row r="8" spans="1:4" ht="12" x14ac:dyDescent="0.2">
      <c r="A8" s="32"/>
      <c r="B8" s="30"/>
      <c r="C8" s="28"/>
      <c r="D8" s="28"/>
    </row>
    <row r="9" spans="1:4" ht="12" x14ac:dyDescent="0.2">
      <c r="A9" s="27"/>
      <c r="B9" s="30"/>
      <c r="C9" s="28"/>
      <c r="D9" s="28"/>
    </row>
    <row r="10" spans="1:4" ht="12" x14ac:dyDescent="0.2">
      <c r="A10" s="33" t="s">
        <v>4</v>
      </c>
      <c r="B10" s="34" t="s">
        <v>5</v>
      </c>
      <c r="C10" s="35" t="s">
        <v>139</v>
      </c>
      <c r="D10" s="35" t="s">
        <v>141</v>
      </c>
    </row>
    <row r="11" spans="1:4" ht="12.75" thickBot="1" x14ac:dyDescent="0.25">
      <c r="A11" s="36"/>
      <c r="B11" s="37"/>
      <c r="C11" s="38"/>
      <c r="D11" s="38"/>
    </row>
    <row r="12" spans="1:4" ht="12" x14ac:dyDescent="0.2">
      <c r="A12" s="39" t="s">
        <v>56</v>
      </c>
      <c r="B12" s="40"/>
      <c r="C12" s="121">
        <v>28820748</v>
      </c>
      <c r="D12" s="121">
        <v>22160680</v>
      </c>
    </row>
    <row r="13" spans="1:4" ht="12.75" thickBot="1" x14ac:dyDescent="0.25">
      <c r="A13" s="39" t="s">
        <v>57</v>
      </c>
      <c r="B13" s="40"/>
      <c r="C13" s="122">
        <v>-10799681</v>
      </c>
      <c r="D13" s="122">
        <v>-6756914</v>
      </c>
    </row>
    <row r="14" spans="1:4" ht="12" x14ac:dyDescent="0.2">
      <c r="A14" s="41" t="s">
        <v>58</v>
      </c>
      <c r="B14" s="42"/>
      <c r="C14" s="43">
        <f>SUM(C12:C13)</f>
        <v>18021067</v>
      </c>
      <c r="D14" s="43">
        <f>SUM(D12:D13)</f>
        <v>15403766</v>
      </c>
    </row>
    <row r="15" spans="1:4" ht="12" x14ac:dyDescent="0.2">
      <c r="A15" s="41"/>
      <c r="B15" s="42"/>
      <c r="C15" s="44"/>
      <c r="D15" s="44"/>
    </row>
    <row r="16" spans="1:4" ht="12" x14ac:dyDescent="0.2">
      <c r="A16" s="39" t="s">
        <v>59</v>
      </c>
      <c r="B16" s="40"/>
      <c r="C16" s="124">
        <v>-2519985</v>
      </c>
      <c r="D16" s="124">
        <v>-1952951</v>
      </c>
    </row>
    <row r="17" spans="1:10" ht="12" x14ac:dyDescent="0.2">
      <c r="A17" s="39" t="s">
        <v>60</v>
      </c>
      <c r="B17" s="40"/>
      <c r="C17" s="124">
        <v>-756471</v>
      </c>
      <c r="D17" s="124">
        <v>-1501770</v>
      </c>
    </row>
    <row r="18" spans="1:10" ht="12" x14ac:dyDescent="0.2">
      <c r="A18" s="39" t="s">
        <v>142</v>
      </c>
      <c r="B18" s="40"/>
      <c r="C18" s="124">
        <v>-873991</v>
      </c>
      <c r="D18" s="124">
        <v>-1049066</v>
      </c>
    </row>
    <row r="19" spans="1:10" ht="12" x14ac:dyDescent="0.2">
      <c r="A19" s="39" t="s">
        <v>61</v>
      </c>
      <c r="B19" s="40"/>
      <c r="C19" s="124">
        <v>279374</v>
      </c>
      <c r="D19" s="124">
        <v>-16510</v>
      </c>
    </row>
    <row r="20" spans="1:10" ht="12" x14ac:dyDescent="0.2">
      <c r="A20" s="39" t="s">
        <v>143</v>
      </c>
      <c r="B20" s="40"/>
      <c r="C20" s="124">
        <v>121716</v>
      </c>
      <c r="D20" s="124">
        <v>27164</v>
      </c>
    </row>
    <row r="21" spans="1:10" ht="12.75" thickBot="1" x14ac:dyDescent="0.25">
      <c r="A21" s="123" t="s">
        <v>144</v>
      </c>
      <c r="C21" s="122">
        <v>-87964</v>
      </c>
      <c r="D21" s="122">
        <v>-151529</v>
      </c>
    </row>
    <row r="22" spans="1:10" ht="24" x14ac:dyDescent="0.2">
      <c r="A22" s="41" t="s">
        <v>145</v>
      </c>
      <c r="B22" s="42"/>
      <c r="C22" s="43">
        <f>SUM(C14:C21)</f>
        <v>14183746</v>
      </c>
      <c r="D22" s="43">
        <f>SUM(D14:D21)</f>
        <v>10759104</v>
      </c>
    </row>
    <row r="23" spans="1:10" ht="12" x14ac:dyDescent="0.2">
      <c r="A23" s="41"/>
      <c r="B23" s="42"/>
      <c r="C23" s="44"/>
      <c r="D23" s="44"/>
    </row>
    <row r="24" spans="1:10" ht="12" x14ac:dyDescent="0.2">
      <c r="A24" s="39" t="s">
        <v>62</v>
      </c>
      <c r="B24" s="40"/>
      <c r="C24" s="125">
        <v>-1605461</v>
      </c>
      <c r="D24" s="125">
        <v>-1655660</v>
      </c>
    </row>
    <row r="25" spans="1:10" ht="12" x14ac:dyDescent="0.2">
      <c r="A25" s="39"/>
      <c r="B25" s="40"/>
      <c r="C25" s="45"/>
      <c r="D25" s="45"/>
    </row>
    <row r="26" spans="1:10" ht="24.75" thickBot="1" x14ac:dyDescent="0.25">
      <c r="A26" s="41" t="s">
        <v>63</v>
      </c>
      <c r="B26" s="42"/>
      <c r="C26" s="46">
        <f>SUM(C22:C25)</f>
        <v>12578285</v>
      </c>
      <c r="D26" s="46">
        <f>SUM(D22:D25)</f>
        <v>9103444</v>
      </c>
    </row>
    <row r="27" spans="1:10" ht="12.75" thickTop="1" x14ac:dyDescent="0.2">
      <c r="A27" s="47"/>
      <c r="B27" s="30"/>
      <c r="C27" s="48"/>
      <c r="D27" s="48"/>
    </row>
    <row r="28" spans="1:10" ht="12" x14ac:dyDescent="0.2">
      <c r="A28" s="32" t="s">
        <v>64</v>
      </c>
      <c r="B28" s="30"/>
      <c r="C28" s="49"/>
      <c r="D28" s="49"/>
    </row>
    <row r="29" spans="1:10" ht="12.75" thickBot="1" x14ac:dyDescent="0.25">
      <c r="A29" s="27" t="s">
        <v>65</v>
      </c>
      <c r="B29" s="30"/>
      <c r="C29" s="107">
        <f>C26/100000</f>
        <v>125.78285</v>
      </c>
      <c r="D29" s="107">
        <f>D26/100000</f>
        <v>91.034440000000004</v>
      </c>
    </row>
    <row r="30" spans="1:10" ht="12.75" thickTop="1" x14ac:dyDescent="0.2">
      <c r="A30" s="141" t="s">
        <v>49</v>
      </c>
      <c r="B30" s="140"/>
      <c r="C30" s="48"/>
      <c r="D30" s="48"/>
    </row>
    <row r="31" spans="1:10" x14ac:dyDescent="0.2">
      <c r="B31" s="29"/>
      <c r="J31" s="29"/>
    </row>
    <row r="32" spans="1:10" x14ac:dyDescent="0.2">
      <c r="B32" s="29"/>
      <c r="J32" s="29"/>
    </row>
    <row r="33" spans="1:30" s="53" customFormat="1" ht="34.5" customHeight="1" x14ac:dyDescent="0.2">
      <c r="A33" s="50" t="s">
        <v>123</v>
      </c>
      <c r="B33" s="51"/>
      <c r="C33" s="52"/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53" customFormat="1" ht="12" x14ac:dyDescent="0.2">
      <c r="A34" s="15"/>
      <c r="B34" s="51"/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53" customFormat="1" ht="12" x14ac:dyDescent="0.2">
      <c r="A35" s="50"/>
      <c r="B35" s="50"/>
      <c r="C35" s="52"/>
      <c r="D35" s="52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53" customFormat="1" ht="12" x14ac:dyDescent="0.2">
      <c r="A36" s="50" t="s">
        <v>124</v>
      </c>
      <c r="B36" s="137" t="s">
        <v>125</v>
      </c>
      <c r="C36" s="137"/>
      <c r="D36" s="55" t="s">
        <v>53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53" customFormat="1" ht="12" x14ac:dyDescent="0.2">
      <c r="A37" s="54" t="s">
        <v>133</v>
      </c>
      <c r="B37" s="137" t="s">
        <v>131</v>
      </c>
      <c r="C37" s="137"/>
      <c r="D37" s="56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53" customFormat="1" ht="56.25" customHeight="1" x14ac:dyDescent="0.2">
      <c r="A38" s="57" t="s">
        <v>132</v>
      </c>
      <c r="B38" s="138" t="s">
        <v>137</v>
      </c>
      <c r="C38" s="138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59" customFormat="1" ht="12" x14ac:dyDescent="0.2">
      <c r="A39" s="58" t="s">
        <v>147</v>
      </c>
      <c r="B39" s="58"/>
      <c r="C39" s="58"/>
      <c r="D39" s="5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59" customFormat="1" ht="12" x14ac:dyDescent="0.2">
      <c r="A40" s="58" t="s">
        <v>126</v>
      </c>
      <c r="B40" s="58"/>
      <c r="C40" s="58"/>
      <c r="D40" s="5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mergeCells count="7">
    <mergeCell ref="B37:C37"/>
    <mergeCell ref="B38:C38"/>
    <mergeCell ref="A5:D5"/>
    <mergeCell ref="A6:D6"/>
    <mergeCell ref="A7:D7"/>
    <mergeCell ref="A30:B30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outlinePr summaryBelow="0" summaryRight="0"/>
    <pageSetUpPr autoPageBreaks="0"/>
  </sheetPr>
  <dimension ref="A1:AA77"/>
  <sheetViews>
    <sheetView topLeftCell="A19" zoomScale="142" zoomScaleNormal="142" workbookViewId="0">
      <selection activeCell="I26" sqref="H26:I26"/>
    </sheetView>
  </sheetViews>
  <sheetFormatPr defaultColWidth="10.5" defaultRowHeight="11.45" customHeight="1" x14ac:dyDescent="0.2"/>
  <cols>
    <col min="1" max="1" width="47.33203125" style="60" customWidth="1"/>
    <col min="2" max="2" width="6.83203125" style="60" customWidth="1"/>
    <col min="3" max="4" width="17.33203125" style="61" customWidth="1"/>
    <col min="5" max="5" width="10.5" style="29"/>
    <col min="6" max="16384" width="10.5" style="26"/>
  </cols>
  <sheetData>
    <row r="1" spans="1:5" s="60" customFormat="1" ht="11.1" customHeight="1" x14ac:dyDescent="0.2">
      <c r="C1" s="12" t="s">
        <v>128</v>
      </c>
      <c r="D1" s="61"/>
      <c r="E1" s="61"/>
    </row>
    <row r="2" spans="1:5" s="60" customFormat="1" ht="11.1" customHeight="1" x14ac:dyDescent="0.2">
      <c r="A2" s="62" t="s">
        <v>0</v>
      </c>
      <c r="C2" s="61"/>
      <c r="D2" s="61"/>
      <c r="E2" s="61"/>
    </row>
    <row r="3" spans="1:5" s="60" customFormat="1" ht="11.1" customHeight="1" x14ac:dyDescent="0.2">
      <c r="A3" s="63" t="s">
        <v>1</v>
      </c>
      <c r="C3" s="61"/>
      <c r="D3" s="61"/>
      <c r="E3" s="61"/>
    </row>
    <row r="4" spans="1:5" s="60" customFormat="1" ht="11.1" customHeight="1" x14ac:dyDescent="0.2">
      <c r="A4" s="64"/>
      <c r="C4" s="65"/>
      <c r="D4" s="65"/>
      <c r="E4" s="61"/>
    </row>
    <row r="5" spans="1:5" s="60" customFormat="1" ht="11.1" customHeight="1" x14ac:dyDescent="0.2">
      <c r="A5" s="66" t="s">
        <v>2</v>
      </c>
      <c r="C5" s="65"/>
      <c r="D5" s="65"/>
      <c r="E5" s="61"/>
    </row>
    <row r="6" spans="1:5" s="60" customFormat="1" ht="11.1" customHeight="1" x14ac:dyDescent="0.2">
      <c r="A6" s="66" t="s">
        <v>3</v>
      </c>
      <c r="C6" s="65"/>
      <c r="D6" s="65"/>
      <c r="E6" s="61"/>
    </row>
    <row r="7" spans="1:5" s="60" customFormat="1" ht="11.1" customHeight="1" x14ac:dyDescent="0.2">
      <c r="A7" s="66" t="s">
        <v>139</v>
      </c>
      <c r="C7" s="61"/>
      <c r="D7" s="61"/>
      <c r="E7" s="61"/>
    </row>
    <row r="8" spans="1:5" s="60" customFormat="1" ht="11.1" customHeight="1" x14ac:dyDescent="0.2">
      <c r="A8" s="64"/>
      <c r="C8" s="65"/>
      <c r="D8" s="65"/>
      <c r="E8" s="61"/>
    </row>
    <row r="9" spans="1:5" s="60" customFormat="1" ht="11.1" customHeight="1" x14ac:dyDescent="0.2">
      <c r="A9" s="67" t="s">
        <v>4</v>
      </c>
      <c r="B9" s="68" t="s">
        <v>5</v>
      </c>
      <c r="C9" s="35" t="s">
        <v>139</v>
      </c>
      <c r="D9" s="35" t="s">
        <v>148</v>
      </c>
      <c r="E9" s="61"/>
    </row>
    <row r="10" spans="1:5" s="60" customFormat="1" ht="11.1" customHeight="1" x14ac:dyDescent="0.2">
      <c r="A10" s="69"/>
      <c r="B10" s="70"/>
      <c r="C10" s="71"/>
      <c r="D10" s="71"/>
      <c r="E10" s="61"/>
    </row>
    <row r="11" spans="1:5" s="60" customFormat="1" ht="11.1" customHeight="1" x14ac:dyDescent="0.2">
      <c r="A11" s="72" t="s">
        <v>6</v>
      </c>
      <c r="C11" s="61"/>
      <c r="D11" s="61"/>
      <c r="E11" s="61"/>
    </row>
    <row r="12" spans="1:5" s="60" customFormat="1" ht="11.1" customHeight="1" x14ac:dyDescent="0.2">
      <c r="A12" s="73"/>
      <c r="C12" s="61"/>
      <c r="D12" s="61"/>
      <c r="E12" s="61"/>
    </row>
    <row r="13" spans="1:5" s="60" customFormat="1" ht="11.1" customHeight="1" x14ac:dyDescent="0.2">
      <c r="A13" s="72" t="s">
        <v>7</v>
      </c>
      <c r="E13" s="61"/>
    </row>
    <row r="14" spans="1:5" s="60" customFormat="1" ht="11.1" customHeight="1" x14ac:dyDescent="0.2">
      <c r="A14" s="74" t="s">
        <v>8</v>
      </c>
      <c r="C14" s="124">
        <v>61253939</v>
      </c>
      <c r="D14" s="124">
        <v>61551398</v>
      </c>
    </row>
    <row r="15" spans="1:5" s="60" customFormat="1" ht="11.1" customHeight="1" x14ac:dyDescent="0.2">
      <c r="A15" s="74" t="s">
        <v>9</v>
      </c>
      <c r="C15" s="124">
        <v>9987366</v>
      </c>
      <c r="D15" s="124">
        <v>9817053</v>
      </c>
    </row>
    <row r="16" spans="1:5" s="60" customFormat="1" ht="11.1" customHeight="1" x14ac:dyDescent="0.2">
      <c r="A16" s="74" t="s">
        <v>10</v>
      </c>
      <c r="C16" s="124">
        <v>22940</v>
      </c>
      <c r="D16" s="124">
        <v>23655</v>
      </c>
      <c r="E16" s="61"/>
    </row>
    <row r="17" spans="1:5" s="60" customFormat="1" ht="11.1" customHeight="1" x14ac:dyDescent="0.2">
      <c r="A17" s="74" t="s">
        <v>11</v>
      </c>
      <c r="C17" s="124">
        <v>40561</v>
      </c>
      <c r="D17" s="124">
        <v>29712</v>
      </c>
      <c r="E17" s="61"/>
    </row>
    <row r="18" spans="1:5" s="60" customFormat="1" ht="11.1" customHeight="1" x14ac:dyDescent="0.2">
      <c r="A18" s="74" t="s">
        <v>12</v>
      </c>
      <c r="C18" s="124">
        <v>6150453</v>
      </c>
      <c r="D18" s="124">
        <v>4162275</v>
      </c>
      <c r="E18" s="61"/>
    </row>
    <row r="19" spans="1:5" s="60" customFormat="1" ht="11.1" customHeight="1" x14ac:dyDescent="0.2">
      <c r="A19" s="74" t="s">
        <v>13</v>
      </c>
      <c r="C19" s="124">
        <v>0</v>
      </c>
      <c r="D19" s="124">
        <v>0</v>
      </c>
      <c r="E19" s="61"/>
    </row>
    <row r="20" spans="1:5" s="60" customFormat="1" ht="11.1" customHeight="1" x14ac:dyDescent="0.2">
      <c r="A20" s="74" t="s">
        <v>17</v>
      </c>
      <c r="C20" s="125">
        <v>346486</v>
      </c>
      <c r="D20" s="125">
        <v>346486</v>
      </c>
      <c r="E20" s="61"/>
    </row>
    <row r="21" spans="1:5" s="60" customFormat="1" ht="11.1" customHeight="1" x14ac:dyDescent="0.2">
      <c r="A21" s="74" t="s">
        <v>16</v>
      </c>
      <c r="C21" s="128">
        <v>347446</v>
      </c>
      <c r="D21" s="128">
        <v>347446</v>
      </c>
      <c r="E21" s="61"/>
    </row>
    <row r="22" spans="1:5" s="60" customFormat="1" ht="11.1" customHeight="1" x14ac:dyDescent="0.2">
      <c r="A22" s="72" t="s">
        <v>18</v>
      </c>
      <c r="C22" s="75">
        <f>SUM(C14:C21)</f>
        <v>78149191</v>
      </c>
      <c r="D22" s="75">
        <f>SUM(D14:D21)</f>
        <v>76278025</v>
      </c>
      <c r="E22" s="61"/>
    </row>
    <row r="23" spans="1:5" s="60" customFormat="1" ht="11.1" customHeight="1" x14ac:dyDescent="0.2">
      <c r="A23" s="73"/>
      <c r="C23" s="76"/>
      <c r="D23" s="76"/>
      <c r="E23" s="61"/>
    </row>
    <row r="24" spans="1:5" s="60" customFormat="1" ht="11.1" customHeight="1" x14ac:dyDescent="0.2">
      <c r="A24" s="72" t="s">
        <v>19</v>
      </c>
      <c r="C24" s="61"/>
      <c r="D24" s="61"/>
      <c r="E24" s="61"/>
    </row>
    <row r="25" spans="1:5" s="60" customFormat="1" ht="11.1" customHeight="1" x14ac:dyDescent="0.2">
      <c r="A25" s="74" t="s">
        <v>15</v>
      </c>
      <c r="C25" s="126">
        <v>4669708</v>
      </c>
      <c r="D25" s="126">
        <v>6594530</v>
      </c>
      <c r="E25" s="61"/>
    </row>
    <row r="26" spans="1:5" s="60" customFormat="1" ht="11.1" customHeight="1" x14ac:dyDescent="0.2">
      <c r="A26" s="74" t="s">
        <v>20</v>
      </c>
      <c r="C26" s="126">
        <v>8114426</v>
      </c>
      <c r="D26" s="126">
        <v>3583235</v>
      </c>
      <c r="E26" s="61"/>
    </row>
    <row r="27" spans="1:5" s="60" customFormat="1" ht="11.1" customHeight="1" x14ac:dyDescent="0.2">
      <c r="A27" s="74" t="s">
        <v>21</v>
      </c>
      <c r="C27" s="126">
        <v>125061</v>
      </c>
      <c r="D27" s="126">
        <v>235158</v>
      </c>
      <c r="E27" s="61"/>
    </row>
    <row r="28" spans="1:5" s="60" customFormat="1" ht="11.1" customHeight="1" x14ac:dyDescent="0.2">
      <c r="A28" s="74" t="s">
        <v>22</v>
      </c>
      <c r="C28" s="126">
        <v>711025</v>
      </c>
      <c r="D28" s="126">
        <v>418637</v>
      </c>
      <c r="E28" s="61"/>
    </row>
    <row r="29" spans="1:5" s="60" customFormat="1" ht="11.1" customHeight="1" x14ac:dyDescent="0.2">
      <c r="A29" s="74" t="s">
        <v>23</v>
      </c>
      <c r="C29" s="126">
        <v>506583</v>
      </c>
      <c r="D29" s="126">
        <v>548562</v>
      </c>
      <c r="E29" s="61"/>
    </row>
    <row r="30" spans="1:5" s="60" customFormat="1" ht="11.1" customHeight="1" x14ac:dyDescent="0.2">
      <c r="A30" s="74" t="s">
        <v>24</v>
      </c>
      <c r="C30" s="126">
        <v>1183752</v>
      </c>
      <c r="D30" s="126">
        <v>1005419</v>
      </c>
      <c r="E30" s="61"/>
    </row>
    <row r="31" spans="1:5" s="60" customFormat="1" ht="11.1" customHeight="1" x14ac:dyDescent="0.2">
      <c r="A31" s="74" t="s">
        <v>16</v>
      </c>
      <c r="C31" s="126">
        <v>68477</v>
      </c>
      <c r="D31" s="126">
        <v>65005</v>
      </c>
      <c r="E31" s="61"/>
    </row>
    <row r="32" spans="1:5" s="60" customFormat="1" ht="11.1" customHeight="1" thickBot="1" x14ac:dyDescent="0.25">
      <c r="A32" s="74" t="s">
        <v>25</v>
      </c>
      <c r="C32" s="127">
        <v>17273166</v>
      </c>
      <c r="D32" s="127">
        <v>7785318</v>
      </c>
      <c r="E32" s="61"/>
    </row>
    <row r="33" spans="1:8" s="60" customFormat="1" ht="11.1" customHeight="1" x14ac:dyDescent="0.2">
      <c r="A33" s="72" t="s">
        <v>26</v>
      </c>
      <c r="C33" s="75">
        <f>SUM(C25:C32)</f>
        <v>32652198</v>
      </c>
      <c r="D33" s="75">
        <f>SUM(D25:D32)</f>
        <v>20235864</v>
      </c>
      <c r="E33" s="61"/>
    </row>
    <row r="34" spans="1:8" s="60" customFormat="1" ht="11.1" customHeight="1" x14ac:dyDescent="0.2">
      <c r="A34" s="73"/>
      <c r="C34" s="76"/>
      <c r="D34" s="76"/>
      <c r="E34" s="61"/>
    </row>
    <row r="35" spans="1:8" s="60" customFormat="1" ht="12" customHeight="1" thickBot="1" x14ac:dyDescent="0.25">
      <c r="A35" s="72" t="s">
        <v>27</v>
      </c>
      <c r="C35" s="77">
        <f>C22+C33</f>
        <v>110801389</v>
      </c>
      <c r="D35" s="77">
        <f>D22+D33</f>
        <v>96513889</v>
      </c>
      <c r="E35" s="61"/>
    </row>
    <row r="36" spans="1:8" s="60" customFormat="1" ht="12" customHeight="1" thickTop="1" x14ac:dyDescent="0.2">
      <c r="A36" s="64"/>
      <c r="C36" s="78"/>
      <c r="D36" s="78"/>
      <c r="E36" s="61"/>
    </row>
    <row r="37" spans="1:8" s="60" customFormat="1" ht="11.1" customHeight="1" x14ac:dyDescent="0.2">
      <c r="A37" s="72" t="s">
        <v>28</v>
      </c>
      <c r="C37" s="61"/>
      <c r="D37" s="61"/>
      <c r="E37" s="61"/>
    </row>
    <row r="38" spans="1:8" s="60" customFormat="1" ht="12.95" customHeight="1" x14ac:dyDescent="0.2">
      <c r="A38" s="73"/>
      <c r="C38" s="61"/>
      <c r="D38" s="61"/>
      <c r="E38" s="61"/>
    </row>
    <row r="39" spans="1:8" s="60" customFormat="1" ht="11.1" customHeight="1" x14ac:dyDescent="0.2">
      <c r="A39" s="72" t="s">
        <v>29</v>
      </c>
      <c r="C39" s="61"/>
      <c r="D39" s="61"/>
      <c r="E39" s="61"/>
    </row>
    <row r="40" spans="1:8" s="60" customFormat="1" ht="11.1" customHeight="1" x14ac:dyDescent="0.2">
      <c r="A40" s="74" t="s">
        <v>30</v>
      </c>
      <c r="C40" s="126">
        <v>17754292</v>
      </c>
      <c r="D40" s="126">
        <v>17754292</v>
      </c>
      <c r="E40" s="61"/>
    </row>
    <row r="41" spans="1:8" s="60" customFormat="1" ht="11.1" customHeight="1" thickBot="1" x14ac:dyDescent="0.25">
      <c r="A41" s="74" t="s">
        <v>31</v>
      </c>
      <c r="C41" s="127">
        <v>54960423</v>
      </c>
      <c r="D41" s="127">
        <v>42382139</v>
      </c>
      <c r="E41" s="61"/>
      <c r="G41" s="61"/>
    </row>
    <row r="42" spans="1:8" s="60" customFormat="1" ht="11.1" customHeight="1" x14ac:dyDescent="0.2">
      <c r="A42" s="72" t="s">
        <v>32</v>
      </c>
      <c r="C42" s="75">
        <f>SUM(C40:C41)</f>
        <v>72714715</v>
      </c>
      <c r="D42" s="75">
        <f>SUM(D40:D41)</f>
        <v>60136431</v>
      </c>
      <c r="E42" s="61"/>
      <c r="G42" s="61"/>
    </row>
    <row r="43" spans="1:8" s="60" customFormat="1" ht="11.1" customHeight="1" x14ac:dyDescent="0.2">
      <c r="A43" s="73"/>
      <c r="C43" s="76"/>
      <c r="D43" s="76"/>
      <c r="E43" s="61"/>
    </row>
    <row r="44" spans="1:8" s="60" customFormat="1" ht="11.1" customHeight="1" x14ac:dyDescent="0.2">
      <c r="A44" s="72" t="s">
        <v>33</v>
      </c>
      <c r="C44" s="61"/>
      <c r="D44" s="61"/>
      <c r="E44" s="61"/>
    </row>
    <row r="45" spans="1:8" s="60" customFormat="1" ht="11.1" customHeight="1" x14ac:dyDescent="0.2">
      <c r="A45" s="74" t="s">
        <v>34</v>
      </c>
      <c r="C45" s="126">
        <v>18462427</v>
      </c>
      <c r="D45" s="126">
        <v>16676242</v>
      </c>
      <c r="E45" s="61"/>
      <c r="H45" s="120"/>
    </row>
    <row r="46" spans="1:8" s="60" customFormat="1" ht="11.1" customHeight="1" x14ac:dyDescent="0.2">
      <c r="A46" s="74" t="s">
        <v>35</v>
      </c>
      <c r="C46" s="126">
        <v>7236932</v>
      </c>
      <c r="D46" s="126">
        <v>7475758</v>
      </c>
      <c r="E46" s="61"/>
      <c r="H46" s="120"/>
    </row>
    <row r="47" spans="1:8" s="60" customFormat="1" ht="11.1" customHeight="1" x14ac:dyDescent="0.2">
      <c r="A47" s="74" t="s">
        <v>37</v>
      </c>
      <c r="C47" s="126">
        <v>141278</v>
      </c>
      <c r="D47" s="126">
        <v>131098</v>
      </c>
      <c r="E47" s="61"/>
      <c r="H47" s="120"/>
    </row>
    <row r="48" spans="1:8" s="60" customFormat="1" ht="11.1" customHeight="1" x14ac:dyDescent="0.2">
      <c r="A48" s="74" t="s">
        <v>38</v>
      </c>
      <c r="C48" s="126">
        <v>1547414</v>
      </c>
      <c r="D48" s="126">
        <v>1488802</v>
      </c>
      <c r="E48" s="61"/>
      <c r="H48" s="120"/>
    </row>
    <row r="49" spans="1:8" s="60" customFormat="1" ht="11.1" customHeight="1" thickBot="1" x14ac:dyDescent="0.25">
      <c r="A49" s="74" t="s">
        <v>39</v>
      </c>
      <c r="C49" s="127">
        <v>3412511</v>
      </c>
      <c r="D49" s="127">
        <v>3412511</v>
      </c>
      <c r="E49" s="61"/>
      <c r="H49" s="120"/>
    </row>
    <row r="50" spans="1:8" s="60" customFormat="1" ht="11.1" customHeight="1" x14ac:dyDescent="0.2">
      <c r="A50" s="72" t="s">
        <v>40</v>
      </c>
      <c r="C50" s="75">
        <f>SUM(C45:C49)</f>
        <v>30800562</v>
      </c>
      <c r="D50" s="75">
        <f>SUM(D45:D49)</f>
        <v>29184411</v>
      </c>
      <c r="E50" s="61"/>
      <c r="H50" s="120"/>
    </row>
    <row r="51" spans="1:8" s="60" customFormat="1" ht="11.1" customHeight="1" x14ac:dyDescent="0.2">
      <c r="C51" s="61"/>
      <c r="D51" s="61"/>
      <c r="E51" s="61"/>
    </row>
    <row r="52" spans="1:8" s="60" customFormat="1" ht="11.1" customHeight="1" x14ac:dyDescent="0.2">
      <c r="A52" s="72" t="s">
        <v>41</v>
      </c>
      <c r="C52" s="61"/>
      <c r="D52" s="61"/>
      <c r="E52" s="61"/>
    </row>
    <row r="53" spans="1:8" s="60" customFormat="1" ht="11.1" customHeight="1" x14ac:dyDescent="0.2">
      <c r="A53" s="74" t="s">
        <v>42</v>
      </c>
      <c r="C53" s="126">
        <v>2321093</v>
      </c>
      <c r="D53" s="126">
        <v>4232778</v>
      </c>
      <c r="E53" s="61"/>
    </row>
    <row r="54" spans="1:8" s="60" customFormat="1" ht="11.1" customHeight="1" x14ac:dyDescent="0.2">
      <c r="A54" s="74" t="s">
        <v>36</v>
      </c>
      <c r="C54" s="126">
        <v>2083598</v>
      </c>
      <c r="D54" s="126">
        <v>2181674</v>
      </c>
      <c r="E54" s="61"/>
    </row>
    <row r="55" spans="1:8" s="60" customFormat="1" ht="11.1" customHeight="1" x14ac:dyDescent="0.2">
      <c r="A55" s="74" t="s">
        <v>149</v>
      </c>
      <c r="C55" s="126">
        <v>1477399</v>
      </c>
      <c r="D55" s="126">
        <v>475061</v>
      </c>
      <c r="E55" s="61"/>
    </row>
    <row r="56" spans="1:8" s="60" customFormat="1" ht="11.1" customHeight="1" x14ac:dyDescent="0.2">
      <c r="A56" s="74" t="s">
        <v>37</v>
      </c>
      <c r="C56" s="126">
        <v>23809</v>
      </c>
      <c r="D56" s="126">
        <v>47619</v>
      </c>
      <c r="E56" s="61"/>
    </row>
    <row r="57" spans="1:8" s="60" customFormat="1" ht="11.1" customHeight="1" thickBot="1" x14ac:dyDescent="0.25">
      <c r="A57" s="74" t="s">
        <v>43</v>
      </c>
      <c r="C57" s="127">
        <v>1380213</v>
      </c>
      <c r="D57" s="127">
        <v>255915</v>
      </c>
      <c r="E57" s="61"/>
    </row>
    <row r="58" spans="1:8" s="60" customFormat="1" ht="11.1" customHeight="1" x14ac:dyDescent="0.2">
      <c r="A58" s="72" t="s">
        <v>44</v>
      </c>
      <c r="C58" s="75">
        <f>SUM(C53:C57)</f>
        <v>7286112</v>
      </c>
      <c r="D58" s="75">
        <f>SUM(D53:D57)</f>
        <v>7193047</v>
      </c>
      <c r="E58" s="61"/>
    </row>
    <row r="59" spans="1:8" s="60" customFormat="1" ht="12" customHeight="1" x14ac:dyDescent="0.2">
      <c r="A59" s="73"/>
      <c r="C59" s="76"/>
      <c r="D59" s="76"/>
      <c r="E59" s="61"/>
    </row>
    <row r="60" spans="1:8" s="60" customFormat="1" ht="11.1" customHeight="1" x14ac:dyDescent="0.2">
      <c r="A60" s="72" t="s">
        <v>45</v>
      </c>
      <c r="C60" s="79">
        <f>C50+C58</f>
        <v>38086674</v>
      </c>
      <c r="D60" s="79">
        <f>D50+D58</f>
        <v>36377458</v>
      </c>
      <c r="E60" s="61"/>
    </row>
    <row r="61" spans="1:8" s="60" customFormat="1" ht="11.1" customHeight="1" x14ac:dyDescent="0.2">
      <c r="A61" s="73"/>
      <c r="C61" s="76"/>
      <c r="D61" s="76"/>
      <c r="E61" s="61"/>
    </row>
    <row r="62" spans="1:8" s="60" customFormat="1" ht="12" customHeight="1" thickBot="1" x14ac:dyDescent="0.25">
      <c r="A62" s="72" t="s">
        <v>46</v>
      </c>
      <c r="C62" s="77">
        <f>C60+C42</f>
        <v>110801389</v>
      </c>
      <c r="D62" s="77">
        <f>D60+D42</f>
        <v>96513889</v>
      </c>
      <c r="E62" s="61"/>
    </row>
    <row r="63" spans="1:8" s="60" customFormat="1" ht="12" customHeight="1" thickTop="1" x14ac:dyDescent="0.2">
      <c r="A63" s="64"/>
      <c r="C63" s="78"/>
      <c r="D63" s="78"/>
      <c r="E63" s="61"/>
    </row>
    <row r="65" spans="1:27" s="84" customFormat="1" ht="12" x14ac:dyDescent="0.2">
      <c r="A65" s="80" t="s">
        <v>127</v>
      </c>
      <c r="B65" s="81"/>
      <c r="C65" s="82" t="s">
        <v>150</v>
      </c>
      <c r="D65" s="83" t="s">
        <v>151</v>
      </c>
    </row>
    <row r="70" spans="1:27" s="53" customFormat="1" ht="34.5" customHeight="1" x14ac:dyDescent="0.2">
      <c r="A70" s="50" t="s">
        <v>123</v>
      </c>
      <c r="B70" s="51"/>
      <c r="C70" s="52"/>
      <c r="D70" s="52"/>
      <c r="E70" s="51"/>
      <c r="F70" s="51"/>
      <c r="G70" s="51"/>
      <c r="H70" s="51"/>
      <c r="I70" s="51"/>
      <c r="J70" s="51"/>
      <c r="K70" s="51"/>
      <c r="L70" s="51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s="53" customFormat="1" ht="12" x14ac:dyDescent="0.2">
      <c r="A71" s="15"/>
      <c r="B71" s="51"/>
      <c r="C71" s="52"/>
      <c r="D71" s="52"/>
      <c r="E71" s="51"/>
      <c r="F71" s="51"/>
      <c r="G71" s="51"/>
      <c r="H71" s="51"/>
      <c r="I71" s="51"/>
      <c r="J71" s="51"/>
      <c r="K71" s="51"/>
      <c r="L71" s="51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53" customFormat="1" ht="12" x14ac:dyDescent="0.2">
      <c r="A72" s="50"/>
      <c r="B72" s="50"/>
      <c r="C72" s="52"/>
      <c r="D72" s="52"/>
      <c r="E72" s="51"/>
      <c r="F72" s="51"/>
      <c r="G72" s="51"/>
      <c r="H72" s="51"/>
      <c r="I72" s="51"/>
      <c r="J72" s="51"/>
      <c r="K72" s="51"/>
      <c r="L72" s="51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53" customFormat="1" ht="12" customHeight="1" x14ac:dyDescent="0.2">
      <c r="A73" s="50" t="s">
        <v>124</v>
      </c>
      <c r="B73" s="137" t="s">
        <v>125</v>
      </c>
      <c r="C73" s="137"/>
      <c r="D73" s="55" t="s">
        <v>53</v>
      </c>
      <c r="E73" s="51"/>
      <c r="F73" s="51"/>
      <c r="G73" s="51"/>
      <c r="H73" s="51"/>
      <c r="I73" s="51"/>
      <c r="J73" s="51"/>
      <c r="K73" s="51"/>
      <c r="L73" s="51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s="53" customFormat="1" ht="12" customHeight="1" x14ac:dyDescent="0.2">
      <c r="A74" s="104" t="s">
        <v>133</v>
      </c>
      <c r="B74" s="137" t="s">
        <v>131</v>
      </c>
      <c r="C74" s="137"/>
      <c r="D74" s="56"/>
      <c r="E74" s="51"/>
      <c r="F74" s="51"/>
      <c r="G74" s="51"/>
      <c r="H74" s="51"/>
      <c r="I74" s="51"/>
      <c r="J74" s="51"/>
      <c r="K74" s="51"/>
      <c r="L74" s="51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s="53" customFormat="1" ht="60.75" customHeight="1" x14ac:dyDescent="0.2">
      <c r="A75" s="105" t="s">
        <v>132</v>
      </c>
      <c r="B75" s="138" t="s">
        <v>137</v>
      </c>
      <c r="C75" s="138"/>
      <c r="D75" s="50"/>
      <c r="E75" s="51"/>
      <c r="F75" s="51"/>
      <c r="G75" s="51"/>
      <c r="H75" s="51"/>
      <c r="I75" s="51"/>
      <c r="J75" s="51"/>
      <c r="K75" s="51"/>
      <c r="L75" s="51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s="59" customFormat="1" ht="12" x14ac:dyDescent="0.2">
      <c r="A76" s="58" t="str">
        <f>ОПиУ!A39</f>
        <v xml:space="preserve">13 августа 2020 г. </v>
      </c>
      <c r="B76" s="58"/>
      <c r="C76" s="58"/>
      <c r="D76" s="58"/>
      <c r="E76" s="51"/>
      <c r="F76" s="51"/>
      <c r="G76" s="51"/>
      <c r="H76" s="51"/>
      <c r="I76" s="51"/>
      <c r="J76" s="51"/>
      <c r="K76" s="51"/>
      <c r="L76" s="51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59" customFormat="1" ht="12" x14ac:dyDescent="0.2">
      <c r="A77" s="58" t="s">
        <v>126</v>
      </c>
      <c r="B77" s="58"/>
      <c r="C77" s="58"/>
      <c r="D77" s="58"/>
      <c r="E77" s="51"/>
      <c r="F77" s="51"/>
      <c r="G77" s="51"/>
      <c r="H77" s="51"/>
      <c r="I77" s="51"/>
      <c r="J77" s="51"/>
      <c r="K77" s="51"/>
      <c r="L77" s="51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</sheetData>
  <mergeCells count="3">
    <mergeCell ref="B73:C73"/>
    <mergeCell ref="B74:C74"/>
    <mergeCell ref="B75:C75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D34"/>
  <sheetViews>
    <sheetView workbookViewId="0">
      <selection activeCell="E27" sqref="E27"/>
    </sheetView>
  </sheetViews>
  <sheetFormatPr defaultRowHeight="11.25" x14ac:dyDescent="0.2"/>
  <cols>
    <col min="1" max="1" width="47.33203125" style="26" customWidth="1"/>
    <col min="2" max="2" width="19.1640625" style="29" customWidth="1"/>
    <col min="3" max="3" width="20" style="29" customWidth="1"/>
    <col min="4" max="4" width="21" style="29" customWidth="1"/>
    <col min="5" max="20" width="9.33203125" style="29"/>
    <col min="21" max="16384" width="9.33203125" style="26"/>
  </cols>
  <sheetData>
    <row r="1" spans="1:4" ht="14.25" x14ac:dyDescent="0.2">
      <c r="A1" s="85"/>
      <c r="B1" s="86"/>
      <c r="C1" s="12" t="s">
        <v>122</v>
      </c>
      <c r="D1" s="86"/>
    </row>
    <row r="2" spans="1:4" ht="12" x14ac:dyDescent="0.2">
      <c r="A2" s="85" t="s">
        <v>0</v>
      </c>
      <c r="B2" s="86"/>
      <c r="C2" s="86"/>
      <c r="D2" s="86"/>
    </row>
    <row r="3" spans="1:4" ht="12" x14ac:dyDescent="0.2">
      <c r="A3" s="87" t="s">
        <v>1</v>
      </c>
      <c r="B3" s="86"/>
      <c r="C3" s="86"/>
      <c r="D3" s="86"/>
    </row>
    <row r="4" spans="1:4" ht="12" x14ac:dyDescent="0.2">
      <c r="A4" s="85"/>
      <c r="B4" s="86"/>
      <c r="C4" s="86"/>
      <c r="D4" s="86"/>
    </row>
    <row r="5" spans="1:4" ht="12" x14ac:dyDescent="0.2">
      <c r="A5" s="142" t="s">
        <v>47</v>
      </c>
      <c r="B5" s="143"/>
      <c r="C5" s="143"/>
      <c r="D5" s="143"/>
    </row>
    <row r="6" spans="1:4" ht="12" x14ac:dyDescent="0.2">
      <c r="A6" s="142" t="s">
        <v>152</v>
      </c>
      <c r="B6" s="143"/>
      <c r="C6" s="143"/>
      <c r="D6" s="143"/>
    </row>
    <row r="7" spans="1:4" ht="12" x14ac:dyDescent="0.2">
      <c r="A7" s="88"/>
      <c r="B7" s="86"/>
      <c r="C7" s="86"/>
      <c r="D7" s="86"/>
    </row>
    <row r="8" spans="1:4" ht="12" x14ac:dyDescent="0.2">
      <c r="A8" s="85"/>
      <c r="B8" s="86"/>
      <c r="C8" s="86"/>
      <c r="D8" s="86"/>
    </row>
    <row r="9" spans="1:4" ht="24" x14ac:dyDescent="0.2">
      <c r="A9" s="89" t="s">
        <v>4</v>
      </c>
      <c r="B9" s="90" t="s">
        <v>30</v>
      </c>
      <c r="C9" s="90" t="s">
        <v>48</v>
      </c>
      <c r="D9" s="90" t="s">
        <v>49</v>
      </c>
    </row>
    <row r="10" spans="1:4" ht="12" x14ac:dyDescent="0.2">
      <c r="A10" s="91"/>
      <c r="B10" s="92"/>
      <c r="C10" s="92"/>
      <c r="D10" s="92"/>
    </row>
    <row r="11" spans="1:4" ht="12" x14ac:dyDescent="0.2">
      <c r="A11" s="93" t="s">
        <v>134</v>
      </c>
      <c r="B11" s="94">
        <v>17754292.239999998</v>
      </c>
      <c r="C11" s="94">
        <v>28109950</v>
      </c>
      <c r="D11" s="94">
        <f>SUM(B11:C11)</f>
        <v>45864242.239999995</v>
      </c>
    </row>
    <row r="12" spans="1:4" ht="12" x14ac:dyDescent="0.2">
      <c r="A12" s="95" t="s">
        <v>50</v>
      </c>
      <c r="B12" s="96">
        <v>0</v>
      </c>
      <c r="C12" s="132">
        <v>15164068</v>
      </c>
      <c r="D12" s="97">
        <f>SUM(B12:C12)</f>
        <v>15164068</v>
      </c>
    </row>
    <row r="13" spans="1:4" ht="12" x14ac:dyDescent="0.2">
      <c r="A13" s="131" t="s">
        <v>153</v>
      </c>
      <c r="B13" s="129"/>
      <c r="C13" s="132">
        <v>-891879</v>
      </c>
      <c r="D13" s="130">
        <f>C13</f>
        <v>-891879</v>
      </c>
    </row>
    <row r="14" spans="1:4" ht="12" x14ac:dyDescent="0.2">
      <c r="A14" s="95" t="s">
        <v>51</v>
      </c>
      <c r="B14" s="98">
        <v>0</v>
      </c>
      <c r="C14" s="98">
        <f>SUM(C12:C13)</f>
        <v>14272189</v>
      </c>
      <c r="D14" s="98">
        <f>SUM(D12:D13)</f>
        <v>14272189</v>
      </c>
    </row>
    <row r="15" spans="1:4" ht="12" x14ac:dyDescent="0.2">
      <c r="A15" s="95" t="s">
        <v>52</v>
      </c>
      <c r="B15" s="98">
        <v>0</v>
      </c>
      <c r="C15" s="98">
        <v>0</v>
      </c>
      <c r="D15" s="99">
        <v>0</v>
      </c>
    </row>
    <row r="16" spans="1:4" ht="12.75" thickBot="1" x14ac:dyDescent="0.25">
      <c r="A16" s="93" t="s">
        <v>138</v>
      </c>
      <c r="B16" s="100">
        <v>17754292.239999998</v>
      </c>
      <c r="C16" s="100">
        <f>C14+C11</f>
        <v>42382139</v>
      </c>
      <c r="D16" s="100">
        <f>D14+D11</f>
        <v>60136431.239999995</v>
      </c>
    </row>
    <row r="17" spans="1:30" ht="12.75" thickTop="1" x14ac:dyDescent="0.2">
      <c r="A17" s="95"/>
      <c r="B17" s="101"/>
      <c r="C17" s="101"/>
      <c r="D17" s="101"/>
    </row>
    <row r="18" spans="1:30" ht="12" x14ac:dyDescent="0.2">
      <c r="A18" s="95" t="s">
        <v>129</v>
      </c>
      <c r="B18" s="98">
        <v>0</v>
      </c>
      <c r="C18" s="125">
        <v>12578285</v>
      </c>
      <c r="D18" s="98">
        <f>SUM(B18:C18)</f>
        <v>12578285</v>
      </c>
    </row>
    <row r="19" spans="1:30" ht="12" x14ac:dyDescent="0.2">
      <c r="A19" s="95" t="s">
        <v>130</v>
      </c>
      <c r="B19" s="98">
        <v>0</v>
      </c>
      <c r="C19" s="98">
        <f>C18</f>
        <v>12578285</v>
      </c>
      <c r="D19" s="98">
        <f>D18</f>
        <v>12578285</v>
      </c>
    </row>
    <row r="20" spans="1:30" ht="12" x14ac:dyDescent="0.2">
      <c r="A20" s="95" t="s">
        <v>52</v>
      </c>
      <c r="B20" s="98">
        <v>0</v>
      </c>
      <c r="C20" s="98">
        <v>0</v>
      </c>
      <c r="D20" s="99">
        <v>0</v>
      </c>
    </row>
    <row r="21" spans="1:30" ht="12.75" thickBot="1" x14ac:dyDescent="0.25">
      <c r="A21" s="93" t="s">
        <v>140</v>
      </c>
      <c r="B21" s="100">
        <v>17754292.239999998</v>
      </c>
      <c r="C21" s="100">
        <f>C19+C16</f>
        <v>54960424</v>
      </c>
      <c r="D21" s="100">
        <f>D19+D16</f>
        <v>72714716.239999995</v>
      </c>
    </row>
    <row r="22" spans="1:30" ht="12.75" thickTop="1" x14ac:dyDescent="0.2">
      <c r="A22" s="95"/>
      <c r="B22" s="101"/>
      <c r="C22" s="101"/>
      <c r="D22" s="101"/>
    </row>
    <row r="23" spans="1:30" x14ac:dyDescent="0.2">
      <c r="A23" s="102"/>
      <c r="B23" s="103"/>
      <c r="C23" s="103"/>
      <c r="D23" s="103"/>
    </row>
    <row r="24" spans="1:30" x14ac:dyDescent="0.2">
      <c r="A24" s="102"/>
      <c r="B24" s="103"/>
      <c r="C24" s="103"/>
      <c r="D24" s="103"/>
    </row>
    <row r="27" spans="1:30" s="53" customFormat="1" ht="34.5" customHeight="1" x14ac:dyDescent="0.2">
      <c r="A27" s="50" t="s">
        <v>123</v>
      </c>
      <c r="B27" s="51"/>
      <c r="C27" s="52"/>
      <c r="D27" s="52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53" customFormat="1" ht="12" x14ac:dyDescent="0.2">
      <c r="A28" s="15"/>
      <c r="B28" s="51"/>
      <c r="C28" s="52"/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53" customFormat="1" ht="12" x14ac:dyDescent="0.2">
      <c r="A29" s="50"/>
      <c r="B29" s="50"/>
      <c r="C29" s="52"/>
      <c r="D29" s="52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53" customFormat="1" ht="12" x14ac:dyDescent="0.2">
      <c r="A30" s="50" t="s">
        <v>124</v>
      </c>
      <c r="B30" s="137" t="s">
        <v>125</v>
      </c>
      <c r="C30" s="137"/>
      <c r="D30" s="55" t="s">
        <v>53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53" customFormat="1" ht="12" x14ac:dyDescent="0.2">
      <c r="A31" s="104" t="s">
        <v>133</v>
      </c>
      <c r="B31" s="137" t="s">
        <v>131</v>
      </c>
      <c r="C31" s="137"/>
      <c r="D31" s="56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53" customFormat="1" ht="56.25" customHeight="1" x14ac:dyDescent="0.2">
      <c r="A32" s="105" t="s">
        <v>132</v>
      </c>
      <c r="B32" s="138" t="str">
        <f>ОФП!B75</f>
        <v>Директор департамента бухгалтерского учета и отчетности, главный бухгалтер</v>
      </c>
      <c r="C32" s="138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59" customFormat="1" ht="12" x14ac:dyDescent="0.2">
      <c r="A33" s="58" t="str">
        <f>ОПиУ!A39</f>
        <v xml:space="preserve">13 августа 2020 г. </v>
      </c>
      <c r="B33" s="58"/>
      <c r="C33" s="58"/>
      <c r="D33" s="58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59" customFormat="1" ht="12" x14ac:dyDescent="0.2">
      <c r="A34" s="58" t="s">
        <v>126</v>
      </c>
      <c r="B34" s="58"/>
      <c r="C34" s="58"/>
      <c r="D34" s="5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</sheetData>
  <mergeCells count="5">
    <mergeCell ref="B30:C30"/>
    <mergeCell ref="B31:C31"/>
    <mergeCell ref="B32:C32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T26" sqref="T26"/>
    </sheetView>
  </sheetViews>
  <sheetFormatPr defaultRowHeight="11.25" x14ac:dyDescent="0.2"/>
  <cols>
    <col min="1" max="1" width="47.33203125" customWidth="1"/>
    <col min="3" max="3" width="7.1640625" customWidth="1"/>
    <col min="4" max="9" width="9.33203125" hidden="1" customWidth="1"/>
    <col min="11" max="11" width="5.6640625" customWidth="1"/>
    <col min="12" max="12" width="21.83203125" customWidth="1"/>
    <col min="13" max="13" width="0.1640625" customWidth="1"/>
    <col min="14" max="14" width="21.83203125" customWidth="1"/>
  </cols>
  <sheetData>
    <row r="1" spans="1:15" ht="14.25" x14ac:dyDescent="0.2">
      <c r="A1" s="10"/>
      <c r="K1" s="12" t="s">
        <v>122</v>
      </c>
    </row>
    <row r="2" spans="1:15" ht="12" x14ac:dyDescent="0.2">
      <c r="A2" s="23" t="s">
        <v>0</v>
      </c>
    </row>
    <row r="3" spans="1:15" ht="12" x14ac:dyDescent="0.2">
      <c r="A3" s="24" t="s">
        <v>1</v>
      </c>
    </row>
    <row r="4" spans="1:15" ht="12" x14ac:dyDescent="0.2">
      <c r="A4" s="23"/>
    </row>
    <row r="5" spans="1:15" ht="12" x14ac:dyDescent="0.2">
      <c r="A5" s="25" t="s">
        <v>120</v>
      </c>
    </row>
    <row r="6" spans="1:15" ht="12" x14ac:dyDescent="0.2">
      <c r="A6" s="25" t="s">
        <v>136</v>
      </c>
    </row>
    <row r="7" spans="1:15" ht="12" x14ac:dyDescent="0.2">
      <c r="A7" s="66" t="s">
        <v>140</v>
      </c>
    </row>
    <row r="8" spans="1:15" x14ac:dyDescent="0.2">
      <c r="A8" s="26"/>
      <c r="B8" s="11" t="s">
        <v>121</v>
      </c>
    </row>
    <row r="9" spans="1:15" ht="11.25" customHeight="1" x14ac:dyDescent="0.2">
      <c r="A9" s="152" t="s">
        <v>4</v>
      </c>
      <c r="B9" s="152"/>
      <c r="C9" s="152"/>
      <c r="D9" s="152"/>
      <c r="E9" s="152"/>
      <c r="F9" s="152"/>
      <c r="G9" s="152"/>
      <c r="H9" s="152"/>
      <c r="I9" s="106" t="s">
        <v>82</v>
      </c>
      <c r="J9" s="106"/>
      <c r="K9" s="106"/>
      <c r="L9" s="167" t="s">
        <v>154</v>
      </c>
      <c r="M9" s="167"/>
      <c r="N9" s="167" t="s">
        <v>155</v>
      </c>
      <c r="O9" s="110"/>
    </row>
    <row r="10" spans="1:15" ht="23.25" customHeight="1" thickBot="1" x14ac:dyDescent="0.25">
      <c r="A10" s="152"/>
      <c r="B10" s="152"/>
      <c r="C10" s="152"/>
      <c r="D10" s="152"/>
      <c r="E10" s="152"/>
      <c r="F10" s="152"/>
      <c r="G10" s="152"/>
      <c r="H10" s="152"/>
      <c r="I10" s="106"/>
      <c r="J10" s="106" t="s">
        <v>135</v>
      </c>
      <c r="K10" s="106"/>
      <c r="L10" s="168"/>
      <c r="M10" s="168"/>
      <c r="N10" s="168"/>
      <c r="O10" s="110"/>
    </row>
    <row r="11" spans="1:15" ht="16.5" thickBot="1" x14ac:dyDescent="0.25">
      <c r="A11" s="153" t="s">
        <v>66</v>
      </c>
      <c r="B11" s="153"/>
      <c r="C11" s="153"/>
      <c r="D11" s="153"/>
      <c r="E11" s="153"/>
      <c r="F11" s="153"/>
      <c r="G11" s="153"/>
      <c r="H11" s="146">
        <v>10</v>
      </c>
      <c r="I11" s="146"/>
      <c r="J11" s="146"/>
      <c r="K11" s="146"/>
      <c r="L11" s="113">
        <f>SUM(L13:L18)</f>
        <v>29077756</v>
      </c>
      <c r="M11" s="144">
        <f>SUM(M13:N18)</f>
        <v>23220495</v>
      </c>
      <c r="N11" s="144"/>
      <c r="O11" s="2"/>
    </row>
    <row r="12" spans="1:15" ht="15.75" x14ac:dyDescent="0.2">
      <c r="A12" s="145" t="s">
        <v>67</v>
      </c>
      <c r="B12" s="145"/>
      <c r="C12" s="145"/>
      <c r="D12" s="145"/>
      <c r="E12" s="145"/>
      <c r="F12" s="145"/>
      <c r="G12" s="145"/>
      <c r="H12" s="145"/>
      <c r="I12" s="145"/>
      <c r="J12" s="3"/>
      <c r="K12" s="3"/>
      <c r="L12" s="116"/>
      <c r="M12" s="6"/>
      <c r="N12" s="6"/>
      <c r="O12" s="8"/>
    </row>
    <row r="13" spans="1:15" ht="15.75" x14ac:dyDescent="0.2">
      <c r="A13" s="145" t="s">
        <v>83</v>
      </c>
      <c r="B13" s="145"/>
      <c r="C13" s="145"/>
      <c r="D13" s="145"/>
      <c r="E13" s="145"/>
      <c r="F13" s="145"/>
      <c r="G13" s="145"/>
      <c r="H13" s="146">
        <v>11</v>
      </c>
      <c r="I13" s="146"/>
      <c r="J13" s="146"/>
      <c r="K13" s="146"/>
      <c r="L13" s="133">
        <v>28321956</v>
      </c>
      <c r="M13" s="147">
        <v>21516268</v>
      </c>
      <c r="N13" s="147"/>
      <c r="O13" s="2"/>
    </row>
    <row r="14" spans="1:15" ht="15.75" x14ac:dyDescent="0.2">
      <c r="A14" s="145" t="s">
        <v>84</v>
      </c>
      <c r="B14" s="145"/>
      <c r="C14" s="145"/>
      <c r="D14" s="145"/>
      <c r="E14" s="145"/>
      <c r="F14" s="145"/>
      <c r="G14" s="145"/>
      <c r="H14" s="146">
        <v>12</v>
      </c>
      <c r="I14" s="146"/>
      <c r="J14" s="146"/>
      <c r="K14" s="146"/>
      <c r="L14" s="114" t="s">
        <v>14</v>
      </c>
      <c r="M14" s="148" t="s">
        <v>14</v>
      </c>
      <c r="N14" s="148"/>
      <c r="O14" s="2"/>
    </row>
    <row r="15" spans="1:15" ht="15.75" x14ac:dyDescent="0.2">
      <c r="A15" s="145" t="s">
        <v>85</v>
      </c>
      <c r="B15" s="145"/>
      <c r="C15" s="145"/>
      <c r="D15" s="145"/>
      <c r="E15" s="145"/>
      <c r="F15" s="145"/>
      <c r="G15" s="145"/>
      <c r="H15" s="146">
        <v>13</v>
      </c>
      <c r="I15" s="146"/>
      <c r="J15" s="146"/>
      <c r="K15" s="146"/>
      <c r="L15" s="115" t="s">
        <v>14</v>
      </c>
      <c r="M15" s="147" t="s">
        <v>14</v>
      </c>
      <c r="N15" s="147"/>
      <c r="O15" s="2"/>
    </row>
    <row r="16" spans="1:15" ht="15.75" x14ac:dyDescent="0.2">
      <c r="A16" s="145" t="s">
        <v>86</v>
      </c>
      <c r="B16" s="145"/>
      <c r="C16" s="145"/>
      <c r="D16" s="145"/>
      <c r="E16" s="145"/>
      <c r="F16" s="145"/>
      <c r="G16" s="145"/>
      <c r="H16" s="146">
        <v>14</v>
      </c>
      <c r="I16" s="146"/>
      <c r="J16" s="146"/>
      <c r="K16" s="146"/>
      <c r="L16" s="114" t="s">
        <v>14</v>
      </c>
      <c r="M16" s="147"/>
      <c r="N16" s="147"/>
      <c r="O16" s="2"/>
    </row>
    <row r="17" spans="1:15" ht="15.75" x14ac:dyDescent="0.2">
      <c r="A17" s="145" t="s">
        <v>87</v>
      </c>
      <c r="B17" s="145"/>
      <c r="C17" s="145"/>
      <c r="D17" s="145"/>
      <c r="E17" s="145"/>
      <c r="F17" s="145"/>
      <c r="G17" s="145"/>
      <c r="H17" s="146">
        <v>15</v>
      </c>
      <c r="I17" s="146"/>
      <c r="J17" s="146"/>
      <c r="K17" s="146"/>
      <c r="L17" s="115" t="s">
        <v>14</v>
      </c>
      <c r="M17" s="147" t="s">
        <v>14</v>
      </c>
      <c r="N17" s="147"/>
      <c r="O17" s="2"/>
    </row>
    <row r="18" spans="1:15" ht="15.75" x14ac:dyDescent="0.2">
      <c r="A18" s="145" t="s">
        <v>88</v>
      </c>
      <c r="B18" s="145"/>
      <c r="C18" s="145"/>
      <c r="D18" s="145"/>
      <c r="E18" s="145"/>
      <c r="F18" s="145"/>
      <c r="G18" s="145"/>
      <c r="H18" s="146">
        <v>16</v>
      </c>
      <c r="I18" s="146"/>
      <c r="J18" s="146"/>
      <c r="K18" s="146"/>
      <c r="L18" s="133">
        <v>755800</v>
      </c>
      <c r="M18" s="147">
        <v>1704227</v>
      </c>
      <c r="N18" s="147"/>
      <c r="O18" s="2"/>
    </row>
    <row r="19" spans="1:15" ht="16.5" thickBot="1" x14ac:dyDescent="0.25">
      <c r="A19" s="153" t="s">
        <v>68</v>
      </c>
      <c r="B19" s="153"/>
      <c r="C19" s="153"/>
      <c r="D19" s="153"/>
      <c r="E19" s="153"/>
      <c r="F19" s="153"/>
      <c r="G19" s="153"/>
      <c r="H19" s="145"/>
      <c r="I19" s="145"/>
      <c r="J19" s="3"/>
      <c r="K19" s="3"/>
      <c r="L19" s="113">
        <f>SUM(L21:L27)</f>
        <v>14386257</v>
      </c>
      <c r="M19" s="144">
        <f>SUM(M21:N27)</f>
        <v>14013449</v>
      </c>
      <c r="N19" s="144"/>
      <c r="O19" s="2"/>
    </row>
    <row r="20" spans="1:15" ht="15.75" x14ac:dyDescent="0.2">
      <c r="A20" s="145" t="s">
        <v>67</v>
      </c>
      <c r="B20" s="145"/>
      <c r="C20" s="145"/>
      <c r="D20" s="145"/>
      <c r="E20" s="145"/>
      <c r="F20" s="145"/>
      <c r="G20" s="145"/>
      <c r="H20" s="146"/>
      <c r="I20" s="146"/>
      <c r="J20" s="1"/>
      <c r="K20" s="1"/>
      <c r="L20" s="116"/>
      <c r="M20" s="6"/>
      <c r="N20" s="6"/>
      <c r="O20" s="8"/>
    </row>
    <row r="21" spans="1:15" ht="15.75" x14ac:dyDescent="0.2">
      <c r="A21" s="145" t="s">
        <v>89</v>
      </c>
      <c r="B21" s="145"/>
      <c r="C21" s="145"/>
      <c r="D21" s="145"/>
      <c r="E21" s="145"/>
      <c r="F21" s="145"/>
      <c r="G21" s="145"/>
      <c r="H21" s="146">
        <v>21</v>
      </c>
      <c r="I21" s="146"/>
      <c r="J21" s="146"/>
      <c r="K21" s="146"/>
      <c r="L21" s="134">
        <v>6919524</v>
      </c>
      <c r="M21" s="147">
        <v>5999449</v>
      </c>
      <c r="N21" s="147"/>
      <c r="O21" s="2"/>
    </row>
    <row r="22" spans="1:15" ht="15.75" x14ac:dyDescent="0.2">
      <c r="A22" s="145" t="s">
        <v>90</v>
      </c>
      <c r="B22" s="145"/>
      <c r="C22" s="145"/>
      <c r="D22" s="145"/>
      <c r="E22" s="145"/>
      <c r="F22" s="145"/>
      <c r="G22" s="145"/>
      <c r="H22" s="146">
        <v>22</v>
      </c>
      <c r="I22" s="146"/>
      <c r="J22" s="146"/>
      <c r="K22" s="146"/>
      <c r="L22" s="135" t="s">
        <v>14</v>
      </c>
      <c r="M22" s="147" t="s">
        <v>14</v>
      </c>
      <c r="N22" s="147"/>
      <c r="O22" s="2"/>
    </row>
    <row r="23" spans="1:15" ht="15.75" x14ac:dyDescent="0.2">
      <c r="A23" s="145" t="s">
        <v>91</v>
      </c>
      <c r="B23" s="145"/>
      <c r="C23" s="145"/>
      <c r="D23" s="145"/>
      <c r="E23" s="145"/>
      <c r="F23" s="145"/>
      <c r="G23" s="145"/>
      <c r="H23" s="146">
        <v>23</v>
      </c>
      <c r="I23" s="146"/>
      <c r="J23" s="146"/>
      <c r="K23" s="146"/>
      <c r="L23" s="134">
        <v>2323741</v>
      </c>
      <c r="M23" s="147">
        <v>2060447</v>
      </c>
      <c r="N23" s="147"/>
      <c r="O23" s="2"/>
    </row>
    <row r="24" spans="1:15" ht="15.75" x14ac:dyDescent="0.2">
      <c r="A24" s="145" t="s">
        <v>92</v>
      </c>
      <c r="B24" s="145"/>
      <c r="C24" s="145"/>
      <c r="D24" s="145"/>
      <c r="E24" s="145"/>
      <c r="F24" s="145"/>
      <c r="G24" s="145"/>
      <c r="H24" s="146">
        <v>24</v>
      </c>
      <c r="I24" s="146"/>
      <c r="J24" s="146"/>
      <c r="K24" s="146"/>
      <c r="L24" s="134">
        <v>678424</v>
      </c>
      <c r="M24" s="147">
        <v>683967</v>
      </c>
      <c r="N24" s="147"/>
      <c r="O24" s="2"/>
    </row>
    <row r="25" spans="1:15" ht="15.75" x14ac:dyDescent="0.2">
      <c r="A25" s="145" t="s">
        <v>93</v>
      </c>
      <c r="B25" s="145"/>
      <c r="C25" s="145"/>
      <c r="D25" s="145"/>
      <c r="E25" s="145"/>
      <c r="F25" s="145"/>
      <c r="G25" s="145"/>
      <c r="H25" s="146">
        <v>25</v>
      </c>
      <c r="I25" s="146"/>
      <c r="J25" s="146"/>
      <c r="K25" s="146"/>
      <c r="L25" s="134">
        <v>459731</v>
      </c>
      <c r="M25" s="147">
        <v>220212</v>
      </c>
      <c r="N25" s="147"/>
      <c r="O25" s="2"/>
    </row>
    <row r="26" spans="1:15" ht="15.75" x14ac:dyDescent="0.2">
      <c r="A26" s="145" t="s">
        <v>94</v>
      </c>
      <c r="B26" s="145"/>
      <c r="C26" s="145"/>
      <c r="D26" s="145"/>
      <c r="E26" s="145"/>
      <c r="F26" s="145"/>
      <c r="G26" s="145"/>
      <c r="H26" s="146">
        <v>26</v>
      </c>
      <c r="I26" s="146"/>
      <c r="J26" s="146"/>
      <c r="K26" s="146"/>
      <c r="L26" s="134">
        <v>3384707</v>
      </c>
      <c r="M26" s="147">
        <v>3236221</v>
      </c>
      <c r="N26" s="147"/>
      <c r="O26" s="2"/>
    </row>
    <row r="27" spans="1:15" ht="16.5" thickBot="1" x14ac:dyDescent="0.25">
      <c r="A27" s="145" t="s">
        <v>95</v>
      </c>
      <c r="B27" s="145"/>
      <c r="C27" s="145"/>
      <c r="D27" s="145"/>
      <c r="E27" s="145"/>
      <c r="F27" s="145"/>
      <c r="G27" s="145"/>
      <c r="H27" s="154">
        <v>27</v>
      </c>
      <c r="I27" s="154"/>
      <c r="J27" s="154"/>
      <c r="K27" s="154"/>
      <c r="L27" s="136">
        <v>620130</v>
      </c>
      <c r="M27" s="157">
        <v>1813153</v>
      </c>
      <c r="N27" s="157"/>
      <c r="O27" s="2"/>
    </row>
    <row r="28" spans="1:15" ht="16.5" thickBot="1" x14ac:dyDescent="0.25">
      <c r="A28" s="158" t="s">
        <v>69</v>
      </c>
      <c r="B28" s="158"/>
      <c r="C28" s="158"/>
      <c r="D28" s="158"/>
      <c r="E28" s="158"/>
      <c r="F28" s="158"/>
      <c r="G28" s="158"/>
      <c r="H28" s="159">
        <v>30</v>
      </c>
      <c r="I28" s="159"/>
      <c r="J28" s="159"/>
      <c r="K28" s="159"/>
      <c r="L28" s="112">
        <f>L11-L19</f>
        <v>14691499</v>
      </c>
      <c r="M28" s="160">
        <f>M11-M19</f>
        <v>9207046</v>
      </c>
      <c r="N28" s="160"/>
      <c r="O28" s="2"/>
    </row>
    <row r="29" spans="1:15" ht="15.75" x14ac:dyDescent="0.2">
      <c r="A29" s="155" t="s">
        <v>70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2"/>
    </row>
    <row r="30" spans="1:15" ht="16.5" thickBot="1" x14ac:dyDescent="0.25">
      <c r="A30" s="153" t="s">
        <v>71</v>
      </c>
      <c r="B30" s="153"/>
      <c r="C30" s="153"/>
      <c r="D30" s="153"/>
      <c r="E30" s="153"/>
      <c r="F30" s="153"/>
      <c r="G30" s="153"/>
      <c r="H30" s="156">
        <v>40</v>
      </c>
      <c r="I30" s="156"/>
      <c r="J30" s="156"/>
      <c r="K30" s="156"/>
      <c r="L30" s="113">
        <f>SUM(L32:L42)</f>
        <v>24100</v>
      </c>
      <c r="M30" s="144">
        <f>SUM(M32:N42)</f>
        <v>319123</v>
      </c>
      <c r="N30" s="144"/>
      <c r="O30" s="2"/>
    </row>
    <row r="31" spans="1:15" ht="15.75" x14ac:dyDescent="0.2">
      <c r="A31" s="145" t="s">
        <v>67</v>
      </c>
      <c r="B31" s="145"/>
      <c r="C31" s="145"/>
      <c r="D31" s="145"/>
      <c r="E31" s="145"/>
      <c r="F31" s="145"/>
      <c r="G31" s="145"/>
      <c r="H31" s="146"/>
      <c r="I31" s="146"/>
      <c r="J31" s="1"/>
      <c r="K31" s="1"/>
      <c r="L31" s="116"/>
      <c r="M31" s="6"/>
      <c r="N31" s="6"/>
      <c r="O31" s="8"/>
    </row>
    <row r="32" spans="1:15" ht="15.75" x14ac:dyDescent="0.2">
      <c r="A32" s="145" t="s">
        <v>96</v>
      </c>
      <c r="B32" s="145"/>
      <c r="C32" s="145"/>
      <c r="D32" s="145"/>
      <c r="E32" s="145"/>
      <c r="F32" s="145"/>
      <c r="G32" s="145"/>
      <c r="H32" s="146">
        <v>41</v>
      </c>
      <c r="I32" s="146"/>
      <c r="J32" s="146"/>
      <c r="K32" s="146"/>
      <c r="L32" s="114">
        <v>24100</v>
      </c>
      <c r="M32" s="147">
        <v>160010</v>
      </c>
      <c r="N32" s="147"/>
      <c r="O32" s="7"/>
    </row>
    <row r="33" spans="1:15" ht="15.75" x14ac:dyDescent="0.2">
      <c r="A33" s="145" t="s">
        <v>97</v>
      </c>
      <c r="B33" s="145"/>
      <c r="C33" s="145"/>
      <c r="D33" s="145"/>
      <c r="E33" s="145"/>
      <c r="F33" s="145"/>
      <c r="G33" s="145"/>
      <c r="H33" s="146">
        <v>42</v>
      </c>
      <c r="I33" s="146"/>
      <c r="J33" s="146"/>
      <c r="K33" s="146"/>
      <c r="L33" s="114" t="s">
        <v>14</v>
      </c>
      <c r="M33" s="148" t="s">
        <v>14</v>
      </c>
      <c r="N33" s="148"/>
      <c r="O33" s="7"/>
    </row>
    <row r="34" spans="1:15" ht="15.75" x14ac:dyDescent="0.2">
      <c r="A34" s="145" t="s">
        <v>98</v>
      </c>
      <c r="B34" s="145"/>
      <c r="C34" s="145"/>
      <c r="D34" s="145"/>
      <c r="E34" s="145"/>
      <c r="F34" s="145"/>
      <c r="G34" s="145"/>
      <c r="H34" s="146">
        <v>43</v>
      </c>
      <c r="I34" s="146"/>
      <c r="J34" s="146"/>
      <c r="K34" s="146"/>
      <c r="L34" s="114" t="s">
        <v>14</v>
      </c>
      <c r="M34" s="148" t="s">
        <v>14</v>
      </c>
      <c r="N34" s="148"/>
      <c r="O34" s="7"/>
    </row>
    <row r="35" spans="1:15" ht="15.75" x14ac:dyDescent="0.2">
      <c r="A35" s="161" t="s">
        <v>99</v>
      </c>
      <c r="B35" s="161"/>
      <c r="C35" s="161"/>
      <c r="D35" s="161"/>
      <c r="E35" s="161"/>
      <c r="F35" s="161"/>
      <c r="G35" s="161"/>
      <c r="H35" s="146">
        <v>44</v>
      </c>
      <c r="I35" s="146"/>
      <c r="J35" s="146"/>
      <c r="K35" s="146"/>
      <c r="L35" s="114" t="s">
        <v>14</v>
      </c>
      <c r="M35" s="148" t="s">
        <v>14</v>
      </c>
      <c r="N35" s="148"/>
      <c r="O35" s="7"/>
    </row>
    <row r="36" spans="1:15" ht="15.75" x14ac:dyDescent="0.2">
      <c r="A36" s="161" t="s">
        <v>100</v>
      </c>
      <c r="B36" s="161"/>
      <c r="C36" s="161"/>
      <c r="D36" s="161"/>
      <c r="E36" s="161"/>
      <c r="F36" s="161"/>
      <c r="G36" s="161"/>
      <c r="H36" s="146">
        <v>45</v>
      </c>
      <c r="I36" s="146"/>
      <c r="J36" s="146"/>
      <c r="K36" s="146"/>
      <c r="L36" s="114" t="s">
        <v>14</v>
      </c>
      <c r="M36" s="148" t="s">
        <v>14</v>
      </c>
      <c r="N36" s="148"/>
      <c r="O36" s="7"/>
    </row>
    <row r="37" spans="1:15" ht="15.75" x14ac:dyDescent="0.2">
      <c r="A37" s="161" t="s">
        <v>101</v>
      </c>
      <c r="B37" s="161"/>
      <c r="C37" s="161"/>
      <c r="D37" s="161"/>
      <c r="E37" s="161"/>
      <c r="F37" s="161"/>
      <c r="G37" s="161"/>
      <c r="H37" s="146">
        <v>46</v>
      </c>
      <c r="I37" s="146"/>
      <c r="J37" s="146"/>
      <c r="K37" s="146"/>
      <c r="L37" s="114" t="s">
        <v>14</v>
      </c>
      <c r="M37" s="148" t="s">
        <v>14</v>
      </c>
      <c r="N37" s="148"/>
      <c r="O37" s="7"/>
    </row>
    <row r="38" spans="1:15" ht="15.75" x14ac:dyDescent="0.2">
      <c r="A38" s="161" t="s">
        <v>102</v>
      </c>
      <c r="B38" s="161"/>
      <c r="C38" s="161"/>
      <c r="D38" s="161"/>
      <c r="E38" s="161"/>
      <c r="F38" s="161"/>
      <c r="G38" s="161"/>
      <c r="H38" s="146">
        <v>47</v>
      </c>
      <c r="I38" s="146"/>
      <c r="J38" s="146"/>
      <c r="K38" s="146"/>
      <c r="L38" s="114" t="s">
        <v>14</v>
      </c>
      <c r="M38" s="148" t="s">
        <v>14</v>
      </c>
      <c r="N38" s="148"/>
      <c r="O38" s="7"/>
    </row>
    <row r="39" spans="1:15" ht="15.75" x14ac:dyDescent="0.2">
      <c r="A39" s="161" t="s">
        <v>103</v>
      </c>
      <c r="B39" s="161"/>
      <c r="C39" s="161"/>
      <c r="D39" s="161"/>
      <c r="E39" s="161"/>
      <c r="F39" s="161"/>
      <c r="G39" s="161"/>
      <c r="H39" s="146">
        <v>48</v>
      </c>
      <c r="I39" s="146"/>
      <c r="J39" s="146"/>
      <c r="K39" s="146"/>
      <c r="L39" s="114" t="s">
        <v>14</v>
      </c>
      <c r="M39" s="148" t="s">
        <v>14</v>
      </c>
      <c r="N39" s="148"/>
      <c r="O39" s="7"/>
    </row>
    <row r="40" spans="1:15" ht="15.75" x14ac:dyDescent="0.2">
      <c r="A40" s="161" t="s">
        <v>104</v>
      </c>
      <c r="B40" s="161"/>
      <c r="C40" s="161"/>
      <c r="D40" s="161"/>
      <c r="E40" s="161"/>
      <c r="F40" s="161"/>
      <c r="G40" s="161"/>
      <c r="H40" s="146">
        <v>49</v>
      </c>
      <c r="I40" s="146"/>
      <c r="J40" s="146"/>
      <c r="K40" s="146"/>
      <c r="L40" s="114" t="s">
        <v>14</v>
      </c>
      <c r="M40" s="148" t="s">
        <v>14</v>
      </c>
      <c r="N40" s="148"/>
      <c r="O40" s="7"/>
    </row>
    <row r="41" spans="1:15" ht="15.75" x14ac:dyDescent="0.2">
      <c r="A41" s="161" t="s">
        <v>87</v>
      </c>
      <c r="B41" s="161"/>
      <c r="C41" s="161"/>
      <c r="D41" s="161"/>
      <c r="E41" s="161"/>
      <c r="F41" s="161"/>
      <c r="G41" s="161"/>
      <c r="H41" s="146">
        <v>50</v>
      </c>
      <c r="I41" s="146"/>
      <c r="J41" s="146"/>
      <c r="K41" s="146"/>
      <c r="L41" s="119" t="s">
        <v>14</v>
      </c>
      <c r="M41" s="147" t="s">
        <v>14</v>
      </c>
      <c r="N41" s="147"/>
      <c r="O41" s="7"/>
    </row>
    <row r="42" spans="1:15" ht="15.75" x14ac:dyDescent="0.2">
      <c r="A42" s="145" t="s">
        <v>88</v>
      </c>
      <c r="B42" s="145"/>
      <c r="C42" s="145"/>
      <c r="D42" s="145"/>
      <c r="E42" s="145"/>
      <c r="F42" s="145"/>
      <c r="G42" s="145"/>
      <c r="H42" s="146">
        <v>51</v>
      </c>
      <c r="I42" s="146"/>
      <c r="J42" s="146"/>
      <c r="K42" s="146"/>
      <c r="L42" s="115" t="s">
        <v>14</v>
      </c>
      <c r="M42" s="162">
        <v>159113</v>
      </c>
      <c r="N42" s="162"/>
      <c r="O42" s="7"/>
    </row>
    <row r="43" spans="1:15" ht="16.5" thickBot="1" x14ac:dyDescent="0.25">
      <c r="A43" s="153" t="s">
        <v>72</v>
      </c>
      <c r="B43" s="153"/>
      <c r="C43" s="153"/>
      <c r="D43" s="153"/>
      <c r="E43" s="153"/>
      <c r="F43" s="153"/>
      <c r="G43" s="153"/>
      <c r="H43" s="156">
        <v>60</v>
      </c>
      <c r="I43" s="156"/>
      <c r="J43" s="156"/>
      <c r="K43" s="156"/>
      <c r="L43" s="113">
        <f>SUM(L45:L55)</f>
        <v>4815957</v>
      </c>
      <c r="M43" s="163">
        <f>SUM(M45:N55)</f>
        <v>5446754</v>
      </c>
      <c r="N43" s="163"/>
      <c r="O43" s="7"/>
    </row>
    <row r="44" spans="1:15" ht="15.75" x14ac:dyDescent="0.2">
      <c r="A44" s="145" t="s">
        <v>67</v>
      </c>
      <c r="B44" s="145"/>
      <c r="C44" s="145"/>
      <c r="D44" s="145"/>
      <c r="E44" s="145"/>
      <c r="F44" s="145"/>
      <c r="G44" s="145"/>
      <c r="H44" s="146"/>
      <c r="I44" s="146"/>
      <c r="J44" s="1"/>
      <c r="K44" s="1"/>
      <c r="L44" s="116"/>
      <c r="M44" s="164"/>
      <c r="N44" s="164"/>
      <c r="O44" s="7"/>
    </row>
    <row r="45" spans="1:15" ht="15.75" x14ac:dyDescent="0.2">
      <c r="A45" s="145" t="s">
        <v>105</v>
      </c>
      <c r="B45" s="145"/>
      <c r="C45" s="145"/>
      <c r="D45" s="145"/>
      <c r="E45" s="145"/>
      <c r="F45" s="145"/>
      <c r="G45" s="145"/>
      <c r="H45" s="146">
        <v>61</v>
      </c>
      <c r="I45" s="146"/>
      <c r="J45" s="146"/>
      <c r="K45" s="146"/>
      <c r="L45" s="115">
        <v>411415</v>
      </c>
      <c r="M45" s="147">
        <v>1960612</v>
      </c>
      <c r="N45" s="147"/>
      <c r="O45" s="7"/>
    </row>
    <row r="46" spans="1:15" ht="15.75" x14ac:dyDescent="0.2">
      <c r="A46" s="145" t="s">
        <v>106</v>
      </c>
      <c r="B46" s="145"/>
      <c r="C46" s="145"/>
      <c r="D46" s="145"/>
      <c r="E46" s="145"/>
      <c r="F46" s="145"/>
      <c r="G46" s="145"/>
      <c r="H46" s="146">
        <v>62</v>
      </c>
      <c r="I46" s="146"/>
      <c r="J46" s="146"/>
      <c r="K46" s="146"/>
      <c r="L46" s="114" t="s">
        <v>14</v>
      </c>
      <c r="M46" s="147" t="s">
        <v>14</v>
      </c>
      <c r="N46" s="147"/>
      <c r="O46" s="7"/>
    </row>
    <row r="47" spans="1:15" ht="15.75" x14ac:dyDescent="0.2">
      <c r="A47" s="145" t="s">
        <v>107</v>
      </c>
      <c r="B47" s="145"/>
      <c r="C47" s="145"/>
      <c r="D47" s="145"/>
      <c r="E47" s="145"/>
      <c r="F47" s="145"/>
      <c r="G47" s="145"/>
      <c r="H47" s="146">
        <v>63</v>
      </c>
      <c r="I47" s="146"/>
      <c r="J47" s="146"/>
      <c r="K47" s="146"/>
      <c r="L47" s="114" t="s">
        <v>14</v>
      </c>
      <c r="M47" s="148" t="s">
        <v>14</v>
      </c>
      <c r="N47" s="148"/>
      <c r="O47" s="7"/>
    </row>
    <row r="48" spans="1:15" ht="15.75" x14ac:dyDescent="0.2">
      <c r="A48" s="161" t="s">
        <v>108</v>
      </c>
      <c r="B48" s="161"/>
      <c r="C48" s="161"/>
      <c r="D48" s="161"/>
      <c r="E48" s="161"/>
      <c r="F48" s="161"/>
      <c r="G48" s="161"/>
      <c r="H48" s="146">
        <v>64</v>
      </c>
      <c r="I48" s="146"/>
      <c r="J48" s="146"/>
      <c r="K48" s="146"/>
      <c r="L48" s="114" t="s">
        <v>14</v>
      </c>
      <c r="M48" s="148" t="s">
        <v>14</v>
      </c>
      <c r="N48" s="148"/>
      <c r="O48" s="7"/>
    </row>
    <row r="49" spans="1:15" ht="15.75" x14ac:dyDescent="0.2">
      <c r="A49" s="145" t="s">
        <v>109</v>
      </c>
      <c r="B49" s="145"/>
      <c r="C49" s="145"/>
      <c r="D49" s="145"/>
      <c r="E49" s="145"/>
      <c r="F49" s="145"/>
      <c r="G49" s="145"/>
      <c r="H49" s="146">
        <v>65</v>
      </c>
      <c r="I49" s="146"/>
      <c r="J49" s="146"/>
      <c r="K49" s="146"/>
      <c r="L49" s="114" t="s">
        <v>14</v>
      </c>
      <c r="M49" s="148" t="s">
        <v>14</v>
      </c>
      <c r="N49" s="148"/>
      <c r="O49" s="7"/>
    </row>
    <row r="50" spans="1:15" ht="15.75" x14ac:dyDescent="0.2">
      <c r="A50" s="145" t="s">
        <v>110</v>
      </c>
      <c r="B50" s="145"/>
      <c r="C50" s="145"/>
      <c r="D50" s="145"/>
      <c r="E50" s="145"/>
      <c r="F50" s="145"/>
      <c r="G50" s="145"/>
      <c r="H50" s="146">
        <v>66</v>
      </c>
      <c r="I50" s="146"/>
      <c r="J50" s="146"/>
      <c r="K50" s="146"/>
      <c r="L50" s="114" t="s">
        <v>14</v>
      </c>
      <c r="M50" s="148" t="s">
        <v>14</v>
      </c>
      <c r="N50" s="148"/>
      <c r="O50" s="7"/>
    </row>
    <row r="51" spans="1:15" ht="15.75" x14ac:dyDescent="0.2">
      <c r="A51" s="145" t="s">
        <v>111</v>
      </c>
      <c r="B51" s="145"/>
      <c r="C51" s="145"/>
      <c r="D51" s="145"/>
      <c r="E51" s="145"/>
      <c r="F51" s="145"/>
      <c r="G51" s="145"/>
      <c r="H51" s="146">
        <v>67</v>
      </c>
      <c r="I51" s="146"/>
      <c r="J51" s="146"/>
      <c r="K51" s="146"/>
      <c r="L51" s="114" t="s">
        <v>14</v>
      </c>
      <c r="M51" s="148" t="s">
        <v>14</v>
      </c>
      <c r="N51" s="148"/>
      <c r="O51" s="7"/>
    </row>
    <row r="52" spans="1:15" ht="15.75" x14ac:dyDescent="0.2">
      <c r="A52" s="145" t="s">
        <v>112</v>
      </c>
      <c r="B52" s="145"/>
      <c r="C52" s="145"/>
      <c r="D52" s="145"/>
      <c r="E52" s="145"/>
      <c r="F52" s="145"/>
      <c r="G52" s="145"/>
      <c r="H52" s="146">
        <v>68</v>
      </c>
      <c r="I52" s="146"/>
      <c r="J52" s="146"/>
      <c r="K52" s="146"/>
      <c r="L52" s="114" t="s">
        <v>14</v>
      </c>
      <c r="M52" s="148" t="s">
        <v>14</v>
      </c>
      <c r="N52" s="148"/>
      <c r="O52" s="7"/>
    </row>
    <row r="53" spans="1:15" ht="15.75" x14ac:dyDescent="0.2">
      <c r="A53" s="145" t="s">
        <v>103</v>
      </c>
      <c r="B53" s="145"/>
      <c r="C53" s="145"/>
      <c r="D53" s="145"/>
      <c r="E53" s="145"/>
      <c r="F53" s="145"/>
      <c r="G53" s="145"/>
      <c r="H53" s="146">
        <v>69</v>
      </c>
      <c r="I53" s="146"/>
      <c r="J53" s="146"/>
      <c r="K53" s="146"/>
      <c r="L53" s="114" t="s">
        <v>14</v>
      </c>
      <c r="M53" s="148" t="s">
        <v>14</v>
      </c>
      <c r="N53" s="148"/>
      <c r="O53" s="7"/>
    </row>
    <row r="54" spans="1:15" ht="15.75" x14ac:dyDescent="0.2">
      <c r="A54" s="145" t="s">
        <v>113</v>
      </c>
      <c r="B54" s="145"/>
      <c r="C54" s="145"/>
      <c r="D54" s="145"/>
      <c r="E54" s="145"/>
      <c r="F54" s="145"/>
      <c r="G54" s="145"/>
      <c r="H54" s="146">
        <v>70</v>
      </c>
      <c r="I54" s="146"/>
      <c r="J54" s="146"/>
      <c r="K54" s="146"/>
      <c r="L54" s="114" t="s">
        <v>14</v>
      </c>
      <c r="M54" s="148" t="s">
        <v>14</v>
      </c>
      <c r="N54" s="148"/>
      <c r="O54" s="7"/>
    </row>
    <row r="55" spans="1:15" ht="15.75" x14ac:dyDescent="0.2">
      <c r="A55" s="161" t="s">
        <v>95</v>
      </c>
      <c r="B55" s="161"/>
      <c r="C55" s="161"/>
      <c r="D55" s="161"/>
      <c r="E55" s="161"/>
      <c r="F55" s="161"/>
      <c r="G55" s="161"/>
      <c r="H55" s="146">
        <v>71</v>
      </c>
      <c r="I55" s="146"/>
      <c r="J55" s="146"/>
      <c r="K55" s="146"/>
      <c r="L55" s="115">
        <v>4404542</v>
      </c>
      <c r="M55" s="147">
        <v>3486142</v>
      </c>
      <c r="N55" s="147"/>
      <c r="O55" s="7"/>
    </row>
    <row r="56" spans="1:15" ht="23.25" customHeight="1" thickBot="1" x14ac:dyDescent="0.25">
      <c r="A56" s="158" t="s">
        <v>73</v>
      </c>
      <c r="B56" s="158"/>
      <c r="C56" s="158"/>
      <c r="D56" s="158"/>
      <c r="E56" s="158"/>
      <c r="F56" s="158"/>
      <c r="G56" s="158"/>
      <c r="H56" s="156">
        <v>80</v>
      </c>
      <c r="I56" s="156"/>
      <c r="J56" s="156"/>
      <c r="K56" s="156"/>
      <c r="L56" s="113">
        <f>L30-L43</f>
        <v>-4791857</v>
      </c>
      <c r="M56" s="144">
        <f>M30-M43</f>
        <v>-5127631</v>
      </c>
      <c r="N56" s="144"/>
      <c r="O56" s="7"/>
    </row>
    <row r="57" spans="1:15" ht="15.75" x14ac:dyDescent="0.25">
      <c r="A57" s="4"/>
      <c r="B57" s="4"/>
      <c r="C57" s="4"/>
      <c r="D57" s="4"/>
      <c r="E57" s="4"/>
      <c r="F57" s="4"/>
      <c r="G57" s="4"/>
      <c r="H57" s="165"/>
      <c r="I57" s="165"/>
      <c r="J57" s="4"/>
      <c r="K57" s="4"/>
      <c r="L57" s="117"/>
      <c r="M57" s="9"/>
      <c r="N57" s="9"/>
      <c r="O57" s="7"/>
    </row>
    <row r="58" spans="1:15" ht="15.75" x14ac:dyDescent="0.2">
      <c r="A58" s="153" t="s">
        <v>74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7"/>
    </row>
    <row r="59" spans="1:15" ht="16.5" thickBot="1" x14ac:dyDescent="0.25">
      <c r="A59" s="153" t="s">
        <v>75</v>
      </c>
      <c r="B59" s="153"/>
      <c r="C59" s="153"/>
      <c r="D59" s="153"/>
      <c r="E59" s="153"/>
      <c r="F59" s="153"/>
      <c r="G59" s="153"/>
      <c r="H59" s="156">
        <v>90</v>
      </c>
      <c r="I59" s="156"/>
      <c r="J59" s="156"/>
      <c r="K59" s="156"/>
      <c r="L59" s="113">
        <f>SUM(L61:L64)</f>
        <v>1074100</v>
      </c>
      <c r="M59" s="144">
        <f>SUM(M61:N64)</f>
        <v>2217000</v>
      </c>
      <c r="N59" s="144"/>
      <c r="O59" s="7"/>
    </row>
    <row r="60" spans="1:15" ht="15.75" x14ac:dyDescent="0.2">
      <c r="A60" s="145" t="s">
        <v>67</v>
      </c>
      <c r="B60" s="145"/>
      <c r="C60" s="145"/>
      <c r="D60" s="145"/>
      <c r="E60" s="145"/>
      <c r="F60" s="145"/>
      <c r="G60" s="145"/>
      <c r="H60" s="146"/>
      <c r="I60" s="146"/>
      <c r="J60" s="1"/>
      <c r="K60" s="1"/>
      <c r="L60" s="116"/>
      <c r="M60" s="164"/>
      <c r="N60" s="164"/>
      <c r="O60" s="7"/>
    </row>
    <row r="61" spans="1:15" ht="15.75" x14ac:dyDescent="0.2">
      <c r="A61" s="145" t="s">
        <v>114</v>
      </c>
      <c r="B61" s="145"/>
      <c r="C61" s="145"/>
      <c r="D61" s="145"/>
      <c r="E61" s="145"/>
      <c r="F61" s="145"/>
      <c r="G61" s="145"/>
      <c r="H61" s="146">
        <v>91</v>
      </c>
      <c r="I61" s="146"/>
      <c r="J61" s="146"/>
      <c r="K61" s="146"/>
      <c r="L61" s="114" t="s">
        <v>14</v>
      </c>
      <c r="M61" s="148" t="s">
        <v>14</v>
      </c>
      <c r="N61" s="148"/>
      <c r="O61" s="7"/>
    </row>
    <row r="62" spans="1:15" ht="15.75" x14ac:dyDescent="0.2">
      <c r="A62" s="145" t="s">
        <v>115</v>
      </c>
      <c r="B62" s="145"/>
      <c r="C62" s="145"/>
      <c r="D62" s="145"/>
      <c r="E62" s="145"/>
      <c r="F62" s="145"/>
      <c r="G62" s="145"/>
      <c r="H62" s="146">
        <v>92</v>
      </c>
      <c r="I62" s="146"/>
      <c r="J62" s="146"/>
      <c r="K62" s="146"/>
      <c r="L62" s="115">
        <v>1074100</v>
      </c>
      <c r="M62" s="147">
        <v>2217000</v>
      </c>
      <c r="N62" s="147"/>
      <c r="O62" s="7"/>
    </row>
    <row r="63" spans="1:15" ht="15.75" x14ac:dyDescent="0.2">
      <c r="A63" s="145" t="s">
        <v>87</v>
      </c>
      <c r="B63" s="145"/>
      <c r="C63" s="145"/>
      <c r="D63" s="145"/>
      <c r="E63" s="145"/>
      <c r="F63" s="145"/>
      <c r="G63" s="145"/>
      <c r="H63" s="146">
        <v>93</v>
      </c>
      <c r="I63" s="146"/>
      <c r="J63" s="146"/>
      <c r="K63" s="146"/>
      <c r="L63" s="114" t="s">
        <v>14</v>
      </c>
      <c r="M63" s="148" t="s">
        <v>14</v>
      </c>
      <c r="N63" s="148"/>
      <c r="O63" s="7"/>
    </row>
    <row r="64" spans="1:15" ht="15.75" x14ac:dyDescent="0.2">
      <c r="A64" s="145" t="s">
        <v>88</v>
      </c>
      <c r="B64" s="145"/>
      <c r="C64" s="145"/>
      <c r="D64" s="145"/>
      <c r="E64" s="145"/>
      <c r="F64" s="145"/>
      <c r="G64" s="145"/>
      <c r="H64" s="146">
        <v>94</v>
      </c>
      <c r="I64" s="146"/>
      <c r="J64" s="146"/>
      <c r="K64" s="146"/>
      <c r="L64" s="114" t="s">
        <v>14</v>
      </c>
      <c r="M64" s="148" t="s">
        <v>14</v>
      </c>
      <c r="N64" s="148"/>
      <c r="O64" s="7"/>
    </row>
    <row r="65" spans="1:15" ht="16.5" thickBot="1" x14ac:dyDescent="0.25">
      <c r="A65" s="153" t="s">
        <v>76</v>
      </c>
      <c r="B65" s="153"/>
      <c r="C65" s="153"/>
      <c r="D65" s="153"/>
      <c r="E65" s="153"/>
      <c r="F65" s="153"/>
      <c r="G65" s="153"/>
      <c r="H65" s="156">
        <v>100</v>
      </c>
      <c r="I65" s="156"/>
      <c r="J65" s="156"/>
      <c r="K65" s="156"/>
      <c r="L65" s="113">
        <f>SUM(L67:L71)</f>
        <v>1965052</v>
      </c>
      <c r="M65" s="144">
        <f>SUM(M67:N71)</f>
        <v>1848241</v>
      </c>
      <c r="N65" s="144"/>
      <c r="O65" s="7"/>
    </row>
    <row r="66" spans="1:15" ht="15.75" x14ac:dyDescent="0.2">
      <c r="A66" s="145" t="s">
        <v>67</v>
      </c>
      <c r="B66" s="145"/>
      <c r="C66" s="145"/>
      <c r="D66" s="145"/>
      <c r="E66" s="145"/>
      <c r="F66" s="145"/>
      <c r="G66" s="145"/>
      <c r="H66" s="146"/>
      <c r="I66" s="146"/>
      <c r="J66" s="1"/>
      <c r="K66" s="1"/>
      <c r="L66" s="116"/>
      <c r="M66" s="164"/>
      <c r="N66" s="164"/>
      <c r="O66" s="7"/>
    </row>
    <row r="67" spans="1:15" ht="15.75" x14ac:dyDescent="0.2">
      <c r="A67" s="145" t="s">
        <v>116</v>
      </c>
      <c r="B67" s="145"/>
      <c r="C67" s="145"/>
      <c r="D67" s="145"/>
      <c r="E67" s="145"/>
      <c r="F67" s="145"/>
      <c r="G67" s="145"/>
      <c r="H67" s="146">
        <v>101</v>
      </c>
      <c r="I67" s="146"/>
      <c r="J67" s="146"/>
      <c r="K67" s="146"/>
      <c r="L67" s="115">
        <v>1965052</v>
      </c>
      <c r="M67" s="147">
        <v>1848241</v>
      </c>
      <c r="N67" s="147"/>
      <c r="O67" s="7"/>
    </row>
    <row r="68" spans="1:15" ht="15.75" x14ac:dyDescent="0.2">
      <c r="A68" s="145" t="s">
        <v>92</v>
      </c>
      <c r="B68" s="145"/>
      <c r="C68" s="145"/>
      <c r="D68" s="145"/>
      <c r="E68" s="145"/>
      <c r="F68" s="145"/>
      <c r="G68" s="145"/>
      <c r="H68" s="146">
        <v>102</v>
      </c>
      <c r="I68" s="146"/>
      <c r="J68" s="146"/>
      <c r="K68" s="146"/>
      <c r="L68" s="114" t="s">
        <v>14</v>
      </c>
      <c r="M68" s="148" t="s">
        <v>14</v>
      </c>
      <c r="N68" s="148"/>
      <c r="O68" s="7"/>
    </row>
    <row r="69" spans="1:15" ht="15.75" x14ac:dyDescent="0.2">
      <c r="A69" s="145" t="s">
        <v>117</v>
      </c>
      <c r="B69" s="145"/>
      <c r="C69" s="145"/>
      <c r="D69" s="145"/>
      <c r="E69" s="145"/>
      <c r="F69" s="145"/>
      <c r="G69" s="145"/>
      <c r="H69" s="146">
        <v>103</v>
      </c>
      <c r="I69" s="146"/>
      <c r="J69" s="146"/>
      <c r="K69" s="146"/>
      <c r="L69" s="114" t="s">
        <v>14</v>
      </c>
      <c r="M69" s="148" t="s">
        <v>14</v>
      </c>
      <c r="N69" s="148"/>
      <c r="O69" s="7"/>
    </row>
    <row r="70" spans="1:15" ht="15.75" x14ac:dyDescent="0.2">
      <c r="A70" s="145" t="s">
        <v>118</v>
      </c>
      <c r="B70" s="145"/>
      <c r="C70" s="145"/>
      <c r="D70" s="145"/>
      <c r="E70" s="145"/>
      <c r="F70" s="145"/>
      <c r="G70" s="145"/>
      <c r="H70" s="146">
        <v>104</v>
      </c>
      <c r="I70" s="146"/>
      <c r="J70" s="146"/>
      <c r="K70" s="146"/>
      <c r="L70" s="114" t="s">
        <v>14</v>
      </c>
      <c r="M70" s="148" t="s">
        <v>14</v>
      </c>
      <c r="N70" s="148"/>
      <c r="O70" s="7"/>
    </row>
    <row r="71" spans="1:15" ht="15.75" x14ac:dyDescent="0.2">
      <c r="A71" s="145" t="s">
        <v>119</v>
      </c>
      <c r="B71" s="145"/>
      <c r="C71" s="145"/>
      <c r="D71" s="145"/>
      <c r="E71" s="145"/>
      <c r="F71" s="145"/>
      <c r="G71" s="145"/>
      <c r="H71" s="146">
        <v>105</v>
      </c>
      <c r="I71" s="146"/>
      <c r="J71" s="146"/>
      <c r="K71" s="146"/>
      <c r="L71" s="114" t="s">
        <v>14</v>
      </c>
      <c r="M71" s="148" t="s">
        <v>14</v>
      </c>
      <c r="N71" s="148"/>
      <c r="O71" s="7"/>
    </row>
    <row r="72" spans="1:15" ht="16.5" thickBot="1" x14ac:dyDescent="0.25">
      <c r="A72" s="158" t="s">
        <v>77</v>
      </c>
      <c r="B72" s="158"/>
      <c r="C72" s="158"/>
      <c r="D72" s="158"/>
      <c r="E72" s="158"/>
      <c r="F72" s="158"/>
      <c r="G72" s="158"/>
      <c r="H72" s="156">
        <v>110</v>
      </c>
      <c r="I72" s="156"/>
      <c r="J72" s="156"/>
      <c r="K72" s="156"/>
      <c r="L72" s="113">
        <f>L59-L65</f>
        <v>-890952</v>
      </c>
      <c r="M72" s="144">
        <f>M59-M65</f>
        <v>368759</v>
      </c>
      <c r="N72" s="144"/>
      <c r="O72" s="7"/>
    </row>
    <row r="73" spans="1:15" ht="15.75" x14ac:dyDescent="0.2">
      <c r="A73" s="161" t="s">
        <v>78</v>
      </c>
      <c r="B73" s="161"/>
      <c r="C73" s="161"/>
      <c r="D73" s="161"/>
      <c r="E73" s="161"/>
      <c r="F73" s="161"/>
      <c r="G73" s="161"/>
      <c r="H73" s="156">
        <v>120</v>
      </c>
      <c r="I73" s="156"/>
      <c r="J73" s="156"/>
      <c r="K73" s="156"/>
      <c r="L73" s="111">
        <v>479158</v>
      </c>
      <c r="M73" s="169">
        <v>13978</v>
      </c>
      <c r="N73" s="169"/>
      <c r="O73" s="7"/>
    </row>
    <row r="74" spans="1:15" ht="16.5" thickBot="1" x14ac:dyDescent="0.25">
      <c r="A74" s="158" t="s">
        <v>79</v>
      </c>
      <c r="B74" s="158"/>
      <c r="C74" s="158"/>
      <c r="D74" s="158"/>
      <c r="E74" s="158"/>
      <c r="F74" s="158"/>
      <c r="G74" s="158"/>
      <c r="H74" s="156">
        <v>130</v>
      </c>
      <c r="I74" s="156"/>
      <c r="J74" s="156"/>
      <c r="K74" s="156"/>
      <c r="L74" s="113">
        <f>L28+L56+L72+L73</f>
        <v>9487848</v>
      </c>
      <c r="M74" s="118">
        <f t="shared" ref="M74" si="0">M28+M56+M72+M73</f>
        <v>4462152</v>
      </c>
      <c r="N74" s="118">
        <f>M28+M56+M72+M73</f>
        <v>4462152</v>
      </c>
      <c r="O74" s="7"/>
    </row>
    <row r="75" spans="1:15" ht="16.5" thickBot="1" x14ac:dyDescent="0.25">
      <c r="A75" s="158" t="s">
        <v>80</v>
      </c>
      <c r="B75" s="158"/>
      <c r="C75" s="158"/>
      <c r="D75" s="158"/>
      <c r="E75" s="158"/>
      <c r="F75" s="158"/>
      <c r="G75" s="158"/>
      <c r="H75" s="156">
        <v>140</v>
      </c>
      <c r="I75" s="156"/>
      <c r="J75" s="156"/>
      <c r="K75" s="156"/>
      <c r="L75" s="112">
        <v>7785318</v>
      </c>
      <c r="M75" s="160">
        <v>4278715</v>
      </c>
      <c r="N75" s="160"/>
      <c r="O75" s="7"/>
    </row>
    <row r="76" spans="1:15" ht="16.5" thickBot="1" x14ac:dyDescent="0.25">
      <c r="A76" s="158" t="s">
        <v>81</v>
      </c>
      <c r="B76" s="158"/>
      <c r="C76" s="158"/>
      <c r="D76" s="158"/>
      <c r="E76" s="158"/>
      <c r="F76" s="158"/>
      <c r="G76" s="158"/>
      <c r="H76" s="156">
        <v>150</v>
      </c>
      <c r="I76" s="156"/>
      <c r="J76" s="156"/>
      <c r="K76" s="156"/>
      <c r="L76" s="112">
        <f>L74+L75</f>
        <v>17273166</v>
      </c>
      <c r="M76" s="160">
        <f>M74+M75</f>
        <v>8740867</v>
      </c>
      <c r="N76" s="160"/>
      <c r="O76" s="7"/>
    </row>
    <row r="77" spans="1:15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3"/>
    </row>
    <row r="81" spans="1:15" s="16" customFormat="1" ht="34.5" customHeight="1" x14ac:dyDescent="0.2">
      <c r="A81" s="150" t="s">
        <v>123</v>
      </c>
      <c r="B81" s="150"/>
      <c r="C81" s="150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</row>
    <row r="82" spans="1:15" s="16" customFormat="1" ht="12" x14ac:dyDescent="0.2">
      <c r="A82" s="17"/>
      <c r="B82" s="13"/>
      <c r="C82" s="14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</row>
    <row r="83" spans="1:15" s="16" customFormat="1" ht="12" x14ac:dyDescent="0.2">
      <c r="A83" s="20"/>
      <c r="B83" s="108"/>
      <c r="C83" s="109"/>
      <c r="D83" s="21"/>
      <c r="E83" s="21"/>
      <c r="F83" s="21"/>
      <c r="G83" s="21"/>
      <c r="H83" s="21"/>
      <c r="I83" s="21"/>
      <c r="J83" s="21"/>
      <c r="K83" s="22"/>
      <c r="L83" s="22"/>
      <c r="M83" s="15"/>
      <c r="N83" s="15"/>
      <c r="O83" s="15"/>
    </row>
    <row r="84" spans="1:15" s="16" customFormat="1" ht="24" customHeight="1" x14ac:dyDescent="0.2">
      <c r="A84" s="104" t="s">
        <v>133</v>
      </c>
      <c r="B84" s="149"/>
      <c r="C84" s="149"/>
      <c r="D84" s="13"/>
      <c r="E84" s="13"/>
      <c r="F84" s="13"/>
      <c r="G84" s="13"/>
      <c r="H84" s="13"/>
      <c r="I84" s="13"/>
      <c r="J84" s="166" t="s">
        <v>131</v>
      </c>
      <c r="K84" s="166"/>
      <c r="L84" s="166"/>
      <c r="M84" s="15"/>
      <c r="N84" s="15"/>
      <c r="O84" s="15"/>
    </row>
    <row r="85" spans="1:15" s="16" customFormat="1" ht="49.5" customHeight="1" x14ac:dyDescent="0.2">
      <c r="A85" s="105" t="s">
        <v>132</v>
      </c>
      <c r="B85" s="138"/>
      <c r="C85" s="138"/>
      <c r="D85" s="13"/>
      <c r="E85" s="13"/>
      <c r="F85" s="13"/>
      <c r="G85" s="13"/>
      <c r="H85" s="13"/>
      <c r="I85" s="13"/>
      <c r="J85" s="138" t="str">
        <f>ОФП!B75</f>
        <v>Директор департамента бухгалтерского учета и отчетности, главный бухгалтер</v>
      </c>
      <c r="K85" s="138"/>
      <c r="L85" s="138"/>
      <c r="M85" s="15"/>
      <c r="N85" s="15"/>
      <c r="O85" s="15"/>
    </row>
    <row r="86" spans="1:15" s="19" customFormat="1" ht="21.75" customHeight="1" x14ac:dyDescent="0.2">
      <c r="A86" s="151" t="str">
        <f>ОПиУ!A39</f>
        <v xml:space="preserve">13 августа 2020 г. </v>
      </c>
      <c r="B86" s="151"/>
      <c r="C86" s="18"/>
      <c r="D86" s="13"/>
      <c r="E86" s="13"/>
      <c r="F86" s="13"/>
      <c r="G86" s="13"/>
      <c r="H86" s="13"/>
      <c r="I86" s="13"/>
      <c r="J86" s="13"/>
      <c r="K86" s="15"/>
      <c r="L86" s="15"/>
      <c r="M86" s="15"/>
      <c r="N86" s="15"/>
      <c r="O86" s="15"/>
    </row>
    <row r="87" spans="1:15" s="19" customFormat="1" ht="23.25" customHeight="1" x14ac:dyDescent="0.2">
      <c r="A87" s="151" t="s">
        <v>126</v>
      </c>
      <c r="B87" s="151"/>
      <c r="C87" s="151"/>
      <c r="D87" s="13"/>
      <c r="E87" s="13"/>
      <c r="F87" s="13"/>
      <c r="G87" s="13"/>
      <c r="H87" s="13"/>
      <c r="I87" s="13"/>
      <c r="J87" s="13"/>
      <c r="K87" s="15"/>
      <c r="L87" s="15"/>
      <c r="M87" s="15"/>
      <c r="N87" s="15"/>
      <c r="O87" s="15"/>
    </row>
  </sheetData>
  <mergeCells count="198">
    <mergeCell ref="J84:L84"/>
    <mergeCell ref="L9:M10"/>
    <mergeCell ref="N9:N10"/>
    <mergeCell ref="A73:G73"/>
    <mergeCell ref="H73:K73"/>
    <mergeCell ref="M73:N73"/>
    <mergeCell ref="A76:G76"/>
    <mergeCell ref="H76:K76"/>
    <mergeCell ref="M76:N76"/>
    <mergeCell ref="A74:G74"/>
    <mergeCell ref="H74:K74"/>
    <mergeCell ref="A75:G75"/>
    <mergeCell ref="H75:K75"/>
    <mergeCell ref="M75:N75"/>
    <mergeCell ref="A70:G70"/>
    <mergeCell ref="H70:K70"/>
    <mergeCell ref="M70:N70"/>
    <mergeCell ref="A71:G71"/>
    <mergeCell ref="H71:K71"/>
    <mergeCell ref="M71:N71"/>
    <mergeCell ref="A72:G72"/>
    <mergeCell ref="H72:K72"/>
    <mergeCell ref="M72:N72"/>
    <mergeCell ref="A67:G67"/>
    <mergeCell ref="H67:K67"/>
    <mergeCell ref="M67:N67"/>
    <mergeCell ref="A68:G68"/>
    <mergeCell ref="H68:K68"/>
    <mergeCell ref="M68:N68"/>
    <mergeCell ref="A69:G69"/>
    <mergeCell ref="H69:K69"/>
    <mergeCell ref="M69:N69"/>
    <mergeCell ref="A64:G64"/>
    <mergeCell ref="H64:K64"/>
    <mergeCell ref="M64:N64"/>
    <mergeCell ref="A65:G65"/>
    <mergeCell ref="H65:K65"/>
    <mergeCell ref="M65:N65"/>
    <mergeCell ref="A66:G66"/>
    <mergeCell ref="H66:I66"/>
    <mergeCell ref="M66:N66"/>
    <mergeCell ref="A61:G61"/>
    <mergeCell ref="H61:K61"/>
    <mergeCell ref="M61:N61"/>
    <mergeCell ref="A62:G62"/>
    <mergeCell ref="H62:K62"/>
    <mergeCell ref="M62:N62"/>
    <mergeCell ref="A63:G63"/>
    <mergeCell ref="H63:K63"/>
    <mergeCell ref="M63:N63"/>
    <mergeCell ref="A53:G53"/>
    <mergeCell ref="H53:K53"/>
    <mergeCell ref="M53:N53"/>
    <mergeCell ref="A58:N58"/>
    <mergeCell ref="A59:G59"/>
    <mergeCell ref="H59:K59"/>
    <mergeCell ref="M59:N59"/>
    <mergeCell ref="H57:I57"/>
    <mergeCell ref="A60:G60"/>
    <mergeCell ref="H60:I60"/>
    <mergeCell ref="M60:N60"/>
    <mergeCell ref="A54:G54"/>
    <mergeCell ref="H54:K54"/>
    <mergeCell ref="M54:N54"/>
    <mergeCell ref="A55:G55"/>
    <mergeCell ref="H55:K55"/>
    <mergeCell ref="M55:N55"/>
    <mergeCell ref="A56:G56"/>
    <mergeCell ref="H56:K56"/>
    <mergeCell ref="M56:N56"/>
    <mergeCell ref="A50:G50"/>
    <mergeCell ref="H50:K50"/>
    <mergeCell ref="M50:N50"/>
    <mergeCell ref="A51:G51"/>
    <mergeCell ref="H51:K51"/>
    <mergeCell ref="M51:N51"/>
    <mergeCell ref="A52:G52"/>
    <mergeCell ref="H52:K52"/>
    <mergeCell ref="M52:N52"/>
    <mergeCell ref="A47:G47"/>
    <mergeCell ref="H47:K47"/>
    <mergeCell ref="M47:N47"/>
    <mergeCell ref="A48:G48"/>
    <mergeCell ref="H48:K48"/>
    <mergeCell ref="M48:N48"/>
    <mergeCell ref="A49:G49"/>
    <mergeCell ref="H49:K49"/>
    <mergeCell ref="M49:N49"/>
    <mergeCell ref="A44:G44"/>
    <mergeCell ref="H44:I44"/>
    <mergeCell ref="M44:N44"/>
    <mergeCell ref="A45:G45"/>
    <mergeCell ref="H45:K45"/>
    <mergeCell ref="M45:N45"/>
    <mergeCell ref="A46:G46"/>
    <mergeCell ref="H46:K46"/>
    <mergeCell ref="M46:N46"/>
    <mergeCell ref="A41:G41"/>
    <mergeCell ref="H41:K41"/>
    <mergeCell ref="M41:N41"/>
    <mergeCell ref="A42:G42"/>
    <mergeCell ref="H42:K42"/>
    <mergeCell ref="M42:N42"/>
    <mergeCell ref="A43:G43"/>
    <mergeCell ref="H43:K43"/>
    <mergeCell ref="M43:N43"/>
    <mergeCell ref="A38:G38"/>
    <mergeCell ref="H38:K38"/>
    <mergeCell ref="M38:N38"/>
    <mergeCell ref="A39:G39"/>
    <mergeCell ref="H39:K39"/>
    <mergeCell ref="M39:N39"/>
    <mergeCell ref="A40:G40"/>
    <mergeCell ref="H40:K40"/>
    <mergeCell ref="M40:N40"/>
    <mergeCell ref="A35:G35"/>
    <mergeCell ref="H35:K35"/>
    <mergeCell ref="M35:N35"/>
    <mergeCell ref="M32:N32"/>
    <mergeCell ref="A36:G36"/>
    <mergeCell ref="H36:K36"/>
    <mergeCell ref="M36:N36"/>
    <mergeCell ref="A37:G37"/>
    <mergeCell ref="H37:K37"/>
    <mergeCell ref="M37:N37"/>
    <mergeCell ref="A31:G31"/>
    <mergeCell ref="H31:I31"/>
    <mergeCell ref="M27:N27"/>
    <mergeCell ref="A28:G28"/>
    <mergeCell ref="H28:K28"/>
    <mergeCell ref="M28:N28"/>
    <mergeCell ref="H33:K33"/>
    <mergeCell ref="M33:N33"/>
    <mergeCell ref="A34:G34"/>
    <mergeCell ref="H34:K34"/>
    <mergeCell ref="M34:N34"/>
    <mergeCell ref="M25:N25"/>
    <mergeCell ref="A26:G26"/>
    <mergeCell ref="H26:K26"/>
    <mergeCell ref="M26:N26"/>
    <mergeCell ref="M19:N19"/>
    <mergeCell ref="A20:G20"/>
    <mergeCell ref="H20:I20"/>
    <mergeCell ref="A23:G23"/>
    <mergeCell ref="H23:K23"/>
    <mergeCell ref="M23:N23"/>
    <mergeCell ref="A24:G24"/>
    <mergeCell ref="H24:K24"/>
    <mergeCell ref="M24:N24"/>
    <mergeCell ref="A21:G21"/>
    <mergeCell ref="H21:K21"/>
    <mergeCell ref="M21:N21"/>
    <mergeCell ref="A22:G22"/>
    <mergeCell ref="H22:K22"/>
    <mergeCell ref="M22:N22"/>
    <mergeCell ref="M17:N17"/>
    <mergeCell ref="A18:G18"/>
    <mergeCell ref="H18:K18"/>
    <mergeCell ref="M18:N18"/>
    <mergeCell ref="A15:G15"/>
    <mergeCell ref="H15:K15"/>
    <mergeCell ref="M15:N15"/>
    <mergeCell ref="A16:G16"/>
    <mergeCell ref="H16:K16"/>
    <mergeCell ref="M16:N16"/>
    <mergeCell ref="B84:C84"/>
    <mergeCell ref="B85:C85"/>
    <mergeCell ref="A81:C81"/>
    <mergeCell ref="A86:B86"/>
    <mergeCell ref="A87:C87"/>
    <mergeCell ref="J85:L85"/>
    <mergeCell ref="A9:H10"/>
    <mergeCell ref="A11:G11"/>
    <mergeCell ref="H11:K11"/>
    <mergeCell ref="A17:G17"/>
    <mergeCell ref="H17:K17"/>
    <mergeCell ref="A19:G19"/>
    <mergeCell ref="H19:I19"/>
    <mergeCell ref="A27:G27"/>
    <mergeCell ref="H27:K27"/>
    <mergeCell ref="A32:G32"/>
    <mergeCell ref="H32:K32"/>
    <mergeCell ref="A33:G33"/>
    <mergeCell ref="A25:G25"/>
    <mergeCell ref="H25:K25"/>
    <mergeCell ref="A29:N29"/>
    <mergeCell ref="A30:G30"/>
    <mergeCell ref="H30:K30"/>
    <mergeCell ref="M30:N30"/>
    <mergeCell ref="M11:N11"/>
    <mergeCell ref="A13:G13"/>
    <mergeCell ref="H13:K13"/>
    <mergeCell ref="M13:N13"/>
    <mergeCell ref="A14:G14"/>
    <mergeCell ref="H14:K14"/>
    <mergeCell ref="M14:N14"/>
    <mergeCell ref="A12:G12"/>
    <mergeCell ref="H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Наталья</dc:creator>
  <cp:lastModifiedBy>Отаргул Гульфая</cp:lastModifiedBy>
  <cp:lastPrinted>2018-11-08T10:45:23Z</cp:lastPrinted>
  <dcterms:created xsi:type="dcterms:W3CDTF">2018-11-08T09:58:17Z</dcterms:created>
  <dcterms:modified xsi:type="dcterms:W3CDTF">2020-08-14T09:24:50Z</dcterms:modified>
</cp:coreProperties>
</file>