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0"/>
  </bookViews>
  <sheets>
    <sheet name="Ф1 на 1 октября  2013 г." sheetId="1" r:id="rId1"/>
    <sheet name="Ф2" sheetId="2" r:id="rId2"/>
  </sheets>
  <definedNames/>
  <calcPr fullCalcOnLoad="1"/>
</workbook>
</file>

<file path=xl/sharedStrings.xml><?xml version="1.0" encoding="utf-8"?>
<sst xmlns="http://schemas.openxmlformats.org/spreadsheetml/2006/main" count="261" uniqueCount="213">
  <si>
    <t>Приложение 7</t>
  </si>
  <si>
    <t>к Инструкции о перечне, формах и сроках предоставления финансовой отчетности финансовыми организциями и акционерным обществом "Банк Развития Казахстана"</t>
  </si>
  <si>
    <t>Форма №1</t>
  </si>
  <si>
    <t>Бухгалтерский баланс</t>
  </si>
  <si>
    <t xml:space="preserve">          (полное наименование организации)</t>
  </si>
  <si>
    <t>(в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</si>
  <si>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</si>
  <si>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</si>
  <si>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</si>
  <si>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</si>
  <si>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</si>
  <si>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</si>
  <si>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</si>
  <si>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</si>
  <si>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 xml:space="preserve">Производные инструменты 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</si>
  <si>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</si>
  <si>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</si>
  <si>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>Комиссионные вознаграждения</t>
  </si>
  <si>
    <t>из них:</t>
  </si>
  <si>
    <t>от пенсионных активов</t>
  </si>
  <si>
    <t>7.1</t>
  </si>
  <si>
    <t>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</si>
  <si>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</si>
  <si>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</si>
  <si>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Операция "обратное РЕПО"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</si>
  <si>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</si>
  <si>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</si>
  <si>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</si>
  <si>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</si>
  <si>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</si>
  <si>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</si>
  <si>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</si>
  <si>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</si>
  <si>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активы (за вычетом амортизации и убытков от обесценения)</t>
  </si>
  <si>
    <t>Текущие налоговые требование</t>
  </si>
  <si>
    <t>Отложенное налоговое требование</t>
  </si>
  <si>
    <t>Прочие активы</t>
  </si>
  <si>
    <t>Итого активы</t>
  </si>
  <si>
    <t>Обязательства</t>
  </si>
  <si>
    <t xml:space="preserve">Вклады привлеченные </t>
  </si>
  <si>
    <t>Производные инструменты</t>
  </si>
  <si>
    <t>Выпущенные долговые ценные бумаги</t>
  </si>
  <si>
    <t>Операция "РЕПО"</t>
  </si>
  <si>
    <t>Полученные займы</t>
  </si>
  <si>
    <t>Кредиторская задолженность</t>
  </si>
  <si>
    <t>Резервы</t>
  </si>
  <si>
    <t>по возмещению разницы между показателем номинальной доходности и минимальным значением доходности</t>
  </si>
  <si>
    <t>29.1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</si>
  <si>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</si>
  <si>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</si>
  <si>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</si>
  <si>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</si>
  <si>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</si>
  <si>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</si>
  <si>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</si>
  <si>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</si>
  <si>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простые акции</t>
  </si>
  <si>
    <t>36.1</t>
  </si>
  <si>
    <t>привилегированные акции</t>
  </si>
  <si>
    <t>36.2</t>
  </si>
  <si>
    <t>Премии (дополнительно оплаченный капитал)</t>
  </si>
  <si>
    <t>Изъятый капитал</t>
  </si>
  <si>
    <t>Резервный капитал</t>
  </si>
  <si>
    <t>Резерв для обеспечения финансовой устойчивости</t>
  </si>
  <si>
    <t>Прочие резервы</t>
  </si>
  <si>
    <t>в том числе:</t>
  </si>
  <si>
    <t>предыдущих лет</t>
  </si>
  <si>
    <t>42.1</t>
  </si>
  <si>
    <t>отчетного периода</t>
  </si>
  <si>
    <t>42.2</t>
  </si>
  <si>
    <t>Доля меньшинства</t>
  </si>
  <si>
    <t>Итого капитал</t>
  </si>
  <si>
    <t>Итого капитал и обязательства (стр.35+стр.44)</t>
  </si>
  <si>
    <t>Статья "Доля меньшинства" заполняется при составлении консолидированной финансовой отчетности.</t>
  </si>
  <si>
    <t>Первый руководитель</t>
  </si>
  <si>
    <t xml:space="preserve">(на период его отсутствия - лицо, его </t>
  </si>
  <si>
    <t>замещающее)</t>
  </si>
  <si>
    <t>____________</t>
  </si>
  <si>
    <t>дата</t>
  </si>
  <si>
    <t>___________</t>
  </si>
  <si>
    <t>Главный бухгалтер</t>
  </si>
  <si>
    <t>Исполнитель</t>
  </si>
  <si>
    <t>Телефон</t>
  </si>
  <si>
    <t>Место для печати</t>
  </si>
  <si>
    <t>Нераcпределенная прибыль (непокрытый убыток)</t>
  </si>
  <si>
    <t xml:space="preserve">        АО ДБ Казахстан Зираат Интернешнл Банк</t>
  </si>
  <si>
    <t xml:space="preserve">         по состоянию на « 01» октября 2013 года</t>
  </si>
  <si>
    <t>Приложение 8</t>
  </si>
  <si>
    <t>Форма №2</t>
  </si>
  <si>
    <t>Отчет о прибылях и убытках</t>
  </si>
  <si>
    <t>АО "ДБ "Казахстан-Зираат Интернешнл Банк"</t>
  </si>
  <si>
    <t xml:space="preserve">         по состоянию на «01» октября 2013 года</t>
  </si>
  <si>
    <t xml:space="preserve">    за отчетный период                                     за сентябрь 2013г.</t>
  </si>
  <si>
    <t>За период с начала текущего года     (с нарастающим итогом) на 01.10.2013г.</t>
  </si>
  <si>
    <t>За аналогичный период предыдущего года                          за сентябрь 2012г.</t>
  </si>
  <si>
    <t>За аналогичный период с начала предыдущего года (с нарастающим итогом) на 01.10.2012г.</t>
  </si>
  <si>
    <t>Доходы, связанные с получением вознаграждения</t>
  </si>
  <si>
    <t>1</t>
  </si>
  <si>
    <t>по корреспондентским и текущим счетам</t>
  </si>
  <si>
    <t>1.1</t>
  </si>
  <si>
    <t>по размещенным вкладам</t>
  </si>
  <si>
    <t>1.2</t>
  </si>
  <si>
    <t>по предоставленным займам</t>
  </si>
  <si>
    <t>1.3</t>
  </si>
  <si>
    <t>по предоставленной финансовой аренде</t>
  </si>
  <si>
    <t>1.4</t>
  </si>
  <si>
    <t>по приобретенным ценным бумагам</t>
  </si>
  <si>
    <t>1.5</t>
  </si>
  <si>
    <t>по операциям "обратное РЕПО"</t>
  </si>
  <si>
    <t>1.6</t>
  </si>
  <si>
    <t>прочие доходы, связанные с получением вознаграждения</t>
  </si>
  <si>
    <t>1.7</t>
  </si>
  <si>
    <t>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</si>
  <si>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</si>
  <si>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2.1</t>
  </si>
  <si>
    <t>2.2</t>
  </si>
  <si>
    <t>Доходы от осуществления банковской и иной деятельности, не связанные с получением вознаграждения</t>
  </si>
  <si>
    <t>3</t>
  </si>
  <si>
    <t>доходы от осуществления переводных операций</t>
  </si>
  <si>
    <t>3.1</t>
  </si>
  <si>
    <t>доходы от осуществления клиринговых операций</t>
  </si>
  <si>
    <t>3.2</t>
  </si>
  <si>
    <t>доходы от осуществления кассовых операций</t>
  </si>
  <si>
    <t>3.3</t>
  </si>
  <si>
    <t>доходы от осуществления сейфовых операций</t>
  </si>
  <si>
    <t>3.4</t>
  </si>
  <si>
    <t>доходы от инкассации</t>
  </si>
  <si>
    <t>3.5</t>
  </si>
  <si>
    <t>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</si>
  <si>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</si>
  <si>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</si>
  <si>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>4</t>
  </si>
  <si>
    <t>Доходы (расходы) от купли-продажи финансовых активов (нетто)</t>
  </si>
  <si>
    <t>4.1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</si>
  <si>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</si>
  <si>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</si>
  <si>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</si>
  <si>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5</t>
  </si>
  <si>
    <t>Дивиденды</t>
  </si>
  <si>
    <t>6</t>
  </si>
  <si>
    <t>Доходы, связанные с участием в ассоциированных организациях</t>
  </si>
  <si>
    <t>7</t>
  </si>
  <si>
    <t>Доходы от реализации (выбытия) активов</t>
  </si>
  <si>
    <t>8</t>
  </si>
  <si>
    <t>Прочие доходы</t>
  </si>
  <si>
    <t>9</t>
  </si>
  <si>
    <t>Итого доходов (сумма строк с 1 по 9)</t>
  </si>
  <si>
    <t>10</t>
  </si>
  <si>
    <t>Расходы, связанные с выплатой вознаграждения</t>
  </si>
  <si>
    <t>11</t>
  </si>
  <si>
    <t>по привлеченным вкладам</t>
  </si>
  <si>
    <t>11.1</t>
  </si>
  <si>
    <t>по полученным займам</t>
  </si>
  <si>
    <t>11.2</t>
  </si>
  <si>
    <t>по полученной финансовой аренде</t>
  </si>
  <si>
    <t>11.3</t>
  </si>
  <si>
    <t>по выпущенным ценным бумагам</t>
  </si>
  <si>
    <t>11.4</t>
  </si>
  <si>
    <t>по операциям "РЕПО"</t>
  </si>
  <si>
    <t>11.5</t>
  </si>
  <si>
    <t>прочие расходы, связанные с выплатой вознаграждения</t>
  </si>
  <si>
    <t>11.6</t>
  </si>
  <si>
    <t>Комиссионные расходы</t>
  </si>
  <si>
    <t>12</t>
  </si>
  <si>
    <t>вознаграждение управляющему агенту</t>
  </si>
  <si>
    <t>12.1</t>
  </si>
  <si>
    <t>вознаграждение за кастодиальное обслуживание</t>
  </si>
  <si>
    <t>12.2</t>
  </si>
  <si>
    <t>Расходы по банковской и иной деятельности, не связанные с выплатой вознаграждения</t>
  </si>
  <si>
    <t>13</t>
  </si>
  <si>
    <t>расходы от осуществления переводных операций</t>
  </si>
  <si>
    <t>13.1</t>
  </si>
  <si>
    <t>расходы от осуществления клиринговых операций</t>
  </si>
  <si>
    <t>13.2</t>
  </si>
  <si>
    <t>расходы от осуществления кассовых операций</t>
  </si>
  <si>
    <t>13.3</t>
  </si>
  <si>
    <t>расходы от осуществления сейфовых операций</t>
  </si>
  <si>
    <t>13.4</t>
  </si>
  <si>
    <t xml:space="preserve">расходы от осуществления инкассации </t>
  </si>
  <si>
    <t>13.5</t>
  </si>
  <si>
    <t>Операционные расходы</t>
  </si>
  <si>
    <t>14</t>
  </si>
  <si>
    <t>расходы на оплату труда и командировочные</t>
  </si>
  <si>
    <t>14.1</t>
  </si>
  <si>
    <t>амортизационные отчисления</t>
  </si>
  <si>
    <t>14.2</t>
  </si>
  <si>
    <t>расходы на материалы</t>
  </si>
  <si>
    <t>14.3</t>
  </si>
  <si>
    <t>расходы по выплате налогов и других обязательных платежей в бюджет, за исключением корпоротивного подоходного налога</t>
  </si>
  <si>
    <t>14.4</t>
  </si>
  <si>
    <t>Расходы от реализации или безвозмездной передачи активов</t>
  </si>
  <si>
    <t>15</t>
  </si>
  <si>
    <t>Прочие расходы</t>
  </si>
  <si>
    <t>16</t>
  </si>
  <si>
    <t>Итого расходов (сумма строк с 11 по 16)</t>
  </si>
  <si>
    <t>17</t>
  </si>
  <si>
    <t>Прибыль (убыток) до отчисления в резервы (провизии) (стр.10-стр.17)</t>
  </si>
  <si>
    <t>18</t>
  </si>
  <si>
    <t>Резервы (восстановление резервов) на возможные потери по операциям</t>
  </si>
  <si>
    <t>19</t>
  </si>
  <si>
    <t>на возмещение разницы между показателем номинальной доходности и минимальным значением доходности</t>
  </si>
  <si>
    <t>19.1</t>
  </si>
  <si>
    <t>Чистая прибыль (убыток) до корпоративного подоходного налога (стр.18-стр.19)</t>
  </si>
  <si>
    <t>20</t>
  </si>
  <si>
    <t>Корпоративный подоходный налог</t>
  </si>
  <si>
    <t>21</t>
  </si>
  <si>
    <t>Чистая прибыль (убыток) после корпоративного подоходного налога (стр.20-стр.21)</t>
  </si>
  <si>
    <t>22</t>
  </si>
  <si>
    <t>Прибыль (убыток) от прекращенной деятельности</t>
  </si>
  <si>
    <t>23</t>
  </si>
  <si>
    <t>24</t>
  </si>
  <si>
    <t>Итого чистая прибыль (убыток) за период (стр.22+/-стр.23-стр.24)</t>
  </si>
  <si>
    <t>25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</si>
</sst>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3" fillId="0" borderId="0" xfId="54" applyFont="1">
      <alignment/>
      <protection/>
    </xf>
    <xf numFmtId="0" fontId="2" fillId="0" borderId="0" xfId="54" applyFont="1" applyFill="1" applyAlignment="1">
      <alignment horizontal="center" vertical="center"/>
      <protection/>
    </xf>
    <xf numFmtId="0" fontId="1" fillId="0" borderId="0" xfId="54" applyFont="1" applyFill="1" applyAlignment="1">
      <alignment horizontal="right" vertical="center"/>
      <protection/>
    </xf>
    <xf numFmtId="0" fontId="3" fillId="0" borderId="0" xfId="54" applyFont="1" applyAlignment="1">
      <alignment horizontal="right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1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left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49" fontId="1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vertical="center" wrapText="1"/>
      <protection/>
    </xf>
    <xf numFmtId="0" fontId="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0" fontId="44" fillId="0" borderId="0" xfId="53" applyFont="1">
      <alignment/>
      <protection/>
    </xf>
    <xf numFmtId="0" fontId="2" fillId="0" borderId="0" xfId="53" applyFont="1" applyFill="1" applyAlignment="1">
      <alignment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1" fillId="0" borderId="0" xfId="53" applyFont="1" applyFill="1" applyAlignment="1">
      <alignment horizontal="right" vertical="center"/>
      <protection/>
    </xf>
    <xf numFmtId="0" fontId="1" fillId="0" borderId="0" xfId="53" applyFont="1" applyFill="1" applyAlignment="1">
      <alignment horizontal="center" vertical="center"/>
      <protection/>
    </xf>
    <xf numFmtId="0" fontId="44" fillId="0" borderId="0" xfId="53" applyFont="1" applyAlignment="1">
      <alignment horizontal="right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textRotation="90" wrapText="1"/>
      <protection/>
    </xf>
    <xf numFmtId="0" fontId="45" fillId="33" borderId="0" xfId="0" applyFont="1" applyFill="1" applyAlignment="1">
      <alignment horizontal="center"/>
    </xf>
    <xf numFmtId="14" fontId="44" fillId="33" borderId="0" xfId="0" applyNumberFormat="1" applyFont="1" applyFill="1" applyAlignment="1">
      <alignment/>
    </xf>
    <xf numFmtId="14" fontId="44" fillId="0" borderId="0" xfId="0" applyNumberFormat="1" applyFont="1" applyAlignment="1">
      <alignment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45" fillId="33" borderId="0" xfId="0" applyFont="1" applyFill="1" applyAlignment="1">
      <alignment horizontal="left"/>
    </xf>
    <xf numFmtId="0" fontId="7" fillId="0" borderId="10" xfId="53" applyFont="1" applyFill="1" applyBorder="1" applyAlignment="1">
      <alignment horizontal="left" vertical="center" wrapText="1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3" fontId="0" fillId="0" borderId="10" xfId="0" applyNumberFormat="1" applyBorder="1" applyAlignment="1">
      <alignment horizontal="center"/>
    </xf>
    <xf numFmtId="0" fontId="44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3" fontId="46" fillId="0" borderId="10" xfId="0" applyNumberFormat="1" applyFont="1" applyBorder="1" applyAlignment="1">
      <alignment horizontal="center"/>
    </xf>
    <xf numFmtId="3" fontId="35" fillId="0" borderId="10" xfId="0" applyNumberFormat="1" applyFont="1" applyBorder="1" applyAlignment="1">
      <alignment horizontal="center"/>
    </xf>
    <xf numFmtId="0" fontId="44" fillId="0" borderId="0" xfId="0" applyFont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7" fillId="0" borderId="10" xfId="53" applyFont="1" applyFill="1" applyBorder="1" applyAlignment="1">
      <alignment horizontal="left" vertical="center" wrapText="1"/>
      <protection/>
    </xf>
    <xf numFmtId="0" fontId="46" fillId="33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6" fillId="0" borderId="0" xfId="0" applyFont="1" applyAlignment="1">
      <alignment/>
    </xf>
    <xf numFmtId="0" fontId="1" fillId="0" borderId="0" xfId="54" applyFont="1" applyFill="1" applyAlignment="1">
      <alignment horizontal="center" vertical="center"/>
      <protection/>
    </xf>
    <xf numFmtId="0" fontId="8" fillId="0" borderId="0" xfId="54" applyFont="1" applyFill="1" applyAlignment="1">
      <alignment horizontal="center" vertical="center"/>
      <protection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1" fillId="0" borderId="0" xfId="54" applyFont="1" applyFill="1" applyAlignment="1">
      <alignment horizontal="right" wrapText="1"/>
      <protection/>
    </xf>
    <xf numFmtId="0" fontId="2" fillId="0" borderId="0" xfId="54" applyFont="1" applyFill="1" applyAlignment="1">
      <alignment horizontal="center" vertical="center"/>
      <protection/>
    </xf>
    <xf numFmtId="0" fontId="1" fillId="0" borderId="0" xfId="54" applyFont="1" applyFill="1" applyAlignment="1">
      <alignment horizontal="right" vertical="center"/>
      <protection/>
    </xf>
    <xf numFmtId="0" fontId="1" fillId="0" borderId="0" xfId="53" applyFont="1" applyFill="1" applyAlignment="1">
      <alignment horizontal="center" vertical="center"/>
      <protection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horizontal="right"/>
    </xf>
    <xf numFmtId="0" fontId="1" fillId="0" borderId="0" xfId="53" applyFont="1" applyFill="1" applyAlignment="1">
      <alignment horizontal="right" wrapText="1"/>
      <protection/>
    </xf>
    <xf numFmtId="0" fontId="1" fillId="0" borderId="0" xfId="53" applyFont="1" applyFill="1" applyAlignment="1">
      <alignment horizontal="right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financial_position для рисков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tabSelected="1" zoomScalePageLayoutView="0" workbookViewId="0" topLeftCell="A1">
      <selection activeCell="G81" sqref="G81"/>
    </sheetView>
  </sheetViews>
  <sheetFormatPr defaultColWidth="9.140625" defaultRowHeight="15"/>
  <cols>
    <col min="1" max="1" width="40.421875" style="1" customWidth="1"/>
    <col min="2" max="2" width="12.57421875" style="1" customWidth="1"/>
    <col min="3" max="3" width="14.140625" style="1" customWidth="1"/>
    <col min="4" max="4" width="14.57421875" style="1" customWidth="1"/>
    <col min="5" max="16384" width="9.140625" style="1" customWidth="1"/>
  </cols>
  <sheetData>
    <row r="1" spans="3:4" ht="12.75">
      <c r="C1" s="55" t="s">
        <v>0</v>
      </c>
      <c r="D1" s="55"/>
    </row>
    <row r="2" spans="1:4" ht="53.25" customHeight="1">
      <c r="A2" s="5"/>
      <c r="B2" s="56" t="s">
        <v>1</v>
      </c>
      <c r="C2" s="56"/>
      <c r="D2" s="56"/>
    </row>
    <row r="3" spans="1:4" ht="12.75">
      <c r="A3" s="57"/>
      <c r="B3" s="57"/>
      <c r="C3" s="57"/>
      <c r="D3" s="57"/>
    </row>
    <row r="4" spans="1:4" ht="12.75">
      <c r="A4" s="6"/>
      <c r="B4" s="6"/>
      <c r="C4" s="58" t="s">
        <v>2</v>
      </c>
      <c r="D4" s="58"/>
    </row>
    <row r="5" spans="1:4" ht="12.75">
      <c r="A5" s="6"/>
      <c r="B5" s="6"/>
      <c r="C5" s="6"/>
      <c r="D5" s="6"/>
    </row>
    <row r="6" spans="1:4" ht="12.75">
      <c r="A6" s="52" t="s">
        <v>3</v>
      </c>
      <c r="B6" s="52"/>
      <c r="C6" s="52"/>
      <c r="D6" s="52"/>
    </row>
    <row r="7" spans="1:4" ht="12.75">
      <c r="A7" s="52" t="s">
        <v>85</v>
      </c>
      <c r="B7" s="52"/>
      <c r="C7" s="52"/>
      <c r="D7" s="52"/>
    </row>
    <row r="8" spans="1:4" ht="12.75">
      <c r="A8" s="52" t="s">
        <v>4</v>
      </c>
      <c r="B8" s="52"/>
      <c r="C8" s="52"/>
      <c r="D8" s="52"/>
    </row>
    <row r="9" spans="1:4" ht="12.75">
      <c r="A9" s="53" t="s">
        <v>86</v>
      </c>
      <c r="B9" s="53"/>
      <c r="C9" s="53"/>
      <c r="D9" s="53"/>
    </row>
    <row r="10" spans="1:4" ht="12.75">
      <c r="A10" s="7"/>
      <c r="B10" s="5"/>
      <c r="C10" s="5"/>
      <c r="D10" s="5"/>
    </row>
    <row r="11" spans="1:4" ht="12.75">
      <c r="A11" s="7"/>
      <c r="B11" s="5"/>
      <c r="C11" s="5"/>
      <c r="D11" s="8" t="s">
        <v>5</v>
      </c>
    </row>
    <row r="12" spans="1:4" ht="38.25">
      <c r="A12" s="9" t="s">
        <v>6</v>
      </c>
      <c r="B12" s="9" t="s">
        <v>7</v>
      </c>
      <c r="C12" s="9" t="s">
        <v>8</v>
      </c>
      <c r="D12" s="9" t="s">
        <v>9</v>
      </c>
    </row>
    <row r="13" spans="1:4" ht="12.75">
      <c r="A13" s="9">
        <v>1</v>
      </c>
      <c r="B13" s="10">
        <v>2</v>
      </c>
      <c r="C13" s="9">
        <v>3</v>
      </c>
      <c r="D13" s="9">
        <v>4</v>
      </c>
    </row>
    <row r="14" spans="1:4" ht="12.75">
      <c r="A14" s="11" t="s">
        <v>10</v>
      </c>
      <c r="B14" s="10"/>
      <c r="C14" s="12"/>
      <c r="D14" s="9"/>
    </row>
    <row r="15" spans="1:4" ht="25.5">
      <c r="A15" s="11" t="s">
        <v>11</v>
      </c>
      <c r="B15" s="10">
        <v>1</v>
      </c>
      <c r="C15" s="14">
        <v>1382425</v>
      </c>
      <c r="D15" s="14">
        <v>1165323</v>
      </c>
    </row>
    <row r="16" spans="1:4" ht="12.75">
      <c r="A16" s="11" t="s">
        <v>12</v>
      </c>
      <c r="B16" s="10">
        <v>2</v>
      </c>
      <c r="C16" s="14"/>
      <c r="D16" s="9"/>
    </row>
    <row r="17" spans="1:4" ht="44.25" customHeight="1">
      <c r="A17" s="11" t="s">
        <v>13</v>
      </c>
      <c r="B17" s="10">
        <v>3</v>
      </c>
      <c r="C17" s="14"/>
      <c r="D17" s="9"/>
    </row>
    <row r="18" spans="1:4" ht="12.75">
      <c r="A18" s="11" t="s">
        <v>14</v>
      </c>
      <c r="B18" s="10">
        <v>4</v>
      </c>
      <c r="C18" s="14"/>
      <c r="D18" s="9"/>
    </row>
    <row r="19" spans="1:4" ht="38.25">
      <c r="A19" s="11" t="s">
        <v>15</v>
      </c>
      <c r="B19" s="10">
        <v>5</v>
      </c>
      <c r="C19" s="14"/>
      <c r="D19" s="9"/>
    </row>
    <row r="20" spans="1:4" ht="12.75">
      <c r="A20" s="11" t="s">
        <v>16</v>
      </c>
      <c r="B20" s="10">
        <v>6</v>
      </c>
      <c r="C20" s="15">
        <v>264571</v>
      </c>
      <c r="D20" s="15">
        <v>227974</v>
      </c>
    </row>
    <row r="21" spans="1:4" ht="12.75">
      <c r="A21" s="11" t="s">
        <v>17</v>
      </c>
      <c r="B21" s="10">
        <v>7</v>
      </c>
      <c r="C21" s="14">
        <f>SUM(C23+C24)</f>
        <v>0</v>
      </c>
      <c r="D21" s="9">
        <f>SUM(D23+D24)</f>
        <v>0</v>
      </c>
    </row>
    <row r="22" spans="1:4" ht="12.75">
      <c r="A22" s="11" t="s">
        <v>18</v>
      </c>
      <c r="B22" s="10"/>
      <c r="C22" s="14"/>
      <c r="D22" s="9"/>
    </row>
    <row r="23" spans="1:4" ht="12.75">
      <c r="A23" s="11" t="s">
        <v>19</v>
      </c>
      <c r="B23" s="13" t="s">
        <v>20</v>
      </c>
      <c r="C23" s="14"/>
      <c r="D23" s="9"/>
    </row>
    <row r="24" spans="1:4" ht="25.5">
      <c r="A24" s="11" t="s">
        <v>21</v>
      </c>
      <c r="B24" s="13" t="s">
        <v>22</v>
      </c>
      <c r="C24" s="15"/>
      <c r="D24" s="2"/>
    </row>
    <row r="25" spans="1:4" ht="38.25">
      <c r="A25" s="11" t="s">
        <v>23</v>
      </c>
      <c r="B25" s="10">
        <v>8</v>
      </c>
      <c r="C25" s="15">
        <v>2501622</v>
      </c>
      <c r="D25" s="15">
        <v>3117041</v>
      </c>
    </row>
    <row r="26" spans="1:4" ht="12.75">
      <c r="A26" s="11" t="s">
        <v>24</v>
      </c>
      <c r="B26" s="10">
        <v>9</v>
      </c>
      <c r="C26" s="15">
        <v>2998002</v>
      </c>
      <c r="D26" s="15">
        <v>3945003</v>
      </c>
    </row>
    <row r="27" spans="1:4" ht="25.5">
      <c r="A27" s="11" t="s">
        <v>25</v>
      </c>
      <c r="B27" s="10">
        <v>10</v>
      </c>
      <c r="C27" s="15">
        <v>5412076</v>
      </c>
      <c r="D27" s="15">
        <v>2968723</v>
      </c>
    </row>
    <row r="28" spans="1:4" ht="25.5">
      <c r="A28" s="11" t="s">
        <v>26</v>
      </c>
      <c r="B28" s="10">
        <v>11</v>
      </c>
      <c r="C28" s="15"/>
      <c r="D28" s="2"/>
    </row>
    <row r="29" spans="1:4" ht="25.5">
      <c r="A29" s="11" t="s">
        <v>27</v>
      </c>
      <c r="B29" s="10">
        <v>12</v>
      </c>
      <c r="C29" s="15">
        <v>12876294</v>
      </c>
      <c r="D29" s="15">
        <v>9385064</v>
      </c>
    </row>
    <row r="30" spans="1:4" ht="12.75">
      <c r="A30" s="11" t="s">
        <v>28</v>
      </c>
      <c r="B30" s="10">
        <v>13</v>
      </c>
      <c r="C30" s="15"/>
      <c r="D30" s="2"/>
    </row>
    <row r="31" spans="1:4" ht="25.5">
      <c r="A31" s="11" t="s">
        <v>29</v>
      </c>
      <c r="B31" s="10">
        <v>14</v>
      </c>
      <c r="C31" s="15">
        <v>7001</v>
      </c>
      <c r="D31" s="2">
        <v>7001</v>
      </c>
    </row>
    <row r="32" spans="1:4" ht="12.75">
      <c r="A32" s="11" t="s">
        <v>30</v>
      </c>
      <c r="B32" s="10">
        <v>15</v>
      </c>
      <c r="C32" s="15">
        <v>727298</v>
      </c>
      <c r="D32" s="15">
        <v>690013</v>
      </c>
    </row>
    <row r="33" spans="1:4" ht="25.5">
      <c r="A33" s="11" t="s">
        <v>31</v>
      </c>
      <c r="B33" s="10">
        <v>16</v>
      </c>
      <c r="C33" s="15"/>
      <c r="D33" s="2"/>
    </row>
    <row r="34" spans="1:4" ht="25.5">
      <c r="A34" s="11" t="s">
        <v>32</v>
      </c>
      <c r="B34" s="10">
        <v>17</v>
      </c>
      <c r="C34" s="15">
        <v>32132</v>
      </c>
      <c r="D34" s="15">
        <v>35789</v>
      </c>
    </row>
    <row r="35" spans="1:4" ht="25.5">
      <c r="A35" s="11" t="s">
        <v>33</v>
      </c>
      <c r="B35" s="10">
        <v>18</v>
      </c>
      <c r="C35" s="15">
        <v>689046</v>
      </c>
      <c r="D35" s="15">
        <v>696661</v>
      </c>
    </row>
    <row r="36" spans="1:4" ht="12.75">
      <c r="A36" s="11" t="s">
        <v>34</v>
      </c>
      <c r="B36" s="10">
        <v>19</v>
      </c>
      <c r="C36" s="15">
        <v>18224</v>
      </c>
      <c r="D36" s="15">
        <v>8554</v>
      </c>
    </row>
    <row r="37" spans="1:4" ht="12.75">
      <c r="A37" s="11" t="s">
        <v>35</v>
      </c>
      <c r="B37" s="10">
        <v>20</v>
      </c>
      <c r="C37" s="15"/>
      <c r="D37" s="2"/>
    </row>
    <row r="38" spans="1:4" ht="12.75">
      <c r="A38" s="11" t="s">
        <v>36</v>
      </c>
      <c r="B38" s="10">
        <v>21</v>
      </c>
      <c r="C38" s="14">
        <v>164544</v>
      </c>
      <c r="D38" s="14">
        <v>172570</v>
      </c>
    </row>
    <row r="39" spans="1:4" ht="12.75">
      <c r="A39" s="11"/>
      <c r="B39" s="2"/>
      <c r="C39" s="2"/>
      <c r="D39" s="2"/>
    </row>
    <row r="40" spans="1:4" ht="12.75">
      <c r="A40" s="11" t="s">
        <v>37</v>
      </c>
      <c r="B40" s="10">
        <v>22</v>
      </c>
      <c r="C40" s="4">
        <f>C15+C20+C25+C26+C27+C29+C31+C32+C34+C35+C36+C38</f>
        <v>27073235</v>
      </c>
      <c r="D40" s="4">
        <f>SUM(D15+D16+D17+D18+D19+D20+D21+D25+D26+D27+D28+D29+D30+D31+D32+D33+D34+D35+D36+D37+D38)</f>
        <v>22419716</v>
      </c>
    </row>
    <row r="41" spans="1:4" ht="12.75">
      <c r="A41" s="11"/>
      <c r="B41" s="2"/>
      <c r="C41" s="2"/>
      <c r="D41" s="2"/>
    </row>
    <row r="42" spans="1:4" ht="12.75">
      <c r="A42" s="11" t="s">
        <v>38</v>
      </c>
      <c r="B42" s="2"/>
      <c r="C42" s="4"/>
      <c r="D42" s="2"/>
    </row>
    <row r="43" spans="1:4" ht="12.75">
      <c r="A43" s="11" t="s">
        <v>39</v>
      </c>
      <c r="B43" s="10">
        <v>23</v>
      </c>
      <c r="C43" s="2">
        <v>9199588</v>
      </c>
      <c r="D43" s="2">
        <v>5450876</v>
      </c>
    </row>
    <row r="44" spans="1:4" ht="12.75">
      <c r="A44" s="11" t="s">
        <v>40</v>
      </c>
      <c r="B44" s="10">
        <v>24</v>
      </c>
      <c r="C44" s="2"/>
      <c r="D44" s="2"/>
    </row>
    <row r="45" spans="1:4" ht="12.75">
      <c r="A45" s="11" t="s">
        <v>41</v>
      </c>
      <c r="B45" s="10">
        <v>25</v>
      </c>
      <c r="C45" s="2"/>
      <c r="D45" s="2"/>
    </row>
    <row r="46" spans="1:4" ht="12.75">
      <c r="A46" s="11" t="s">
        <v>42</v>
      </c>
      <c r="B46" s="10">
        <v>26</v>
      </c>
      <c r="C46" s="2"/>
      <c r="D46" s="2">
        <v>0</v>
      </c>
    </row>
    <row r="47" spans="1:4" ht="12.75">
      <c r="A47" s="11" t="s">
        <v>43</v>
      </c>
      <c r="B47" s="10">
        <v>27</v>
      </c>
      <c r="C47" s="2"/>
      <c r="D47" s="2"/>
    </row>
    <row r="48" spans="1:4" ht="12.75">
      <c r="A48" s="11" t="s">
        <v>44</v>
      </c>
      <c r="B48" s="10">
        <v>28</v>
      </c>
      <c r="C48" s="2">
        <v>14936</v>
      </c>
      <c r="D48" s="2">
        <v>29382</v>
      </c>
    </row>
    <row r="49" spans="1:4" ht="12.75">
      <c r="A49" s="11" t="s">
        <v>45</v>
      </c>
      <c r="B49" s="10">
        <v>29</v>
      </c>
      <c r="C49" s="2"/>
      <c r="D49" s="2"/>
    </row>
    <row r="50" spans="1:4" ht="12.75">
      <c r="A50" s="11" t="s">
        <v>18</v>
      </c>
      <c r="B50" s="10"/>
      <c r="C50" s="2"/>
      <c r="D50" s="2"/>
    </row>
    <row r="51" spans="1:4" ht="38.25">
      <c r="A51" s="11" t="s">
        <v>46</v>
      </c>
      <c r="B51" s="13" t="s">
        <v>47</v>
      </c>
      <c r="C51" s="2"/>
      <c r="D51" s="2"/>
    </row>
    <row r="52" spans="1:4" ht="25.5">
      <c r="A52" s="11" t="s">
        <v>48</v>
      </c>
      <c r="B52" s="10">
        <v>30</v>
      </c>
      <c r="C52" s="2"/>
      <c r="D52" s="2"/>
    </row>
    <row r="53" spans="1:4" ht="12.75">
      <c r="A53" s="11" t="s">
        <v>49</v>
      </c>
      <c r="B53" s="10">
        <v>31</v>
      </c>
      <c r="C53" s="2"/>
      <c r="D53" s="2"/>
    </row>
    <row r="54" spans="1:4" ht="12.75">
      <c r="A54" s="11" t="s">
        <v>50</v>
      </c>
      <c r="B54" s="10">
        <v>32</v>
      </c>
      <c r="C54" s="2">
        <v>22412</v>
      </c>
      <c r="D54" s="2">
        <v>2256</v>
      </c>
    </row>
    <row r="55" spans="1:4" ht="12.75">
      <c r="A55" s="11" t="s">
        <v>51</v>
      </c>
      <c r="B55" s="10">
        <v>33</v>
      </c>
      <c r="C55" s="2">
        <v>121506</v>
      </c>
      <c r="D55" s="2">
        <v>113843</v>
      </c>
    </row>
    <row r="56" spans="1:4" ht="12.75">
      <c r="A56" s="11" t="s">
        <v>52</v>
      </c>
      <c r="B56" s="10">
        <v>34</v>
      </c>
      <c r="C56" s="2">
        <v>517</v>
      </c>
      <c r="D56" s="2">
        <v>304</v>
      </c>
    </row>
    <row r="57" spans="1:4" ht="12.75">
      <c r="A57" s="11"/>
      <c r="B57" s="10"/>
      <c r="C57" s="2"/>
      <c r="D57" s="2"/>
    </row>
    <row r="58" spans="1:4" ht="12.75">
      <c r="A58" s="11" t="s">
        <v>53</v>
      </c>
      <c r="B58" s="10">
        <v>35</v>
      </c>
      <c r="C58" s="4">
        <f>SUM(C43+C44+C45+C46+C47+C48+C49+C52+C53+C54+C55+C56)</f>
        <v>9358959</v>
      </c>
      <c r="D58" s="4">
        <f>SUM(D43+D44+D45+D46+D47+D48+D49+D52+D53+D54+D55+D56)</f>
        <v>5596661</v>
      </c>
    </row>
    <row r="59" spans="1:4" ht="12.75">
      <c r="A59" s="11"/>
      <c r="B59" s="10"/>
      <c r="C59" s="2"/>
      <c r="D59" s="2"/>
    </row>
    <row r="60" spans="1:4" ht="12.75">
      <c r="A60" s="11" t="s">
        <v>54</v>
      </c>
      <c r="B60" s="10"/>
      <c r="C60" s="4"/>
      <c r="D60" s="2"/>
    </row>
    <row r="61" spans="1:4" ht="12.75">
      <c r="A61" s="11" t="s">
        <v>55</v>
      </c>
      <c r="B61" s="10">
        <v>36</v>
      </c>
      <c r="C61" s="2">
        <f>SUM(C63:C64)</f>
        <v>15000000</v>
      </c>
      <c r="D61" s="2">
        <f>$C$61</f>
        <v>15000000</v>
      </c>
    </row>
    <row r="62" spans="1:4" ht="12.75">
      <c r="A62" s="11" t="s">
        <v>18</v>
      </c>
      <c r="B62" s="10"/>
      <c r="C62" s="2"/>
      <c r="D62" s="2"/>
    </row>
    <row r="63" spans="1:4" ht="12.75">
      <c r="A63" s="11" t="s">
        <v>56</v>
      </c>
      <c r="B63" s="13" t="s">
        <v>57</v>
      </c>
      <c r="C63" s="2">
        <v>15000000</v>
      </c>
      <c r="D63" s="2">
        <v>15000000</v>
      </c>
    </row>
    <row r="64" spans="1:4" ht="12.75">
      <c r="A64" s="11" t="s">
        <v>58</v>
      </c>
      <c r="B64" s="13" t="s">
        <v>59</v>
      </c>
      <c r="C64" s="2"/>
      <c r="D64" s="2"/>
    </row>
    <row r="65" spans="1:4" ht="25.5">
      <c r="A65" s="11" t="s">
        <v>60</v>
      </c>
      <c r="B65" s="10">
        <v>37</v>
      </c>
      <c r="C65" s="2"/>
      <c r="D65" s="2"/>
    </row>
    <row r="66" spans="1:4" ht="12.75">
      <c r="A66" s="11" t="s">
        <v>61</v>
      </c>
      <c r="B66" s="10">
        <v>38</v>
      </c>
      <c r="C66" s="2"/>
      <c r="D66" s="2"/>
    </row>
    <row r="67" spans="1:4" ht="12.75">
      <c r="A67" s="11" t="s">
        <v>62</v>
      </c>
      <c r="B67" s="10">
        <v>39</v>
      </c>
      <c r="C67" s="2">
        <v>1177175</v>
      </c>
      <c r="D67" s="2">
        <v>621512</v>
      </c>
    </row>
    <row r="68" spans="1:4" ht="25.5">
      <c r="A68" s="11" t="s">
        <v>63</v>
      </c>
      <c r="B68" s="10">
        <v>40</v>
      </c>
      <c r="C68" s="2"/>
      <c r="D68" s="2"/>
    </row>
    <row r="69" spans="1:4" ht="12.75">
      <c r="A69" s="11" t="s">
        <v>64</v>
      </c>
      <c r="B69" s="10">
        <v>41</v>
      </c>
      <c r="C69" s="2">
        <v>820728</v>
      </c>
      <c r="D69" s="2">
        <v>466606</v>
      </c>
    </row>
    <row r="70" spans="1:4" ht="25.5">
      <c r="A70" s="11" t="s">
        <v>84</v>
      </c>
      <c r="B70" s="10">
        <v>42</v>
      </c>
      <c r="C70" s="2">
        <f>C72+C73</f>
        <v>716373</v>
      </c>
      <c r="D70" s="2">
        <f>D72+D73</f>
        <v>734937</v>
      </c>
    </row>
    <row r="71" spans="1:4" ht="12.75">
      <c r="A71" s="11" t="s">
        <v>65</v>
      </c>
      <c r="B71" s="10"/>
      <c r="C71" s="2"/>
      <c r="D71" s="2"/>
    </row>
    <row r="72" spans="1:4" ht="12.75">
      <c r="A72" s="11" t="s">
        <v>66</v>
      </c>
      <c r="B72" s="13" t="s">
        <v>67</v>
      </c>
      <c r="C72" s="2">
        <v>24325</v>
      </c>
      <c r="D72" s="2">
        <v>88932</v>
      </c>
    </row>
    <row r="73" spans="1:4" ht="12.75">
      <c r="A73" s="11" t="s">
        <v>68</v>
      </c>
      <c r="B73" s="13" t="s">
        <v>69</v>
      </c>
      <c r="C73" s="2">
        <v>692048</v>
      </c>
      <c r="D73" s="2">
        <v>646005</v>
      </c>
    </row>
    <row r="74" spans="1:4" ht="12.75">
      <c r="A74" s="11" t="s">
        <v>70</v>
      </c>
      <c r="B74" s="10">
        <v>43</v>
      </c>
      <c r="C74" s="2"/>
      <c r="D74" s="2"/>
    </row>
    <row r="75" spans="1:4" ht="12.75">
      <c r="A75" s="11"/>
      <c r="B75" s="10"/>
      <c r="C75" s="2"/>
      <c r="D75" s="2"/>
    </row>
    <row r="76" spans="1:4" ht="12.75">
      <c r="A76" s="11" t="s">
        <v>71</v>
      </c>
      <c r="B76" s="10">
        <v>44</v>
      </c>
      <c r="C76" s="4">
        <f>C63+C67+C69+C70</f>
        <v>17714276</v>
      </c>
      <c r="D76" s="4">
        <f>SUM(D61+D65+D66+D67+D68+D69+D70+D74)</f>
        <v>16823055</v>
      </c>
    </row>
    <row r="77" spans="1:4" ht="12.75">
      <c r="A77" s="11"/>
      <c r="B77" s="10"/>
      <c r="C77" s="2"/>
      <c r="D77" s="2"/>
    </row>
    <row r="78" spans="1:4" ht="25.5">
      <c r="A78" s="11" t="s">
        <v>72</v>
      </c>
      <c r="B78" s="10">
        <v>45</v>
      </c>
      <c r="C78" s="4">
        <f>C58+C76</f>
        <v>27073235</v>
      </c>
      <c r="D78" s="4">
        <f>D58+D76</f>
        <v>22419716</v>
      </c>
    </row>
    <row r="80" spans="1:4" ht="24.75" customHeight="1">
      <c r="A80" s="54" t="s">
        <v>73</v>
      </c>
      <c r="B80" s="54"/>
      <c r="C80" s="54"/>
      <c r="D80" s="54"/>
    </row>
    <row r="82" ht="12.75">
      <c r="A82" s="1" t="s">
        <v>74</v>
      </c>
    </row>
    <row r="83" ht="12.75">
      <c r="A83" s="1" t="s">
        <v>75</v>
      </c>
    </row>
    <row r="84" spans="1:4" ht="12.75">
      <c r="A84" s="1" t="s">
        <v>76</v>
      </c>
      <c r="B84" s="1" t="s">
        <v>77</v>
      </c>
      <c r="C84" s="3" t="s">
        <v>78</v>
      </c>
      <c r="D84" s="1" t="s">
        <v>79</v>
      </c>
    </row>
    <row r="85" spans="1:4" ht="12.75">
      <c r="A85" s="1" t="s">
        <v>80</v>
      </c>
      <c r="B85" s="1" t="s">
        <v>77</v>
      </c>
      <c r="C85" s="3" t="s">
        <v>78</v>
      </c>
      <c r="D85" s="1" t="s">
        <v>79</v>
      </c>
    </row>
    <row r="86" spans="1:4" ht="12.75">
      <c r="A86" s="1" t="s">
        <v>81</v>
      </c>
      <c r="B86" s="1" t="s">
        <v>77</v>
      </c>
      <c r="C86" s="3" t="s">
        <v>78</v>
      </c>
      <c r="D86" s="1" t="s">
        <v>79</v>
      </c>
    </row>
    <row r="87" spans="1:4" ht="12.75">
      <c r="A87" s="1" t="s">
        <v>82</v>
      </c>
      <c r="B87" s="1" t="s">
        <v>77</v>
      </c>
      <c r="D87" s="1" t="s">
        <v>79</v>
      </c>
    </row>
    <row r="88" ht="12.75">
      <c r="A88" s="1" t="s">
        <v>83</v>
      </c>
    </row>
  </sheetData>
  <sheetProtection/>
  <mergeCells count="9">
    <mergeCell ref="A8:D8"/>
    <mergeCell ref="A9:D9"/>
    <mergeCell ref="A80:D80"/>
    <mergeCell ref="C1:D1"/>
    <mergeCell ref="B2:D2"/>
    <mergeCell ref="A3:D3"/>
    <mergeCell ref="C4:D4"/>
    <mergeCell ref="A6:D6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9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40.421875" style="16" customWidth="1"/>
    <col min="2" max="2" width="7.140625" style="16" customWidth="1"/>
    <col min="3" max="3" width="9.8515625" style="16" customWidth="1"/>
    <col min="4" max="4" width="10.57421875" style="16" customWidth="1"/>
    <col min="5" max="5" width="11.421875" style="16" customWidth="1"/>
    <col min="6" max="6" width="11.00390625" style="16" customWidth="1"/>
    <col min="7" max="7" width="7.7109375" style="16" customWidth="1"/>
    <col min="8" max="8" width="10.140625" style="17" bestFit="1" customWidth="1"/>
    <col min="9" max="9" width="5.140625" style="16" customWidth="1"/>
    <col min="10" max="10" width="10.140625" style="16" bestFit="1" customWidth="1"/>
    <col min="11" max="16384" width="9.140625" style="16" customWidth="1"/>
  </cols>
  <sheetData>
    <row r="1" spans="4:6" ht="12.75">
      <c r="D1" s="61" t="s">
        <v>87</v>
      </c>
      <c r="E1" s="61"/>
      <c r="F1" s="61"/>
    </row>
    <row r="2" spans="1:6" ht="25.5" customHeight="1">
      <c r="A2" s="18"/>
      <c r="C2" s="62" t="s">
        <v>1</v>
      </c>
      <c r="D2" s="62"/>
      <c r="E2" s="62"/>
      <c r="F2" s="62"/>
    </row>
    <row r="3" spans="1:6" ht="12.75">
      <c r="A3" s="19"/>
      <c r="D3" s="19"/>
      <c r="E3" s="19"/>
      <c r="F3" s="19"/>
    </row>
    <row r="4" spans="1:6" ht="12.75">
      <c r="A4" s="20"/>
      <c r="D4" s="63" t="s">
        <v>88</v>
      </c>
      <c r="E4" s="63"/>
      <c r="F4" s="63"/>
    </row>
    <row r="5" spans="1:5" ht="12.75">
      <c r="A5" s="20"/>
      <c r="B5" s="20"/>
      <c r="C5" s="20"/>
      <c r="D5" s="20"/>
      <c r="E5" s="20"/>
    </row>
    <row r="6" spans="1:5" ht="12.75">
      <c r="A6" s="59" t="s">
        <v>89</v>
      </c>
      <c r="B6" s="59"/>
      <c r="C6" s="59"/>
      <c r="D6" s="59"/>
      <c r="E6" s="59"/>
    </row>
    <row r="7" spans="1:5" ht="12.75">
      <c r="A7" s="59" t="s">
        <v>90</v>
      </c>
      <c r="B7" s="59"/>
      <c r="C7" s="59"/>
      <c r="D7" s="59"/>
      <c r="E7" s="18"/>
    </row>
    <row r="8" spans="1:5" ht="12.75">
      <c r="A8" s="59" t="s">
        <v>4</v>
      </c>
      <c r="B8" s="59"/>
      <c r="C8" s="59"/>
      <c r="D8" s="59"/>
      <c r="E8" s="18"/>
    </row>
    <row r="9" spans="1:5" ht="12.75">
      <c r="A9" s="59" t="s">
        <v>91</v>
      </c>
      <c r="B9" s="59"/>
      <c r="C9" s="59"/>
      <c r="D9" s="59"/>
      <c r="E9" s="18"/>
    </row>
    <row r="10" spans="1:5" ht="12.75">
      <c r="A10" s="22"/>
      <c r="B10" s="22"/>
      <c r="C10" s="22"/>
      <c r="D10" s="22"/>
      <c r="E10" s="18"/>
    </row>
    <row r="11" spans="1:6" ht="12.75">
      <c r="A11" s="21"/>
      <c r="B11" s="18"/>
      <c r="C11" s="18"/>
      <c r="E11" s="18"/>
      <c r="F11" s="23" t="s">
        <v>5</v>
      </c>
    </row>
    <row r="12" spans="1:10" ht="173.25">
      <c r="A12" s="24" t="s">
        <v>6</v>
      </c>
      <c r="B12" s="25" t="s">
        <v>7</v>
      </c>
      <c r="C12" s="25" t="s">
        <v>92</v>
      </c>
      <c r="D12" s="25" t="s">
        <v>93</v>
      </c>
      <c r="E12" s="25" t="s">
        <v>94</v>
      </c>
      <c r="F12" s="25" t="s">
        <v>95</v>
      </c>
      <c r="G12" s="26"/>
      <c r="H12" s="27">
        <v>41150</v>
      </c>
      <c r="J12" s="28">
        <v>41514</v>
      </c>
    </row>
    <row r="13" spans="1:7" ht="12.75">
      <c r="A13" s="24">
        <v>1</v>
      </c>
      <c r="B13" s="29">
        <v>2</v>
      </c>
      <c r="C13" s="24">
        <v>3</v>
      </c>
      <c r="D13" s="24">
        <v>4</v>
      </c>
      <c r="E13" s="24">
        <v>5</v>
      </c>
      <c r="F13" s="24">
        <v>6</v>
      </c>
      <c r="G13" s="30"/>
    </row>
    <row r="14" spans="1:10" ht="25.5">
      <c r="A14" s="31" t="s">
        <v>96</v>
      </c>
      <c r="B14" s="32" t="s">
        <v>97</v>
      </c>
      <c r="C14" s="33">
        <f>D14-J14</f>
        <v>140321</v>
      </c>
      <c r="D14" s="33">
        <f>D16+D17+D18+D20+D21</f>
        <v>1107479</v>
      </c>
      <c r="E14" s="33">
        <f>E16+E17+E18+E20+E21</f>
        <v>75314</v>
      </c>
      <c r="F14" s="33">
        <f>F16+F17+F18+F19+F20+F21</f>
        <v>624458</v>
      </c>
      <c r="G14" s="30"/>
      <c r="H14" s="33">
        <f>H16+H17+H18+H19+H20+H21</f>
        <v>549144</v>
      </c>
      <c r="J14" s="33">
        <f>J16+J17+J18+J20+J21</f>
        <v>967158</v>
      </c>
    </row>
    <row r="15" spans="1:10" ht="12.75">
      <c r="A15" s="34" t="s">
        <v>65</v>
      </c>
      <c r="B15" s="35"/>
      <c r="C15" s="24"/>
      <c r="D15" s="24"/>
      <c r="E15" s="24"/>
      <c r="F15" s="24"/>
      <c r="G15" s="30"/>
      <c r="H15" s="24"/>
      <c r="J15" s="24"/>
    </row>
    <row r="16" spans="1:10" ht="12.75">
      <c r="A16" s="34" t="s">
        <v>98</v>
      </c>
      <c r="B16" s="35" t="s">
        <v>99</v>
      </c>
      <c r="C16" s="36">
        <f>D16-J16</f>
        <v>283</v>
      </c>
      <c r="D16" s="24">
        <v>1356</v>
      </c>
      <c r="E16" s="36">
        <f>F16-H16</f>
        <v>116</v>
      </c>
      <c r="F16" s="24">
        <v>1460</v>
      </c>
      <c r="G16" s="30"/>
      <c r="H16" s="24">
        <v>1344</v>
      </c>
      <c r="J16" s="24">
        <v>1073</v>
      </c>
    </row>
    <row r="17" spans="1:10" ht="12.75">
      <c r="A17" s="34" t="s">
        <v>100</v>
      </c>
      <c r="B17" s="35" t="s">
        <v>101</v>
      </c>
      <c r="C17" s="36">
        <f>D17-J17</f>
        <v>0</v>
      </c>
      <c r="D17" s="24">
        <v>3717</v>
      </c>
      <c r="E17" s="36">
        <f>F17-H17</f>
        <v>1550</v>
      </c>
      <c r="F17" s="24">
        <v>13627</v>
      </c>
      <c r="G17" s="30"/>
      <c r="H17" s="24">
        <v>12077</v>
      </c>
      <c r="J17" s="24">
        <v>3717</v>
      </c>
    </row>
    <row r="18" spans="1:10" ht="15">
      <c r="A18" s="34" t="s">
        <v>102</v>
      </c>
      <c r="B18" s="35" t="s">
        <v>103</v>
      </c>
      <c r="C18" s="24">
        <f>D18-J18</f>
        <v>121356</v>
      </c>
      <c r="D18" s="24">
        <v>992479</v>
      </c>
      <c r="E18" s="36">
        <f>F18-H18</f>
        <v>62613</v>
      </c>
      <c r="F18" s="37">
        <v>509745</v>
      </c>
      <c r="G18" s="30"/>
      <c r="H18" s="24">
        <v>447132</v>
      </c>
      <c r="J18" s="24">
        <v>871123</v>
      </c>
    </row>
    <row r="19" spans="1:10" ht="12.75">
      <c r="A19" s="34" t="s">
        <v>104</v>
      </c>
      <c r="B19" s="35" t="s">
        <v>105</v>
      </c>
      <c r="C19" s="24"/>
      <c r="D19" s="24"/>
      <c r="E19" s="36"/>
      <c r="F19" s="24"/>
      <c r="G19" s="30"/>
      <c r="H19" s="24"/>
      <c r="J19" s="24"/>
    </row>
    <row r="20" spans="1:10" ht="12.75">
      <c r="A20" s="34" t="s">
        <v>106</v>
      </c>
      <c r="B20" s="35" t="s">
        <v>107</v>
      </c>
      <c r="C20" s="24">
        <f>D20-J20</f>
        <v>6772</v>
      </c>
      <c r="D20" s="24">
        <v>63632</v>
      </c>
      <c r="E20" s="36">
        <f>F20-H20</f>
        <v>11035</v>
      </c>
      <c r="F20" s="24">
        <v>99268</v>
      </c>
      <c r="G20" s="30"/>
      <c r="H20" s="24">
        <v>88233</v>
      </c>
      <c r="J20" s="24">
        <v>56860</v>
      </c>
    </row>
    <row r="21" spans="1:10" ht="12.75">
      <c r="A21" s="34" t="s">
        <v>108</v>
      </c>
      <c r="B21" s="35" t="s">
        <v>109</v>
      </c>
      <c r="C21" s="24">
        <f>D21-J21</f>
        <v>11910</v>
      </c>
      <c r="D21" s="24">
        <v>46295</v>
      </c>
      <c r="E21" s="36">
        <f>F21-H21</f>
        <v>0</v>
      </c>
      <c r="F21" s="24">
        <v>358</v>
      </c>
      <c r="G21" s="30"/>
      <c r="H21" s="24">
        <v>358</v>
      </c>
      <c r="J21" s="24">
        <v>34385</v>
      </c>
    </row>
    <row r="22" spans="1:10" ht="25.5">
      <c r="A22" s="34" t="s">
        <v>110</v>
      </c>
      <c r="B22" s="35" t="s">
        <v>111</v>
      </c>
      <c r="C22" s="24"/>
      <c r="D22" s="24"/>
      <c r="E22" s="24"/>
      <c r="F22" s="24"/>
      <c r="G22" s="30"/>
      <c r="H22" s="24"/>
      <c r="J22" s="24"/>
    </row>
    <row r="23" spans="1:10" ht="12.75">
      <c r="A23" s="31" t="s">
        <v>17</v>
      </c>
      <c r="B23" s="32" t="s">
        <v>112</v>
      </c>
      <c r="C23" s="33"/>
      <c r="D23" s="33"/>
      <c r="E23" s="33"/>
      <c r="F23" s="33"/>
      <c r="G23" s="30"/>
      <c r="H23" s="33"/>
      <c r="J23" s="33"/>
    </row>
    <row r="24" spans="1:10" ht="12.75">
      <c r="A24" s="34" t="s">
        <v>18</v>
      </c>
      <c r="B24" s="35"/>
      <c r="C24" s="38"/>
      <c r="D24" s="38" t="s">
        <v>113</v>
      </c>
      <c r="E24" s="38"/>
      <c r="F24" s="38"/>
      <c r="G24" s="30"/>
      <c r="H24" s="38"/>
      <c r="J24" s="38" t="s">
        <v>113</v>
      </c>
    </row>
    <row r="25" spans="1:10" ht="12.75">
      <c r="A25" s="34" t="s">
        <v>19</v>
      </c>
      <c r="B25" s="35" t="s">
        <v>114</v>
      </c>
      <c r="C25" s="38"/>
      <c r="D25" s="38"/>
      <c r="E25" s="38"/>
      <c r="F25" s="38"/>
      <c r="G25" s="30"/>
      <c r="H25" s="38"/>
      <c r="J25" s="38"/>
    </row>
    <row r="26" spans="1:10" ht="25.5">
      <c r="A26" s="34" t="s">
        <v>21</v>
      </c>
      <c r="B26" s="35" t="s">
        <v>115</v>
      </c>
      <c r="C26" s="38"/>
      <c r="D26" s="38"/>
      <c r="E26" s="38"/>
      <c r="F26" s="38"/>
      <c r="G26" s="30"/>
      <c r="H26" s="38"/>
      <c r="J26" s="38"/>
    </row>
    <row r="27" spans="1:10" ht="38.25">
      <c r="A27" s="31" t="s">
        <v>116</v>
      </c>
      <c r="B27" s="32" t="s">
        <v>117</v>
      </c>
      <c r="C27" s="39">
        <f>D27-J27</f>
        <v>52446</v>
      </c>
      <c r="D27" s="39">
        <f>D29+D31+D32+D34</f>
        <v>446558</v>
      </c>
      <c r="E27" s="39">
        <f>F27-H27</f>
        <v>50464</v>
      </c>
      <c r="F27" s="39">
        <f>F29+F31+F32+F34</f>
        <v>370474</v>
      </c>
      <c r="G27" s="30"/>
      <c r="H27" s="40">
        <f>H29+H31+H32+H34</f>
        <v>320010</v>
      </c>
      <c r="J27" s="40">
        <f>J29+J31+J32+J34</f>
        <v>394112</v>
      </c>
    </row>
    <row r="28" spans="1:10" ht="12.75">
      <c r="A28" s="34" t="s">
        <v>65</v>
      </c>
      <c r="B28" s="35"/>
      <c r="C28" s="41"/>
      <c r="D28" s="41"/>
      <c r="E28" s="41"/>
      <c r="F28" s="38"/>
      <c r="G28" s="30"/>
      <c r="H28" s="38"/>
      <c r="J28" s="38"/>
    </row>
    <row r="29" spans="1:10" ht="25.5">
      <c r="A29" s="34" t="s">
        <v>118</v>
      </c>
      <c r="B29" s="35" t="s">
        <v>119</v>
      </c>
      <c r="C29" s="41">
        <f>D29-J29</f>
        <v>32207</v>
      </c>
      <c r="D29" s="41">
        <v>255018</v>
      </c>
      <c r="E29" s="41">
        <f>F29-H29</f>
        <v>29907</v>
      </c>
      <c r="F29" s="41">
        <v>230609</v>
      </c>
      <c r="G29" s="30"/>
      <c r="H29" s="38">
        <v>200702</v>
      </c>
      <c r="J29" s="38">
        <v>222811</v>
      </c>
    </row>
    <row r="30" spans="1:10" ht="25.5">
      <c r="A30" s="34" t="s">
        <v>120</v>
      </c>
      <c r="B30" s="35" t="s">
        <v>121</v>
      </c>
      <c r="C30" s="41"/>
      <c r="D30" s="41"/>
      <c r="E30" s="41"/>
      <c r="F30" s="38"/>
      <c r="G30" s="30"/>
      <c r="H30" s="38"/>
      <c r="J30" s="38"/>
    </row>
    <row r="31" spans="1:10" ht="25.5">
      <c r="A31" s="34" t="s">
        <v>122</v>
      </c>
      <c r="B31" s="35" t="s">
        <v>123</v>
      </c>
      <c r="C31" s="41">
        <f>D31-J31</f>
        <v>14058</v>
      </c>
      <c r="D31" s="41">
        <v>108294</v>
      </c>
      <c r="E31" s="41">
        <f>F31-H31</f>
        <v>12112</v>
      </c>
      <c r="F31" s="41">
        <v>93989</v>
      </c>
      <c r="G31" s="30"/>
      <c r="H31" s="38">
        <v>81877</v>
      </c>
      <c r="J31" s="38">
        <v>94236</v>
      </c>
    </row>
    <row r="32" spans="1:10" ht="25.5">
      <c r="A32" s="34" t="s">
        <v>124</v>
      </c>
      <c r="B32" s="35" t="s">
        <v>125</v>
      </c>
      <c r="C32" s="41">
        <f>D32-J32</f>
        <v>462</v>
      </c>
      <c r="D32" s="41">
        <v>3776</v>
      </c>
      <c r="E32" s="41">
        <f>F32-H32</f>
        <v>443</v>
      </c>
      <c r="F32" s="41">
        <v>3450</v>
      </c>
      <c r="G32" s="30"/>
      <c r="H32" s="38">
        <v>3007</v>
      </c>
      <c r="J32" s="38">
        <v>3314</v>
      </c>
    </row>
    <row r="33" spans="1:10" ht="12.75">
      <c r="A33" s="34" t="s">
        <v>126</v>
      </c>
      <c r="B33" s="35" t="s">
        <v>127</v>
      </c>
      <c r="C33" s="41"/>
      <c r="D33" s="41"/>
      <c r="E33" s="38"/>
      <c r="F33" s="38"/>
      <c r="G33" s="30"/>
      <c r="H33" s="38"/>
      <c r="J33" s="38"/>
    </row>
    <row r="34" spans="1:10" ht="38.25">
      <c r="A34" s="34" t="s">
        <v>128</v>
      </c>
      <c r="B34" s="35" t="s">
        <v>129</v>
      </c>
      <c r="C34" s="41">
        <f>D34-J34</f>
        <v>5719</v>
      </c>
      <c r="D34" s="42">
        <v>79470</v>
      </c>
      <c r="E34" s="41">
        <f>F34-H34</f>
        <v>8002</v>
      </c>
      <c r="F34" s="37">
        <v>42426</v>
      </c>
      <c r="G34" s="30"/>
      <c r="H34" s="38">
        <v>34424</v>
      </c>
      <c r="J34" s="38">
        <v>73751</v>
      </c>
    </row>
    <row r="35" spans="1:10" ht="25.5">
      <c r="A35" s="31" t="s">
        <v>130</v>
      </c>
      <c r="B35" s="32" t="s">
        <v>131</v>
      </c>
      <c r="C35" s="39">
        <f>D35-J35</f>
        <v>21307</v>
      </c>
      <c r="D35" s="43">
        <v>185725</v>
      </c>
      <c r="E35" s="39">
        <f>F35-H35</f>
        <v>19722</v>
      </c>
      <c r="F35" s="44">
        <v>196155</v>
      </c>
      <c r="G35" s="30"/>
      <c r="H35" s="40">
        <v>176433</v>
      </c>
      <c r="J35" s="40">
        <f>J37</f>
        <v>164418</v>
      </c>
    </row>
    <row r="36" spans="1:10" ht="12.75">
      <c r="A36" s="34" t="s">
        <v>18</v>
      </c>
      <c r="B36" s="35"/>
      <c r="C36" s="38"/>
      <c r="D36" s="38"/>
      <c r="E36" s="38"/>
      <c r="F36" s="38"/>
      <c r="G36" s="30"/>
      <c r="H36" s="38"/>
      <c r="J36" s="38"/>
    </row>
    <row r="37" spans="1:10" ht="25.5">
      <c r="A37" s="34" t="s">
        <v>132</v>
      </c>
      <c r="B37" s="35" t="s">
        <v>133</v>
      </c>
      <c r="C37" s="42">
        <f>D37-J37</f>
        <v>21307</v>
      </c>
      <c r="D37" s="42">
        <v>185725</v>
      </c>
      <c r="E37" s="45">
        <f>F37-H37</f>
        <v>19722</v>
      </c>
      <c r="F37" s="37">
        <v>196155</v>
      </c>
      <c r="G37" s="30"/>
      <c r="H37" s="38">
        <v>176433</v>
      </c>
      <c r="J37" s="38">
        <v>164418</v>
      </c>
    </row>
    <row r="38" spans="1:10" ht="63.75">
      <c r="A38" s="34" t="s">
        <v>134</v>
      </c>
      <c r="B38" s="35" t="s">
        <v>135</v>
      </c>
      <c r="C38" s="38"/>
      <c r="D38" s="38"/>
      <c r="E38" s="38"/>
      <c r="F38" s="38"/>
      <c r="G38" s="30"/>
      <c r="H38" s="38"/>
      <c r="J38" s="38"/>
    </row>
    <row r="39" spans="1:10" ht="25.5">
      <c r="A39" s="31" t="s">
        <v>136</v>
      </c>
      <c r="B39" s="46" t="s">
        <v>137</v>
      </c>
      <c r="C39" s="39">
        <f>D39-J39</f>
        <v>1576</v>
      </c>
      <c r="D39" s="43">
        <v>-9364</v>
      </c>
      <c r="E39" s="47">
        <f>F39-H39</f>
        <v>-1022</v>
      </c>
      <c r="F39" s="43">
        <v>-11639</v>
      </c>
      <c r="G39" s="30"/>
      <c r="H39" s="40">
        <v>-10617</v>
      </c>
      <c r="J39" s="40">
        <v>-10940</v>
      </c>
    </row>
    <row r="40" spans="1:10" ht="12.75">
      <c r="A40" s="31" t="s">
        <v>138</v>
      </c>
      <c r="B40" s="32" t="s">
        <v>139</v>
      </c>
      <c r="C40" s="40"/>
      <c r="D40" s="40"/>
      <c r="E40" s="40"/>
      <c r="F40" s="40"/>
      <c r="G40" s="30"/>
      <c r="H40" s="40"/>
      <c r="J40" s="40"/>
    </row>
    <row r="41" spans="1:10" ht="25.5">
      <c r="A41" s="31" t="s">
        <v>140</v>
      </c>
      <c r="B41" s="46" t="s">
        <v>141</v>
      </c>
      <c r="C41" s="40"/>
      <c r="D41" s="40"/>
      <c r="E41" s="40"/>
      <c r="F41" s="40"/>
      <c r="G41" s="30"/>
      <c r="H41" s="40"/>
      <c r="J41" s="40"/>
    </row>
    <row r="42" spans="1:10" ht="25.5">
      <c r="A42" s="31" t="s">
        <v>142</v>
      </c>
      <c r="B42" s="46" t="s">
        <v>143</v>
      </c>
      <c r="C42" s="39">
        <f>D42-J42</f>
        <v>0</v>
      </c>
      <c r="D42" s="43"/>
      <c r="E42" s="39">
        <f>F42-H42</f>
        <v>268</v>
      </c>
      <c r="F42" s="39">
        <v>1751</v>
      </c>
      <c r="G42" s="30"/>
      <c r="H42" s="40">
        <v>1483</v>
      </c>
      <c r="J42" s="40">
        <v>0</v>
      </c>
    </row>
    <row r="43" spans="1:10" ht="12.75">
      <c r="A43" s="31" t="s">
        <v>144</v>
      </c>
      <c r="B43" s="32" t="s">
        <v>145</v>
      </c>
      <c r="C43" s="39">
        <f>D43-J43</f>
        <v>1974</v>
      </c>
      <c r="D43" s="43">
        <v>16547</v>
      </c>
      <c r="E43" s="39">
        <f>F43-H43</f>
        <v>2914</v>
      </c>
      <c r="F43" s="39">
        <v>27347</v>
      </c>
      <c r="G43" s="30"/>
      <c r="H43" s="40">
        <v>24433</v>
      </c>
      <c r="J43" s="40">
        <v>14573</v>
      </c>
    </row>
    <row r="44" spans="1:10" ht="12.75">
      <c r="A44" s="48" t="s">
        <v>146</v>
      </c>
      <c r="B44" s="32" t="s">
        <v>147</v>
      </c>
      <c r="C44" s="39">
        <f>C14+C23+C27+C35+C39+C40+C41+C42+C43</f>
        <v>217624</v>
      </c>
      <c r="D44" s="39">
        <f>D14+D23+D27+D35+D39+D40+D41+D42+D43</f>
        <v>1746945</v>
      </c>
      <c r="E44" s="39">
        <f>F44-H44</f>
        <v>147660</v>
      </c>
      <c r="F44" s="39">
        <f>F14+F23+F27+F35+F39+F40+F41+F42+F43</f>
        <v>1208546</v>
      </c>
      <c r="G44" s="30"/>
      <c r="H44" s="40">
        <f>H14+H23+H27+H35+H39+H40+H41+H42+H43</f>
        <v>1060886</v>
      </c>
      <c r="J44" s="40">
        <f>J14+J23+J27+J35+J39+J40+J41+J42+J43</f>
        <v>1529321</v>
      </c>
    </row>
    <row r="45" spans="1:10" ht="12.75">
      <c r="A45" s="34"/>
      <c r="B45" s="35"/>
      <c r="C45" s="38"/>
      <c r="D45" s="38"/>
      <c r="E45" s="38"/>
      <c r="F45" s="38"/>
      <c r="G45" s="30"/>
      <c r="H45" s="38"/>
      <c r="J45" s="38"/>
    </row>
    <row r="46" spans="1:10" ht="25.5">
      <c r="A46" s="31" t="s">
        <v>148</v>
      </c>
      <c r="B46" s="32" t="s">
        <v>149</v>
      </c>
      <c r="C46" s="39">
        <f>D46-J46</f>
        <v>61</v>
      </c>
      <c r="D46" s="39">
        <f>D48</f>
        <v>511</v>
      </c>
      <c r="E46" s="39">
        <f>F46-H46</f>
        <v>74</v>
      </c>
      <c r="F46" s="39">
        <v>605</v>
      </c>
      <c r="G46" s="30"/>
      <c r="H46" s="40">
        <f>H48</f>
        <v>531</v>
      </c>
      <c r="J46" s="40">
        <f>J48</f>
        <v>450</v>
      </c>
    </row>
    <row r="47" spans="1:10" ht="12.75">
      <c r="A47" s="34" t="s">
        <v>65</v>
      </c>
      <c r="B47" s="35"/>
      <c r="C47" s="41"/>
      <c r="D47" s="41"/>
      <c r="E47" s="38"/>
      <c r="F47" s="38"/>
      <c r="G47" s="30"/>
      <c r="H47" s="38"/>
      <c r="J47" s="38"/>
    </row>
    <row r="48" spans="1:10" ht="12.75">
      <c r="A48" s="34" t="s">
        <v>150</v>
      </c>
      <c r="B48" s="35" t="s">
        <v>151</v>
      </c>
      <c r="C48" s="41">
        <f>D48-J48</f>
        <v>61</v>
      </c>
      <c r="D48" s="41">
        <v>511</v>
      </c>
      <c r="E48" s="41">
        <f>F48-H48</f>
        <v>74</v>
      </c>
      <c r="F48" s="41">
        <v>605</v>
      </c>
      <c r="G48" s="30"/>
      <c r="H48" s="38">
        <v>531</v>
      </c>
      <c r="J48" s="38">
        <v>450</v>
      </c>
    </row>
    <row r="49" spans="1:10" ht="12.75">
      <c r="A49" s="34" t="s">
        <v>152</v>
      </c>
      <c r="B49" s="35" t="s">
        <v>153</v>
      </c>
      <c r="C49" s="38"/>
      <c r="D49" s="38"/>
      <c r="E49" s="38"/>
      <c r="F49" s="38"/>
      <c r="G49" s="30"/>
      <c r="H49" s="38"/>
      <c r="J49" s="38"/>
    </row>
    <row r="50" spans="1:10" ht="12.75">
      <c r="A50" s="34" t="s">
        <v>154</v>
      </c>
      <c r="B50" s="35" t="s">
        <v>155</v>
      </c>
      <c r="C50" s="38"/>
      <c r="D50" s="38"/>
      <c r="E50" s="38"/>
      <c r="F50" s="38"/>
      <c r="G50" s="30"/>
      <c r="H50" s="38"/>
      <c r="J50" s="38"/>
    </row>
    <row r="51" spans="1:10" ht="12.75">
      <c r="A51" s="34" t="s">
        <v>156</v>
      </c>
      <c r="B51" s="35" t="s">
        <v>157</v>
      </c>
      <c r="C51" s="38"/>
      <c r="D51" s="38"/>
      <c r="E51" s="38"/>
      <c r="F51" s="38"/>
      <c r="G51" s="30"/>
      <c r="H51" s="38"/>
      <c r="J51" s="38"/>
    </row>
    <row r="52" spans="1:10" ht="12.75">
      <c r="A52" s="34" t="s">
        <v>158</v>
      </c>
      <c r="B52" s="35" t="s">
        <v>159</v>
      </c>
      <c r="C52" s="38"/>
      <c r="D52" s="38"/>
      <c r="E52" s="38"/>
      <c r="F52" s="38"/>
      <c r="G52" s="30"/>
      <c r="H52" s="38"/>
      <c r="J52" s="38"/>
    </row>
    <row r="53" spans="1:10" ht="25.5">
      <c r="A53" s="34" t="s">
        <v>160</v>
      </c>
      <c r="B53" s="35" t="s">
        <v>161</v>
      </c>
      <c r="C53" s="38"/>
      <c r="D53" s="38"/>
      <c r="E53" s="38"/>
      <c r="F53" s="38"/>
      <c r="G53" s="30"/>
      <c r="H53" s="38"/>
      <c r="J53" s="38"/>
    </row>
    <row r="54" spans="1:10" ht="12.75">
      <c r="A54" s="31" t="s">
        <v>162</v>
      </c>
      <c r="B54" s="32" t="s">
        <v>163</v>
      </c>
      <c r="C54" s="47">
        <f>D54-J54</f>
        <v>1978</v>
      </c>
      <c r="D54" s="43">
        <v>18388</v>
      </c>
      <c r="E54" s="39">
        <f>F54-H54</f>
        <v>1923</v>
      </c>
      <c r="F54" s="39">
        <v>17253</v>
      </c>
      <c r="G54" s="30"/>
      <c r="H54" s="40">
        <v>15330</v>
      </c>
      <c r="J54" s="40">
        <v>16410</v>
      </c>
    </row>
    <row r="55" spans="1:10" ht="12.75">
      <c r="A55" s="34" t="s">
        <v>18</v>
      </c>
      <c r="B55" s="35"/>
      <c r="C55" s="38"/>
      <c r="D55" s="38"/>
      <c r="E55" s="38"/>
      <c r="F55" s="38"/>
      <c r="G55" s="30"/>
      <c r="H55" s="38"/>
      <c r="J55" s="38"/>
    </row>
    <row r="56" spans="1:10" ht="12.75">
      <c r="A56" s="34" t="s">
        <v>164</v>
      </c>
      <c r="B56" s="35" t="s">
        <v>165</v>
      </c>
      <c r="C56" s="38"/>
      <c r="D56" s="38"/>
      <c r="E56" s="38"/>
      <c r="F56" s="38"/>
      <c r="G56" s="30"/>
      <c r="H56" s="38"/>
      <c r="J56" s="38"/>
    </row>
    <row r="57" spans="1:10" ht="25.5">
      <c r="A57" s="34" t="s">
        <v>166</v>
      </c>
      <c r="B57" s="35" t="s">
        <v>167</v>
      </c>
      <c r="C57" s="38"/>
      <c r="D57" s="38"/>
      <c r="E57" s="38"/>
      <c r="F57" s="38"/>
      <c r="G57" s="30"/>
      <c r="H57" s="38"/>
      <c r="J57" s="38"/>
    </row>
    <row r="58" spans="1:10" ht="38.25">
      <c r="A58" s="31" t="s">
        <v>168</v>
      </c>
      <c r="B58" s="32" t="s">
        <v>169</v>
      </c>
      <c r="C58" s="49"/>
      <c r="D58" s="40"/>
      <c r="E58" s="40"/>
      <c r="F58" s="40"/>
      <c r="G58" s="30"/>
      <c r="H58" s="40"/>
      <c r="J58" s="40"/>
    </row>
    <row r="59" spans="1:10" ht="12.75">
      <c r="A59" s="34" t="s">
        <v>18</v>
      </c>
      <c r="B59" s="35"/>
      <c r="C59" s="50"/>
      <c r="D59" s="38"/>
      <c r="E59" s="38"/>
      <c r="F59" s="38"/>
      <c r="G59" s="30"/>
      <c r="H59" s="38"/>
      <c r="J59" s="38"/>
    </row>
    <row r="60" spans="1:10" ht="25.5">
      <c r="A60" s="34" t="s">
        <v>170</v>
      </c>
      <c r="B60" s="35" t="s">
        <v>171</v>
      </c>
      <c r="C60" s="50"/>
      <c r="D60" s="50"/>
      <c r="E60" s="50"/>
      <c r="F60" s="50"/>
      <c r="G60" s="30"/>
      <c r="H60" s="50"/>
      <c r="J60" s="50"/>
    </row>
    <row r="61" spans="1:10" ht="25.5">
      <c r="A61" s="34" t="s">
        <v>172</v>
      </c>
      <c r="B61" s="35" t="s">
        <v>173</v>
      </c>
      <c r="C61" s="38"/>
      <c r="D61" s="38"/>
      <c r="E61" s="38"/>
      <c r="F61" s="38"/>
      <c r="G61" s="30"/>
      <c r="H61" s="38"/>
      <c r="J61" s="38"/>
    </row>
    <row r="62" spans="1:10" ht="25.5">
      <c r="A62" s="34" t="s">
        <v>174</v>
      </c>
      <c r="B62" s="35" t="s">
        <v>175</v>
      </c>
      <c r="C62" s="38"/>
      <c r="D62" s="38"/>
      <c r="E62" s="38"/>
      <c r="F62" s="38"/>
      <c r="G62" s="30"/>
      <c r="H62" s="38"/>
      <c r="J62" s="38"/>
    </row>
    <row r="63" spans="1:10" ht="25.5">
      <c r="A63" s="34" t="s">
        <v>176</v>
      </c>
      <c r="B63" s="35" t="s">
        <v>177</v>
      </c>
      <c r="C63" s="38"/>
      <c r="D63" s="38"/>
      <c r="E63" s="38"/>
      <c r="F63" s="38"/>
      <c r="G63" s="30"/>
      <c r="H63" s="38"/>
      <c r="J63" s="38"/>
    </row>
    <row r="64" spans="1:10" ht="12.75">
      <c r="A64" s="34" t="s">
        <v>178</v>
      </c>
      <c r="B64" s="35" t="s">
        <v>179</v>
      </c>
      <c r="C64" s="38"/>
      <c r="D64" s="38"/>
      <c r="E64" s="38"/>
      <c r="F64" s="38"/>
      <c r="G64" s="30"/>
      <c r="H64" s="38"/>
      <c r="J64" s="38"/>
    </row>
    <row r="65" spans="1:10" ht="12.75">
      <c r="A65" s="31" t="s">
        <v>180</v>
      </c>
      <c r="B65" s="32" t="s">
        <v>181</v>
      </c>
      <c r="C65" s="39">
        <f>D65-J65</f>
        <v>64879</v>
      </c>
      <c r="D65" s="39">
        <f>D67+D68+D69+D70</f>
        <v>609322</v>
      </c>
      <c r="E65" s="39">
        <f>F65-H65</f>
        <v>59240</v>
      </c>
      <c r="F65" s="39">
        <f>F67+F68+F69+F70</f>
        <v>565161</v>
      </c>
      <c r="G65" s="30"/>
      <c r="H65" s="40">
        <f>H67+H68+H69+H70</f>
        <v>505921</v>
      </c>
      <c r="J65" s="40">
        <f>J67+J68+J69+J70</f>
        <v>544443</v>
      </c>
    </row>
    <row r="66" spans="1:10" ht="12.75">
      <c r="A66" s="34" t="s">
        <v>18</v>
      </c>
      <c r="B66" s="38"/>
      <c r="C66" s="41"/>
      <c r="D66" s="41"/>
      <c r="E66" s="38"/>
      <c r="F66" s="38"/>
      <c r="G66" s="30"/>
      <c r="H66" s="38"/>
      <c r="J66" s="38"/>
    </row>
    <row r="67" spans="1:10" ht="25.5">
      <c r="A67" s="34" t="s">
        <v>182</v>
      </c>
      <c r="B67" s="35" t="s">
        <v>183</v>
      </c>
      <c r="C67" s="41">
        <f aca="true" t="shared" si="0" ref="C67:C72">D67-J67</f>
        <v>40376</v>
      </c>
      <c r="D67" s="42">
        <v>372884</v>
      </c>
      <c r="E67" s="41">
        <f aca="true" t="shared" si="1" ref="E67:E73">F67-H67</f>
        <v>33709</v>
      </c>
      <c r="F67" s="42">
        <v>341512</v>
      </c>
      <c r="G67" s="30"/>
      <c r="H67" s="38">
        <v>307803</v>
      </c>
      <c r="J67" s="38">
        <v>332508</v>
      </c>
    </row>
    <row r="68" spans="1:10" ht="12.75">
      <c r="A68" s="34" t="s">
        <v>184</v>
      </c>
      <c r="B68" s="35" t="s">
        <v>185</v>
      </c>
      <c r="C68" s="41">
        <f t="shared" si="0"/>
        <v>6031</v>
      </c>
      <c r="D68" s="42">
        <v>50740</v>
      </c>
      <c r="E68" s="41">
        <f t="shared" si="1"/>
        <v>5559</v>
      </c>
      <c r="F68" s="42">
        <v>42527</v>
      </c>
      <c r="G68" s="30"/>
      <c r="H68" s="38">
        <v>36968</v>
      </c>
      <c r="J68" s="38">
        <v>44709</v>
      </c>
    </row>
    <row r="69" spans="1:10" ht="12.75">
      <c r="A69" s="34" t="s">
        <v>186</v>
      </c>
      <c r="B69" s="35" t="s">
        <v>187</v>
      </c>
      <c r="C69" s="41">
        <f t="shared" si="0"/>
        <v>15575</v>
      </c>
      <c r="D69" s="42">
        <v>140980</v>
      </c>
      <c r="E69" s="41">
        <f t="shared" si="1"/>
        <v>16660</v>
      </c>
      <c r="F69" s="42">
        <v>132092</v>
      </c>
      <c r="G69" s="30"/>
      <c r="H69" s="38">
        <v>115432</v>
      </c>
      <c r="J69" s="38">
        <v>125405</v>
      </c>
    </row>
    <row r="70" spans="1:10" ht="51">
      <c r="A70" s="34" t="s">
        <v>188</v>
      </c>
      <c r="B70" s="35" t="s">
        <v>189</v>
      </c>
      <c r="C70" s="41">
        <f t="shared" si="0"/>
        <v>2897</v>
      </c>
      <c r="D70" s="42">
        <v>44718</v>
      </c>
      <c r="E70" s="41">
        <f t="shared" si="1"/>
        <v>3312</v>
      </c>
      <c r="F70" s="42">
        <v>49030</v>
      </c>
      <c r="G70" s="30"/>
      <c r="H70" s="38">
        <v>45718</v>
      </c>
      <c r="J70" s="38">
        <v>41821</v>
      </c>
    </row>
    <row r="71" spans="1:10" ht="25.5">
      <c r="A71" s="31" t="s">
        <v>190</v>
      </c>
      <c r="B71" s="32" t="s">
        <v>191</v>
      </c>
      <c r="C71" s="39">
        <f t="shared" si="0"/>
        <v>0</v>
      </c>
      <c r="D71" s="43">
        <v>3418</v>
      </c>
      <c r="E71" s="39">
        <f t="shared" si="1"/>
        <v>-1</v>
      </c>
      <c r="F71" s="43">
        <v>5689</v>
      </c>
      <c r="G71" s="30"/>
      <c r="H71" s="40">
        <v>5690</v>
      </c>
      <c r="J71" s="40">
        <v>3418</v>
      </c>
    </row>
    <row r="72" spans="1:10" ht="12.75">
      <c r="A72" s="51" t="s">
        <v>192</v>
      </c>
      <c r="B72" s="32" t="s">
        <v>193</v>
      </c>
      <c r="C72" s="39">
        <f t="shared" si="0"/>
        <v>2216</v>
      </c>
      <c r="D72" s="43">
        <v>27570</v>
      </c>
      <c r="E72" s="39">
        <f t="shared" si="1"/>
        <v>815</v>
      </c>
      <c r="F72" s="43">
        <v>19011</v>
      </c>
      <c r="G72" s="30"/>
      <c r="H72" s="40">
        <v>18196</v>
      </c>
      <c r="J72" s="40">
        <v>25354</v>
      </c>
    </row>
    <row r="73" spans="1:10" ht="12.75">
      <c r="A73" s="48" t="s">
        <v>194</v>
      </c>
      <c r="B73" s="32" t="s">
        <v>195</v>
      </c>
      <c r="C73" s="39">
        <f>C46+C54+C58+C65+C71+C72</f>
        <v>69134</v>
      </c>
      <c r="D73" s="39">
        <f>D46+D54+D58+D65+D71+D72</f>
        <v>659209</v>
      </c>
      <c r="E73" s="39">
        <f t="shared" si="1"/>
        <v>62051</v>
      </c>
      <c r="F73" s="39">
        <f>F46+F54+F58+F65+F71+F72</f>
        <v>607719</v>
      </c>
      <c r="G73" s="30"/>
      <c r="H73" s="40">
        <f>H46+H54+H58+H65+H71+H72</f>
        <v>545668</v>
      </c>
      <c r="J73" s="40">
        <f>J46+J54+J58+J65+J71+J72</f>
        <v>590075</v>
      </c>
    </row>
    <row r="74" spans="1:10" ht="12.75">
      <c r="A74" s="31"/>
      <c r="B74" s="32"/>
      <c r="C74" s="39"/>
      <c r="D74" s="39"/>
      <c r="E74" s="40"/>
      <c r="F74" s="40"/>
      <c r="G74" s="30"/>
      <c r="H74" s="40"/>
      <c r="J74" s="40"/>
    </row>
    <row r="75" spans="1:10" ht="25.5">
      <c r="A75" s="48" t="s">
        <v>196</v>
      </c>
      <c r="B75" s="32" t="s">
        <v>197</v>
      </c>
      <c r="C75" s="39">
        <f>C44-C73</f>
        <v>148490</v>
      </c>
      <c r="D75" s="39">
        <f>D44-D73</f>
        <v>1087736</v>
      </c>
      <c r="E75" s="39">
        <f>F75-H75</f>
        <v>85609</v>
      </c>
      <c r="F75" s="39">
        <f>F44-F73</f>
        <v>600827</v>
      </c>
      <c r="G75" s="30"/>
      <c r="H75" s="40">
        <f>H44-H73</f>
        <v>515218</v>
      </c>
      <c r="J75" s="40">
        <f>J44-J73</f>
        <v>939246</v>
      </c>
    </row>
    <row r="76" spans="1:10" ht="25.5">
      <c r="A76" s="31" t="s">
        <v>198</v>
      </c>
      <c r="B76" s="32" t="s">
        <v>199</v>
      </c>
      <c r="C76" s="47">
        <f>D76-J76</f>
        <v>-1961</v>
      </c>
      <c r="D76" s="43">
        <v>128308</v>
      </c>
      <c r="E76" s="39">
        <f>F76-H76</f>
        <v>31852</v>
      </c>
      <c r="F76" s="43">
        <v>-175172</v>
      </c>
      <c r="G76" s="30"/>
      <c r="H76" s="40">
        <v>-207024</v>
      </c>
      <c r="J76" s="40">
        <v>130269</v>
      </c>
    </row>
    <row r="77" spans="1:10" ht="12.75">
      <c r="A77" s="34" t="s">
        <v>18</v>
      </c>
      <c r="B77" s="35"/>
      <c r="C77" s="38"/>
      <c r="D77" s="38"/>
      <c r="E77" s="38"/>
      <c r="F77" s="38"/>
      <c r="G77" s="30"/>
      <c r="H77" s="38"/>
      <c r="J77" s="38"/>
    </row>
    <row r="78" spans="1:10" ht="38.25">
      <c r="A78" s="34" t="s">
        <v>200</v>
      </c>
      <c r="B78" s="35" t="s">
        <v>201</v>
      </c>
      <c r="C78" s="38"/>
      <c r="D78" s="38"/>
      <c r="E78" s="38"/>
      <c r="F78" s="38"/>
      <c r="G78" s="30"/>
      <c r="H78" s="38"/>
      <c r="J78" s="38"/>
    </row>
    <row r="79" spans="1:10" ht="12.75">
      <c r="A79" s="34"/>
      <c r="B79" s="35"/>
      <c r="C79" s="38"/>
      <c r="D79" s="38"/>
      <c r="E79" s="38"/>
      <c r="F79" s="38"/>
      <c r="G79" s="30"/>
      <c r="H79" s="38"/>
      <c r="J79" s="38"/>
    </row>
    <row r="80" spans="1:10" ht="25.5">
      <c r="A80" s="34" t="s">
        <v>202</v>
      </c>
      <c r="B80" s="35" t="s">
        <v>203</v>
      </c>
      <c r="C80" s="41">
        <f>D80-J80</f>
        <v>150451</v>
      </c>
      <c r="D80" s="41">
        <f>D75-D76</f>
        <v>959428</v>
      </c>
      <c r="E80" s="41">
        <f>F80-H80</f>
        <v>53757</v>
      </c>
      <c r="F80" s="41">
        <f>F75-F76</f>
        <v>775999</v>
      </c>
      <c r="G80" s="30"/>
      <c r="H80" s="38">
        <f>H75-H76</f>
        <v>722242</v>
      </c>
      <c r="J80" s="38">
        <f>J75-J76</f>
        <v>808977</v>
      </c>
    </row>
    <row r="81" spans="1:10" ht="12.75">
      <c r="A81" s="34"/>
      <c r="B81" s="35"/>
      <c r="C81" s="41"/>
      <c r="D81" s="41"/>
      <c r="E81" s="38"/>
      <c r="F81" s="38"/>
      <c r="G81" s="30"/>
      <c r="H81" s="38"/>
      <c r="J81" s="38"/>
    </row>
    <row r="82" spans="1:10" ht="12.75">
      <c r="A82" s="34" t="s">
        <v>204</v>
      </c>
      <c r="B82" s="35" t="s">
        <v>205</v>
      </c>
      <c r="C82" s="41">
        <f>D82-J82</f>
        <v>12412</v>
      </c>
      <c r="D82" s="42">
        <v>119474</v>
      </c>
      <c r="E82" s="41">
        <f>F82-H82</f>
        <v>6666</v>
      </c>
      <c r="F82" s="42">
        <v>114707</v>
      </c>
      <c r="G82" s="30"/>
      <c r="H82" s="38">
        <v>108041</v>
      </c>
      <c r="J82" s="38">
        <v>107062</v>
      </c>
    </row>
    <row r="83" spans="2:10" ht="12.75">
      <c r="B83" s="35"/>
      <c r="C83" s="41"/>
      <c r="D83" s="41"/>
      <c r="E83" s="38"/>
      <c r="F83" s="38"/>
      <c r="G83" s="30"/>
      <c r="H83" s="38"/>
      <c r="J83" s="38"/>
    </row>
    <row r="84" spans="1:10" ht="38.25">
      <c r="A84" s="48" t="s">
        <v>206</v>
      </c>
      <c r="B84" s="32" t="s">
        <v>207</v>
      </c>
      <c r="C84" s="39">
        <f>C80-C82</f>
        <v>138039</v>
      </c>
      <c r="D84" s="39">
        <f>D80-D82</f>
        <v>839954</v>
      </c>
      <c r="E84" s="39">
        <f>F84-H84</f>
        <v>47091</v>
      </c>
      <c r="F84" s="39">
        <f>F80-F82</f>
        <v>661292</v>
      </c>
      <c r="G84" s="30"/>
      <c r="H84" s="40">
        <f>H80-H82</f>
        <v>614201</v>
      </c>
      <c r="J84" s="40">
        <f>J80-J82</f>
        <v>701915</v>
      </c>
    </row>
    <row r="85" spans="1:10" ht="25.5">
      <c r="A85" s="34" t="s">
        <v>208</v>
      </c>
      <c r="B85" s="35" t="s">
        <v>209</v>
      </c>
      <c r="C85" s="41"/>
      <c r="D85" s="41"/>
      <c r="E85" s="41"/>
      <c r="F85" s="41"/>
      <c r="G85" s="30"/>
      <c r="H85" s="38"/>
      <c r="J85" s="38"/>
    </row>
    <row r="86" spans="1:10" ht="12.75">
      <c r="A86" s="34"/>
      <c r="B86" s="35"/>
      <c r="C86" s="41"/>
      <c r="D86" s="41"/>
      <c r="E86" s="41"/>
      <c r="F86" s="41"/>
      <c r="G86" s="30"/>
      <c r="H86" s="38"/>
      <c r="J86" s="38"/>
    </row>
    <row r="87" spans="1:10" ht="12.75">
      <c r="A87" s="34" t="s">
        <v>70</v>
      </c>
      <c r="B87" s="35" t="s">
        <v>210</v>
      </c>
      <c r="C87" s="41"/>
      <c r="D87" s="41"/>
      <c r="E87" s="41"/>
      <c r="F87" s="41"/>
      <c r="G87" s="30"/>
      <c r="H87" s="38"/>
      <c r="J87" s="38"/>
    </row>
    <row r="88" spans="1:10" ht="12.75">
      <c r="A88" s="34"/>
      <c r="B88" s="35"/>
      <c r="C88" s="41"/>
      <c r="D88" s="41"/>
      <c r="E88" s="41"/>
      <c r="F88" s="41"/>
      <c r="G88" s="30"/>
      <c r="H88" s="38"/>
      <c r="J88" s="38"/>
    </row>
    <row r="89" spans="1:10" ht="25.5">
      <c r="A89" s="48" t="s">
        <v>211</v>
      </c>
      <c r="B89" s="32" t="s">
        <v>212</v>
      </c>
      <c r="C89" s="39">
        <f>C84+C85+C87</f>
        <v>138039</v>
      </c>
      <c r="D89" s="39">
        <f>D84+D85+D87</f>
        <v>839954</v>
      </c>
      <c r="E89" s="39">
        <f>F89-H89</f>
        <v>47091</v>
      </c>
      <c r="F89" s="39">
        <f>F84+F85+F87</f>
        <v>661292</v>
      </c>
      <c r="G89" s="30"/>
      <c r="H89" s="40">
        <f>H84+H85+H87</f>
        <v>614201</v>
      </c>
      <c r="J89" s="40">
        <f>J84+J85+J87</f>
        <v>701915</v>
      </c>
    </row>
    <row r="90" ht="12.75">
      <c r="G90" s="17"/>
    </row>
    <row r="91" spans="1:7" ht="12.75">
      <c r="A91" s="60" t="s">
        <v>73</v>
      </c>
      <c r="B91" s="60"/>
      <c r="C91" s="60"/>
      <c r="D91" s="60"/>
      <c r="E91" s="60"/>
      <c r="F91" s="60"/>
      <c r="G91" s="17"/>
    </row>
    <row r="92" ht="12.75">
      <c r="G92" s="17"/>
    </row>
    <row r="93" spans="1:7" ht="12.75">
      <c r="A93" s="16" t="s">
        <v>74</v>
      </c>
      <c r="G93" s="17"/>
    </row>
    <row r="94" spans="1:7" ht="12.75">
      <c r="A94" s="16" t="s">
        <v>75</v>
      </c>
      <c r="G94" s="17"/>
    </row>
    <row r="95" spans="1:7" ht="12.75">
      <c r="A95" s="16" t="s">
        <v>76</v>
      </c>
      <c r="B95" s="16" t="s">
        <v>77</v>
      </c>
      <c r="C95" s="45" t="s">
        <v>78</v>
      </c>
      <c r="D95" s="16" t="s">
        <v>79</v>
      </c>
      <c r="G95" s="17"/>
    </row>
    <row r="96" spans="1:7" ht="12.75">
      <c r="A96" s="16" t="s">
        <v>80</v>
      </c>
      <c r="B96" s="16" t="s">
        <v>77</v>
      </c>
      <c r="C96" s="45" t="s">
        <v>78</v>
      </c>
      <c r="D96" s="16" t="s">
        <v>79</v>
      </c>
      <c r="G96" s="17"/>
    </row>
    <row r="97" spans="1:8" ht="12.75">
      <c r="A97" s="16" t="s">
        <v>81</v>
      </c>
      <c r="B97" s="16" t="s">
        <v>77</v>
      </c>
      <c r="C97" s="45" t="s">
        <v>78</v>
      </c>
      <c r="D97" s="16" t="s">
        <v>79</v>
      </c>
      <c r="G97" s="17"/>
      <c r="H97" s="16"/>
    </row>
    <row r="98" spans="1:8" ht="12.75">
      <c r="A98" s="16" t="s">
        <v>82</v>
      </c>
      <c r="B98" s="16" t="s">
        <v>77</v>
      </c>
      <c r="D98" s="16" t="s">
        <v>79</v>
      </c>
      <c r="H98" s="16"/>
    </row>
    <row r="99" spans="1:8" ht="12.75">
      <c r="A99" s="16" t="s">
        <v>83</v>
      </c>
      <c r="H99" s="16"/>
    </row>
  </sheetData>
  <sheetProtection/>
  <mergeCells count="8">
    <mergeCell ref="A9:D9"/>
    <mergeCell ref="A91:F91"/>
    <mergeCell ref="D1:F1"/>
    <mergeCell ref="C2:F2"/>
    <mergeCell ref="D4:F4"/>
    <mergeCell ref="A6:E6"/>
    <mergeCell ref="A7:D7"/>
    <mergeCell ref="A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2013-02-13T04:25:32Z</cp:lastPrinted>
  <dcterms:created xsi:type="dcterms:W3CDTF">2006-09-16T00:00:00Z</dcterms:created>
  <dcterms:modified xsi:type="dcterms:W3CDTF">2013-10-12T05:38:31Z</dcterms:modified>
  <cp:category/>
  <cp:version/>
  <cp:contentType/>
  <cp:contentStatus/>
</cp:coreProperties>
</file>