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25" yWindow="570" windowWidth="15180" windowHeight="8835" tabRatio="948" firstSheet="2" activeTab="2"/>
  </bookViews>
  <sheets>
    <sheet name="список" sheetId="1" state="hidden" r:id="rId1"/>
    <sheet name="сделать" sheetId="2" state="hidden" r:id="rId2"/>
    <sheet name="Баланс МСФО" sheetId="3" r:id="rId3"/>
    <sheet name="ф2" sheetId="4" r:id="rId4"/>
    <sheet name="ф3 с пред" sheetId="5" r:id="rId5"/>
    <sheet name="ф4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xlfn.SUMIFS" hidden="1">#NAME?</definedName>
    <definedName name="codes">#REF!</definedName>
    <definedName name="DayGraph">[19]!DayGraph</definedName>
    <definedName name="m_2">#REF!</definedName>
    <definedName name="m_Pr_I">'[1]Comp'!$B$2:$B$29</definedName>
    <definedName name="m_Pr_N">'[1]Comp'!$C$2:$C$29</definedName>
    <definedName name="mas_1">#REF!</definedName>
    <definedName name="mas_2">#REF!</definedName>
    <definedName name="mas_3">#REF!</definedName>
    <definedName name="mas_4">#REF!</definedName>
    <definedName name="rates">#REF!</definedName>
    <definedName name="vat">#REF!</definedName>
    <definedName name="а">'[3]АФ'!$C$1</definedName>
    <definedName name="А2">#REF!</definedName>
    <definedName name="АБ">'[13]ДДСАБ'!$C$10</definedName>
    <definedName name="авпрар">#REF!</definedName>
    <definedName name="БДР_имя">'[2]Технический'!$J$3:$J$618</definedName>
    <definedName name="БЛРаздел1">'[4]Форма2'!$C$19:$C$24,'[4]Форма2'!$E$19:$F$24,'[4]Форма2'!$D$26:$F$31,'[4]Форма2'!$C$33:$C$38,'[4]Форма2'!$E$33:$F$38,'[4]Форма2'!$D$40:$F$43,'[4]Форма2'!$C$45:$C$48,'[4]Форма2'!$E$45:$F$48,'[4]Форма2'!$C$19</definedName>
    <definedName name="БЛРаздел10">#REF!</definedName>
    <definedName name="БЛРаздел2">'[4]Форма2'!$C$51:$C$58,'[4]Форма2'!$E$51:$F$58,'[4]Форма2'!$C$60:$C$63,'[4]Форма2'!$E$60:$F$63,'[4]Форма2'!$C$65:$C$67,'[4]Форма2'!$E$65:$F$67,'[4]Форма2'!$C$51</definedName>
    <definedName name="БЛРаздел3">'[4]Форма2'!$C$70:$C$72,'[4]Форма2'!$D$73:$F$73,'[4]Форма2'!$E$70:$F$72,'[4]Форма2'!$C$75:$C$77,'[4]Форма2'!$E$75:$F$77,'[4]Форма2'!$C$79:$C$82,'[4]Форма2'!$E$79:$F$82,'[4]Форма2'!$C$84:$C$86,'[4]Форма2'!$E$84:$F$86,'[4]Форма2'!$C$88:$C$89,'[4]Форма2'!$E$88:$F$89,'[4]Форма2'!$C$70</definedName>
    <definedName name="БЛРаздел4">'[4]Форма2'!$E$106:$F$107,'[4]Форма2'!$C$106:$C$107,'[4]Форма2'!$E$102:$F$104,'[4]Форма2'!$C$102:$C$104,'[4]Форма2'!$C$97:$C$100,'[4]Форма2'!$E$97:$F$100,'[4]Форма2'!$E$92:$F$95,'[4]Форма2'!$C$92:$C$95,'[4]Форма2'!$C$92</definedName>
    <definedName name="БЛРаздел5">'[4]Форма2'!$C$113:$C$114,'[4]Форма2'!$D$110:$F$112,'[4]Форма2'!$E$113:$F$114,'[4]Форма2'!$D$115:$F$115,'[4]Форма2'!$D$117:$F$119,'[4]Форма2'!$D$121:$F$122,'[4]Форма2'!$D$124:$F$126,'[4]Форма2'!$D$110</definedName>
    <definedName name="БЛРаздел6">'[4]Форма2'!$D$129:$F$132,'[4]Форма2'!$D$134:$F$135,'[4]Форма2'!$D$137:$F$140,'[4]Форма2'!$D$142:$F$144,'[4]Форма2'!$D$146:$F$150,'[4]Форма2'!$D$152:$F$154,'[4]Форма2'!$D$156:$F$162,'[4]Форма2'!$D$129</definedName>
    <definedName name="БЛРаздел7">'[4]Форма2'!$D$179:$F$185,'[4]Форма2'!$D$175:$F$177,'[4]Форма2'!$D$165:$F$173,'[4]Форма2'!$D$165</definedName>
    <definedName name="БЛРаздел8">'[4]Форма2'!$E$200:$F$207,'[4]Форма2'!$C$200:$C$207,'[4]Форма2'!$E$189:$F$198,'[4]Форма2'!$C$189:$C$198,'[4]Форма2'!$E$188:$F$188,'[4]Форма2'!$C$188</definedName>
    <definedName name="БЛРаздел9">'[4]Форма2'!$E$234:$F$237,'[4]Форма2'!$C$234:$C$237,'[4]Форма2'!$E$224:$F$232,'[4]Форма2'!$C$224:$C$232,'[4]Форма2'!$E$223:$F$223,'[4]Форма2'!$C$223,'[4]Форма2'!$E$217:$F$221,'[4]Форма2'!$C$217:$C$221,'[4]Форма2'!$E$210:$F$215,'[4]Форма2'!$C$210:$C$215,'[4]Форма2'!$C$210</definedName>
    <definedName name="БПДанные">'[4]Форма1'!$C$22:$D$33,'[4]Форма1'!$C$36:$D$48,'[4]Форма1'!$C$22</definedName>
    <definedName name="ВалютаБаланса">#REF!</definedName>
    <definedName name="Д">'[18]Изменяемые данные'!$C$5</definedName>
    <definedName name="Дата">'[17]З'!$B$5</definedName>
    <definedName name="ДЕП">'[17]З'!$B$7</definedName>
    <definedName name="Департамент">'[17]З'!$M$3</definedName>
    <definedName name="Добыча">'[11]Добыча нефти4'!$F$11:$Q$12</definedName>
    <definedName name="Доз5">#REF!</definedName>
    <definedName name="Знак">'[15]А_Газ'!$AA$4</definedName>
    <definedName name="Износ_2471">'[21]Амортизация'!$O$24</definedName>
    <definedName name="Износ_2472">'[21]Амортизация'!$O$25</definedName>
    <definedName name="Износ_2745">'[21]Амортизация'!$O$28</definedName>
    <definedName name="кап">#REF!</definedName>
    <definedName name="код">'список'!$E$2:$E$12</definedName>
    <definedName name="конец">'список'!$B$2:$B$13</definedName>
    <definedName name="консолидация">'список'!$D$2:$D$3</definedName>
    <definedName name="Ликвидация">#REF!</definedName>
    <definedName name="Максимум">'[17]З'!$M$2</definedName>
    <definedName name="Мес">'[17]З'!$M$4</definedName>
    <definedName name="Месяц">'[17]З'!$B$6</definedName>
    <definedName name="мпр">#REF!</definedName>
    <definedName name="начало">'список'!$A$2:$A$14</definedName>
    <definedName name="НДС">#REF!</definedName>
    <definedName name="НомР">'[17]З'!$B$4</definedName>
    <definedName name="НСАБ">'[13]ДДСККБ'!$C$10</definedName>
    <definedName name="НСККБ">'[13]ДДСККБ'!$C$10</definedName>
    <definedName name="ОАБ">'[16]АБ'!$C$12</definedName>
    <definedName name="_xlnm.Print_Area" localSheetId="2">'Баланс МСФО'!$A$1:$E$125</definedName>
    <definedName name="_xlnm.Print_Area" localSheetId="3">'ф2'!$A$1:$E$72</definedName>
    <definedName name="_xlnm.Print_Area" localSheetId="4">'ф3 с пред'!$A$1:$E$90</definedName>
    <definedName name="_xlnm.Print_Area" localSheetId="5">'ф4'!$A$1:$J$85</definedName>
    <definedName name="ОККБ">'[16]ККБ'!$C$71</definedName>
    <definedName name="ОСВ_2471">'[21]Амортизация'!$T$24</definedName>
    <definedName name="ОСВ_2742">'[21]Амортизация'!$T$25</definedName>
    <definedName name="ОСВ_2745">'[21]Амортизация'!$T$28</definedName>
    <definedName name="подразделение">'список'!$F$2:$F$12</definedName>
    <definedName name="поступление_нма">'[21]Аппендикс '!$X$32</definedName>
    <definedName name="ПоступлениеПОАппендикс">'[21]Аппендикс '!$X$33</definedName>
    <definedName name="поступлениеПрочиеНМААппендикс">'[21]Аппендикс '!$X$36</definedName>
    <definedName name="Реализация">#REF!</definedName>
    <definedName name="см">#REF!</definedName>
    <definedName name="СН">'[14]ИзменяемыеДанные'!#REF!</definedName>
    <definedName name="Сохранение">#REF!</definedName>
    <definedName name="список">'[22]список'!$A$1:$A$2</definedName>
    <definedName name="СТ">'[14]ИзменяемыеДанные'!#REF!</definedName>
    <definedName name="тлн">#REF!</definedName>
    <definedName name="тлн1">#REF!</definedName>
    <definedName name="Увеличение">#REF!</definedName>
    <definedName name="Уровень2">#REF!</definedName>
    <definedName name="Уровень3">#REF!</definedName>
    <definedName name="фил">#REF!</definedName>
    <definedName name="ь1">#REF!</definedName>
    <definedName name="ь2">#REF!</definedName>
    <definedName name="Экспорт_Объемы_добычи">#REF!</definedName>
    <definedName name="Экспорт_Поставки_нефти">'[11]поставка сравн13'!$A$1:$Q$30</definedName>
  </definedNames>
  <calcPr fullCalcOnLoad="1"/>
</workbook>
</file>

<file path=xl/sharedStrings.xml><?xml version="1.0" encoding="utf-8"?>
<sst xmlns="http://schemas.openxmlformats.org/spreadsheetml/2006/main" count="572" uniqueCount="445">
  <si>
    <t>Главный бухгалтер  Колупаева Е.В.                        _______________</t>
  </si>
  <si>
    <t>Место печати</t>
  </si>
  <si>
    <t>Наименование показателей</t>
  </si>
  <si>
    <t>За отчетный период</t>
  </si>
  <si>
    <t>I. Движение денежных средств от операционной деятельности</t>
  </si>
  <si>
    <t>прочие поступления</t>
  </si>
  <si>
    <t>платежи  поставщикам за товары и услуги</t>
  </si>
  <si>
    <t>прочие выплаты</t>
  </si>
  <si>
    <t>3. Чистая сумма денежных средств от операционной деятельности (стр.010 – стр.020)</t>
  </si>
  <si>
    <t>II. Движение денежных средств от инвестиционной деятельности</t>
  </si>
  <si>
    <t xml:space="preserve">реализация основных средств </t>
  </si>
  <si>
    <t>реализация нематериальных активов</t>
  </si>
  <si>
    <t>реализация других долгосрочных активов</t>
  </si>
  <si>
    <t>фьючерсные и форвардные контракты, опционы и свопы</t>
  </si>
  <si>
    <t xml:space="preserve">приобретение основных средств </t>
  </si>
  <si>
    <t>приобретение нематериальных активов</t>
  </si>
  <si>
    <t>приобретение других долгосрочных активов</t>
  </si>
  <si>
    <t>III. Движение денежных средств от финансовой деятельности</t>
  </si>
  <si>
    <t xml:space="preserve">получение займов </t>
  </si>
  <si>
    <t>выплата дивидендов</t>
  </si>
  <si>
    <t>Денежные средства и их эквиваленты на начало отчетного периода</t>
  </si>
  <si>
    <t>Денежные средства и их эквиваленты  на конец отчетного периода</t>
  </si>
  <si>
    <t>Основные средства</t>
  </si>
  <si>
    <t>121</t>
  </si>
  <si>
    <t>Краткосрочные авансы выданные</t>
  </si>
  <si>
    <t>215</t>
  </si>
  <si>
    <t>тыс.тенге</t>
  </si>
  <si>
    <t>прочая кредиторская задолженность</t>
  </si>
  <si>
    <r>
      <t xml:space="preserve">Наименование организации           </t>
    </r>
    <r>
      <rPr>
        <b/>
        <sz val="12"/>
        <rFont val="Times New Roman"/>
        <family val="1"/>
      </rPr>
      <t xml:space="preserve">АО "KazTransCom"     </t>
    </r>
    <r>
      <rPr>
        <sz val="12"/>
        <rFont val="Times New Roman"/>
        <family val="1"/>
      </rPr>
      <t xml:space="preserve">            </t>
    </r>
  </si>
  <si>
    <r>
      <t xml:space="preserve">Наименование организации </t>
    </r>
    <r>
      <rPr>
        <u val="single"/>
        <sz val="12"/>
        <rFont val="Times New Roman"/>
        <family val="1"/>
      </rPr>
      <t xml:space="preserve">          </t>
    </r>
    <r>
      <rPr>
        <b/>
        <u val="single"/>
        <sz val="12"/>
        <rFont val="Times New Roman"/>
        <family val="1"/>
      </rPr>
      <t>АО "KazTransCom"</t>
    </r>
    <r>
      <rPr>
        <u val="single"/>
        <sz val="12"/>
        <rFont val="Times New Roman"/>
        <family val="1"/>
      </rPr>
      <t xml:space="preserve">                 </t>
    </r>
  </si>
  <si>
    <t>301</t>
  </si>
  <si>
    <t>315</t>
  </si>
  <si>
    <t>316</t>
  </si>
  <si>
    <t>Доходы будущих периодов</t>
  </si>
  <si>
    <t>Прочие долгосрочные финансовые обязательства</t>
  </si>
  <si>
    <t>Эмиссионный доход</t>
  </si>
  <si>
    <t>Прочие доходы</t>
  </si>
  <si>
    <t>Административные расходы</t>
  </si>
  <si>
    <t>Прочие расходы</t>
  </si>
  <si>
    <t xml:space="preserve"> Код стр.</t>
  </si>
  <si>
    <t>За предыдущий период</t>
  </si>
  <si>
    <t>211</t>
  </si>
  <si>
    <t>Капитал материнской организации</t>
  </si>
  <si>
    <t>Итого капитал</t>
  </si>
  <si>
    <t>Изменения в учетной политике</t>
  </si>
  <si>
    <t>Хеджирование денежных потоков</t>
  </si>
  <si>
    <t>Выкупленные собственные долевые инструменты</t>
  </si>
  <si>
    <t>Сальдо на 1 января предыдущего года</t>
  </si>
  <si>
    <t>Активы</t>
  </si>
  <si>
    <t>Код стр.</t>
  </si>
  <si>
    <t>На конец отчетного периода</t>
  </si>
  <si>
    <t>101</t>
  </si>
  <si>
    <t>311</t>
  </si>
  <si>
    <t>312</t>
  </si>
  <si>
    <t>313</t>
  </si>
  <si>
    <t>в том числе:</t>
  </si>
  <si>
    <t>Прочие краткосрочные обязательства</t>
  </si>
  <si>
    <t>Инвестиции, учитываемые методом долевого участия</t>
  </si>
  <si>
    <t>Организационно-правовая форма Акционерное общество</t>
  </si>
  <si>
    <t>Прочие краткосрочные финансовые обязательства</t>
  </si>
  <si>
    <t xml:space="preserve">Прочие краткосрочные активы </t>
  </si>
  <si>
    <t>Выручка</t>
  </si>
  <si>
    <t>111</t>
  </si>
  <si>
    <t>122</t>
  </si>
  <si>
    <t>Утвержден</t>
  </si>
  <si>
    <t>приказом Министра финансов</t>
  </si>
  <si>
    <t>Республики Казахстан</t>
  </si>
  <si>
    <r>
      <t xml:space="preserve">Организационно-правовая форма </t>
    </r>
    <r>
      <rPr>
        <u val="single"/>
        <sz val="12"/>
        <rFont val="Times New Roman"/>
        <family val="1"/>
      </rPr>
      <t>Акционерное общество</t>
    </r>
  </si>
  <si>
    <t>тыс. тенге</t>
  </si>
  <si>
    <t>На начало отчетного  периода</t>
  </si>
  <si>
    <t>Выплата дивидендов</t>
  </si>
  <si>
    <t>Вид деятельности организации  телекоммуникационные услуги</t>
  </si>
  <si>
    <r>
      <t xml:space="preserve">Вид деятельности организации  </t>
    </r>
    <r>
      <rPr>
        <u val="single"/>
        <sz val="12"/>
        <rFont val="Times New Roman"/>
        <family val="1"/>
      </rPr>
      <t>телекоммуникационные услуги</t>
    </r>
  </si>
  <si>
    <t>Незавершенное производство</t>
  </si>
  <si>
    <t>ВФ</t>
  </si>
  <si>
    <t>ЗФ</t>
  </si>
  <si>
    <t>УФ</t>
  </si>
  <si>
    <t>МФ</t>
  </si>
  <si>
    <t>ЮФ</t>
  </si>
  <si>
    <t>ГО</t>
  </si>
  <si>
    <t>Расходы по реализации</t>
  </si>
  <si>
    <t>АО "KazTransCom"</t>
  </si>
  <si>
    <t>АкФ</t>
  </si>
  <si>
    <t>ERP</t>
  </si>
  <si>
    <t>код</t>
  </si>
  <si>
    <t>112</t>
  </si>
  <si>
    <t>Денежные средства и их эквиваленты</t>
  </si>
  <si>
    <t xml:space="preserve">Краткосрочные финансовые инвестиции </t>
  </si>
  <si>
    <t>Краткосрочная торговая и прочая дебиторская задолженность</t>
  </si>
  <si>
    <t>покупателей и заказчиков</t>
  </si>
  <si>
    <t>дочерних организаций и структурных подразделений</t>
  </si>
  <si>
    <t>прочая дебиторская задолженность</t>
  </si>
  <si>
    <t>резерв по сомнительным требованиям</t>
  </si>
  <si>
    <t>Запасы</t>
  </si>
  <si>
    <t>сырье и материалы</t>
  </si>
  <si>
    <t>готовая продукция, товары</t>
  </si>
  <si>
    <t>прочие запасы</t>
  </si>
  <si>
    <t xml:space="preserve">Текущие налоговые активы </t>
  </si>
  <si>
    <t>Долгосрочные активы, предназначенные для продажи, и активы в составе группы выбытия</t>
  </si>
  <si>
    <t>Финансовые активы, имеющиеся в наличии для продажи</t>
  </si>
  <si>
    <t>Долгосрочная торговая и прочая дебиторская задолженность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</si>
  <si>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</si>
  <si>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</si>
  <si>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</si>
  <si>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</si>
  <si>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</si>
  <si>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Обязательства по налогам</t>
  </si>
  <si>
    <t>030</t>
  </si>
  <si>
    <t>Обязательства по другим обязательным и добровольным платежам</t>
  </si>
  <si>
    <t>Краткосрочная торговая и прочая кредиторская задолженность</t>
  </si>
  <si>
    <t>поставщикам и подрядчикам</t>
  </si>
  <si>
    <t>по дочерним организациям и структурным подразделениям</t>
  </si>
  <si>
    <t>Текущая часть долгосрочных обязательств</t>
  </si>
  <si>
    <t>040</t>
  </si>
  <si>
    <t>Долгосрочная торговая и прочая кредиторская задолженность</t>
  </si>
  <si>
    <t>041</t>
  </si>
  <si>
    <t>дочерним организациям и структурным подразделениям</t>
  </si>
  <si>
    <t>042</t>
  </si>
  <si>
    <t>Отложенные налоговые обязательства</t>
  </si>
  <si>
    <t>043</t>
  </si>
  <si>
    <t>Прочие долгосрочные обязательства</t>
  </si>
  <si>
    <t>044</t>
  </si>
  <si>
    <t>050</t>
  </si>
  <si>
    <t>Резервы</t>
  </si>
  <si>
    <t>010</t>
  </si>
  <si>
    <t>011</t>
  </si>
  <si>
    <t>012</t>
  </si>
  <si>
    <t>013</t>
  </si>
  <si>
    <t>014</t>
  </si>
  <si>
    <t>015</t>
  </si>
  <si>
    <t>016</t>
  </si>
  <si>
    <t>020</t>
  </si>
  <si>
    <t>021</t>
  </si>
  <si>
    <t>022</t>
  </si>
  <si>
    <t>023</t>
  </si>
  <si>
    <t>024</t>
  </si>
  <si>
    <t>025</t>
  </si>
  <si>
    <t>026</t>
  </si>
  <si>
    <t>027</t>
  </si>
  <si>
    <t>Краткосрочные предоставленные займы связанным сторонам</t>
  </si>
  <si>
    <t>017</t>
  </si>
  <si>
    <t>015.1</t>
  </si>
  <si>
    <t>015.2</t>
  </si>
  <si>
    <t>018</t>
  </si>
  <si>
    <t>начало</t>
  </si>
  <si>
    <t>конец</t>
  </si>
  <si>
    <t>подразделение</t>
  </si>
  <si>
    <t>АО</t>
  </si>
  <si>
    <t>ГО АО "KazTransCom"</t>
  </si>
  <si>
    <t>ЗФ АО "KazTransCom"</t>
  </si>
  <si>
    <t>АкФ АО "KazTransCom"</t>
  </si>
  <si>
    <t>ВФ АО "KazTransCom"</t>
  </si>
  <si>
    <t>МФ АО "KazTransCom"</t>
  </si>
  <si>
    <t>УФ АО "KazTransCom"</t>
  </si>
  <si>
    <t>ЮФ АО "KazTransCom"</t>
  </si>
  <si>
    <t>АсФ</t>
  </si>
  <si>
    <t>АсФ АО "KazTransCom"</t>
  </si>
  <si>
    <t>ПР</t>
  </si>
  <si>
    <t>Представительство АО "KazTransCom" в г.Москва</t>
  </si>
  <si>
    <t>ТОО "ERP-Service"</t>
  </si>
  <si>
    <t>060</t>
  </si>
  <si>
    <t>070</t>
  </si>
  <si>
    <t>080</t>
  </si>
  <si>
    <t>090</t>
  </si>
  <si>
    <t>120</t>
  </si>
  <si>
    <t>130</t>
  </si>
  <si>
    <t xml:space="preserve">                 за год, заканчивающийся</t>
  </si>
  <si>
    <t>в т.ч нераспределенный доход (непокрытый убыток) отчетного года</t>
  </si>
  <si>
    <t>в т.ч корректировки, отнесенные на чистую прибыль</t>
  </si>
  <si>
    <t>резерв на обесценение запасов</t>
  </si>
  <si>
    <t>Расходы по подоходному налогу</t>
  </si>
  <si>
    <t>Консолидированный отчет о прибылях и убытках</t>
  </si>
  <si>
    <t>018.1</t>
  </si>
  <si>
    <t>051</t>
  </si>
  <si>
    <t>Юридический адрес организации           РК, г. Алматы, ул.Радостовца, 69/204а</t>
  </si>
  <si>
    <r>
      <t xml:space="preserve">Юридический адрес организации </t>
    </r>
    <r>
      <rPr>
        <u val="single"/>
        <sz val="12"/>
        <rFont val="Times New Roman"/>
        <family val="1"/>
      </rPr>
      <t xml:space="preserve">         РК, г.Алматы, ул.Радостовца 69/204а</t>
    </r>
  </si>
  <si>
    <t>Главный бухгалтер    Колупаева Е.В.          ______________________</t>
  </si>
  <si>
    <t>Базовая прибыль на акцию:</t>
  </si>
  <si>
    <t/>
  </si>
  <si>
    <t>дни</t>
  </si>
  <si>
    <t>Вознаграждения работникам</t>
  </si>
  <si>
    <t>Производные финансовые инструменты</t>
  </si>
  <si>
    <t>Финансовые активы, учитываемые по справедливой стоимости через прибыли и убытки</t>
  </si>
  <si>
    <t>Финансовые активы, удерживаемые до погашения</t>
  </si>
  <si>
    <t>Прочие краткосрочные финансовые активы</t>
  </si>
  <si>
    <t>016.1</t>
  </si>
  <si>
    <t>016.2</t>
  </si>
  <si>
    <t>016.3</t>
  </si>
  <si>
    <t>016.4</t>
  </si>
  <si>
    <t>Текущий подоходный налог</t>
  </si>
  <si>
    <t>019</t>
  </si>
  <si>
    <t>019.1</t>
  </si>
  <si>
    <t>019.2</t>
  </si>
  <si>
    <t>019.3</t>
  </si>
  <si>
    <t>018.2</t>
  </si>
  <si>
    <t>018.3</t>
  </si>
  <si>
    <t>018.4</t>
  </si>
  <si>
    <t>018.5</t>
  </si>
  <si>
    <t>Итого краткосрочных активов (сумма строк с 010 по 019)</t>
  </si>
  <si>
    <t>Активы (или выбывающие группы), предназначенные для продажи</t>
  </si>
  <si>
    <t>I. Краткосрочные активы:</t>
  </si>
  <si>
    <t>110</t>
  </si>
  <si>
    <t>Прочие долгосрочные финансовые активы</t>
  </si>
  <si>
    <t>113</t>
  </si>
  <si>
    <t>114</t>
  </si>
  <si>
    <t>115</t>
  </si>
  <si>
    <t>115.1</t>
  </si>
  <si>
    <t>115.2</t>
  </si>
  <si>
    <t>115.3</t>
  </si>
  <si>
    <t>116</t>
  </si>
  <si>
    <t>Инвестиционное имущество</t>
  </si>
  <si>
    <t>117</t>
  </si>
  <si>
    <t>118</t>
  </si>
  <si>
    <t>119</t>
  </si>
  <si>
    <t>123</t>
  </si>
  <si>
    <t>Итого долгосрочных активов (сумма строк с 110 по 123)</t>
  </si>
  <si>
    <t>Баланс (строка 100 +строка 101+ строка 200)</t>
  </si>
  <si>
    <t>Займы</t>
  </si>
  <si>
    <t>210</t>
  </si>
  <si>
    <t>212</t>
  </si>
  <si>
    <t>217</t>
  </si>
  <si>
    <t>213</t>
  </si>
  <si>
    <t>213.1</t>
  </si>
  <si>
    <t>213.2</t>
  </si>
  <si>
    <t>213.3</t>
  </si>
  <si>
    <t>214</t>
  </si>
  <si>
    <t>Краткосрочные резервы</t>
  </si>
  <si>
    <t xml:space="preserve">Текущие налоговые обязательства по подоходному налогу </t>
  </si>
  <si>
    <t>216</t>
  </si>
  <si>
    <t>217.1</t>
  </si>
  <si>
    <t>217.2</t>
  </si>
  <si>
    <t>217.3</t>
  </si>
  <si>
    <t>217.4</t>
  </si>
  <si>
    <t>217.5</t>
  </si>
  <si>
    <t>Итого краткосрочных обязательств (сумма строк с 210 по 217)</t>
  </si>
  <si>
    <t>Обязательства выбывающих групп, предназначенных для продажи</t>
  </si>
  <si>
    <t>310</t>
  </si>
  <si>
    <t>313.1</t>
  </si>
  <si>
    <t>313.2</t>
  </si>
  <si>
    <t>313.3</t>
  </si>
  <si>
    <t>Долгосрочные резервы</t>
  </si>
  <si>
    <t>314</t>
  </si>
  <si>
    <t>Уставный (акционерный) капитал</t>
  </si>
  <si>
    <t>410</t>
  </si>
  <si>
    <t>411</t>
  </si>
  <si>
    <t>412</t>
  </si>
  <si>
    <t>413</t>
  </si>
  <si>
    <t>414</t>
  </si>
  <si>
    <t>414.1</t>
  </si>
  <si>
    <t>414.2</t>
  </si>
  <si>
    <t>Нераспределенная прибыль (непокрытый убыток)</t>
  </si>
  <si>
    <t>Доля неконтролирующих собственников</t>
  </si>
  <si>
    <t>Всего капитал (строка 420 +/- строка 421)</t>
  </si>
  <si>
    <t>Баланс (стр. 300+стр. 301+стр. 400+стр. 500)</t>
  </si>
  <si>
    <t>420</t>
  </si>
  <si>
    <t>II. Долгосрочные активы:</t>
  </si>
  <si>
    <t>III. Краткосрочные обязательства:</t>
  </si>
  <si>
    <t>IV. Долгосрочные обязательства:</t>
  </si>
  <si>
    <t>Итого долгосрочных обязательств (сумма строк с 310 по 316):</t>
  </si>
  <si>
    <t>Итого капитал, относимый на собственников материнской организации (сумма строк с 410 по 414):</t>
  </si>
  <si>
    <t>V. Капитал:</t>
  </si>
  <si>
    <t>Обязательство и Капитал</t>
  </si>
  <si>
    <t>421</t>
  </si>
  <si>
    <t>018.6</t>
  </si>
  <si>
    <t>Сведения о реорганизации______________________________</t>
  </si>
  <si>
    <t>Субъект предпринимательства   крупный</t>
  </si>
  <si>
    <t>Себестоимость реализованных товаров и услуг</t>
  </si>
  <si>
    <t>Валовая прибыль (стр. 010- стр. 011)</t>
  </si>
  <si>
    <t>Итого операционная прибыль (убыток) (+/- строки с 012 по 016)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</si>
  <si>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</si>
  <si>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</si>
  <si>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</si>
  <si>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неоперационные доходы</t>
  </si>
  <si>
    <t>Прочие неоперационные расходы</t>
  </si>
  <si>
    <t>Прибыль (убыток) до налогообложения (+/- строки с 020 по 025)</t>
  </si>
  <si>
    <t>100</t>
  </si>
  <si>
    <t>200</t>
  </si>
  <si>
    <t>Прибыль (убыток) после налогообложения от продолжающейся деятельности (строка 100 – строка 101)</t>
  </si>
  <si>
    <t>Прибыль (убыток) после налогообложения от прекращенной деятельности</t>
  </si>
  <si>
    <t>201</t>
  </si>
  <si>
    <t>Прибыль за год (строка 200 + строка 201) относимая на:</t>
  </si>
  <si>
    <t>300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</si>
  <si>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</si>
  <si>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</si>
  <si>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 (сумма строк с 410 по 420):</t>
  </si>
  <si>
    <t>Переоценка основных средств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</si>
  <si>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</si>
  <si>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</si>
  <si>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</si>
  <si>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</si>
  <si>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</si>
  <si>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</si>
  <si>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</si>
  <si>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Корректировка при реклассификации в составе прибыли (убытка)</t>
  </si>
  <si>
    <t>Налоговый эффект компонентов прочей совокупной прибыли</t>
  </si>
  <si>
    <t>Общая совокупная прибыль (строка 300 + строка 400)</t>
  </si>
  <si>
    <t>500</t>
  </si>
  <si>
    <t>Общая совокупная прибыль относимая на:</t>
  </si>
  <si>
    <t>доля неконтролирующих собственников</t>
  </si>
  <si>
    <t>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</si>
  <si>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</si>
  <si>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</si>
  <si>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</si>
  <si>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за год, заканчивающийся</t>
  </si>
  <si>
    <t>от 20 августа 2010 № 422</t>
  </si>
  <si>
    <t>по состоянию на</t>
  </si>
  <si>
    <t>Изменение в учетной политике</t>
  </si>
  <si>
    <t>Общая совокупная прибыль, всего(строка 210 + строка 220):</t>
  </si>
  <si>
    <t>Прибыль (убыток) за год</t>
  </si>
  <si>
    <t>Прочая совокупная прибыль, всего (сумма строк с 221 по 229):</t>
  </si>
  <si>
    <t>Прирост от переоценки основных средств (за минусом налогового эффекта)</t>
  </si>
  <si>
    <t>Перевод амортизации от переоценки основных средств (за минусом налогового эффекта)</t>
  </si>
  <si>
    <t>Переоценка финансовых активов, имеющиеся в наличии для продажи (за минусом налогового эффекта)</t>
  </si>
  <si>
    <t>Хеджирование денежных потоков (за минусом налогового эффекта)</t>
  </si>
  <si>
    <t>Операции с собственниками 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</si>
  <si>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</si>
  <si>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</si>
  <si>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</si>
  <si>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</si>
  <si>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</si>
  <si>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</si>
  <si>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</si>
  <si>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</si>
  <si>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</si>
  <si>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</si>
  <si>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</si>
  <si>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Сальдо на 1 января отчетного года (строка 100 + строка 200 + строка 300)</t>
  </si>
  <si>
    <t>Общая совокупная прибыль, всего (строка 610+ строка 620):</t>
  </si>
  <si>
    <t>Прочая совокупная прибыль, всего (сумма строк с 621 по 629):</t>
  </si>
  <si>
    <t>Эффект изменения в ставке подоходного налога на отсроченный налог дочерних компаний</t>
  </si>
  <si>
    <t>Операции с собственниками всего (сумма строк с 710 по 718)</t>
  </si>
  <si>
    <t>Вознаграждения работников акциями</t>
  </si>
  <si>
    <t>Выпуск долевых инструментов, связанный с объединением бизнеса</t>
  </si>
  <si>
    <t>Пересчитанное сальдо (строка 010+/-строка 011)</t>
  </si>
  <si>
    <t>Пересчитанное сальдо (строка 400+/- строка 401)</t>
  </si>
  <si>
    <t xml:space="preserve">                                                                (Ф.И.О.)                                                   (подпись)</t>
  </si>
  <si>
    <t xml:space="preserve">                                                                    (Ф.И.О.)                                                   (подпись)</t>
  </si>
  <si>
    <r>
      <t xml:space="preserve">Наименование организации </t>
    </r>
    <r>
      <rPr>
        <b/>
        <u val="single"/>
        <sz val="12"/>
        <rFont val="Times New Roman"/>
        <family val="1"/>
      </rPr>
      <t xml:space="preserve">                                 АО "KazTransCom"                 </t>
    </r>
  </si>
  <si>
    <t>Нераспределен-ная прибыль</t>
  </si>
  <si>
    <t>от"20" августа 2010 года  № 422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</si>
  <si>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</si>
  <si>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</si>
  <si>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</si>
  <si>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</si>
  <si>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поступление по договорам страхования</t>
  </si>
  <si>
    <t>полученные вознаграждения</t>
  </si>
  <si>
    <t>2. Выбытие денежных средств, всего(сумма строк с 021 по 027)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</si>
  <si>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</si>
  <si>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</si>
  <si>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</si>
  <si>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</si>
  <si>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</si>
  <si>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 xml:space="preserve"> 1. Поступление денежных средств, всего(сумма строк с 041 по 051)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</si>
  <si>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</si>
  <si>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интсрументов других организаций</t>
  </si>
  <si>
    <t>045</t>
  </si>
  <si>
    <t>возмещение при потере контроля над дочерними организациями</t>
  </si>
  <si>
    <t>046</t>
  </si>
  <si>
    <t xml:space="preserve">реализация прочих  финансовых активов </t>
  </si>
  <si>
    <t>047</t>
  </si>
  <si>
    <t>048</t>
  </si>
  <si>
    <t>полученные дивиденды</t>
  </si>
  <si>
    <t>049</t>
  </si>
  <si>
    <t>2. Выбытие денежных средств, всего(сумма строк с 061 по 071)</t>
  </si>
  <si>
    <t>061</t>
  </si>
  <si>
    <t>062</t>
  </si>
  <si>
    <t>063</t>
  </si>
  <si>
    <t>приобретение долевых инструментов других организаций(кроме дочерних) и долей участия в совместном предпринимательстве</t>
  </si>
  <si>
    <t>064</t>
  </si>
  <si>
    <t>приобретение долговых интсрументов других организаций</t>
  </si>
  <si>
    <t>065</t>
  </si>
  <si>
    <t>приобретение контроля над дочерними организациями</t>
  </si>
  <si>
    <t>066</t>
  </si>
  <si>
    <t>приобретение прочих  финансовых активов</t>
  </si>
  <si>
    <t>067</t>
  </si>
  <si>
    <t xml:space="preserve">предоставление займов </t>
  </si>
  <si>
    <t>068</t>
  </si>
  <si>
    <t>069</t>
  </si>
  <si>
    <t>инвестиции в ассоциированные и дочерние организации</t>
  </si>
  <si>
    <t>071</t>
  </si>
  <si>
    <t>3. Чистая сумма денежных средств от инвестиционной деятельности (стр.040 – стр.060)</t>
  </si>
  <si>
    <t>1. Поступление денежных средств, всего (сумма строк с 091 по 094)</t>
  </si>
  <si>
    <t>эмиссия акций и других финансовых инструментов</t>
  </si>
  <si>
    <t>091</t>
  </si>
  <si>
    <t>092</t>
  </si>
  <si>
    <t xml:space="preserve">получение вознаграждения </t>
  </si>
  <si>
    <t>093</t>
  </si>
  <si>
    <t>094</t>
  </si>
  <si>
    <t>2. Выбытие денежных средств, всего (сумма строк с 101 по 105)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</si>
  <si>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</si>
  <si>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</si>
  <si>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 (стр.090 – стр.100)</t>
  </si>
  <si>
    <t xml:space="preserve">4. Влияние обменных курсов валют к тенге </t>
  </si>
  <si>
    <t>5. Увеличение +/– уменьшение денежных средств (стр.030 +/- стр.080 +/- стр.110)</t>
  </si>
  <si>
    <t>Главный бухгалтер  Колупаева Е.В.                       _______________</t>
  </si>
  <si>
    <r>
      <t xml:space="preserve">Наименование организации:  </t>
    </r>
    <r>
      <rPr>
        <b/>
        <sz val="11"/>
        <color indexed="8"/>
        <rFont val="Times New Roman"/>
        <family val="1"/>
      </rPr>
      <t>АО "KazTransCom"</t>
    </r>
  </si>
  <si>
    <t>Консолидированный отчет о движении денежных средств (прямой метод)</t>
  </si>
  <si>
    <t>024.1</t>
  </si>
  <si>
    <t>024.2</t>
  </si>
  <si>
    <t>024.3</t>
  </si>
  <si>
    <t>погашение займов (аккредитив)</t>
  </si>
  <si>
    <t>консолидация</t>
  </si>
  <si>
    <t xml:space="preserve">  по банковским займам</t>
  </si>
  <si>
    <t xml:space="preserve">  вознаграждение по лизингу</t>
  </si>
  <si>
    <t xml:space="preserve">  по облигациям</t>
  </si>
  <si>
    <r>
      <t xml:space="preserve">Руководитель          Хан А.В.       </t>
    </r>
    <r>
      <rPr>
        <i/>
        <sz val="12"/>
        <rFont val="Times New Roman"/>
        <family val="1"/>
      </rPr>
      <t xml:space="preserve">       </t>
    </r>
    <r>
      <rPr>
        <sz val="12"/>
        <rFont val="Times New Roman"/>
        <family val="1"/>
      </rPr>
      <t xml:space="preserve">          </t>
    </r>
    <r>
      <rPr>
        <i/>
        <sz val="12"/>
        <rFont val="Times New Roman"/>
        <family val="1"/>
      </rPr>
      <t>________________</t>
    </r>
  </si>
  <si>
    <t>Руководитель            Хан А.В.                ________________________</t>
  </si>
  <si>
    <r>
      <t xml:space="preserve">Руководитель          Хан А.В.       </t>
    </r>
    <r>
      <rPr>
        <i/>
        <sz val="10"/>
        <rFont val="Times New Roman"/>
        <family val="1"/>
      </rPr>
      <t xml:space="preserve">       </t>
    </r>
    <r>
      <rPr>
        <sz val="10"/>
        <rFont val="Times New Roman"/>
        <family val="1"/>
      </rPr>
      <t xml:space="preserve">             </t>
    </r>
    <r>
      <rPr>
        <i/>
        <sz val="10"/>
        <rFont val="Times New Roman"/>
        <family val="1"/>
      </rPr>
      <t>________________</t>
    </r>
  </si>
  <si>
    <t>                                                          (Ф.И.О)                                                                     (подпись)</t>
  </si>
  <si>
    <t>                                                              (Ф.И.О)                                                                        (подпись)</t>
  </si>
  <si>
    <t>переписать примечания по консолидации и отдельной</t>
  </si>
  <si>
    <t xml:space="preserve">                                    (Ф.И.О.)                                     (подпись)</t>
  </si>
  <si>
    <t xml:space="preserve">                                        (Ф.И.О)                                           (подпись)</t>
  </si>
  <si>
    <t xml:space="preserve">                                                         (Ф.И.О.)                                                      (подпись)</t>
  </si>
  <si>
    <t xml:space="preserve">                                                                   (Ф.И.О)                                                         (подпись)</t>
  </si>
  <si>
    <t>Консолидированный бухгалтерский баланс</t>
  </si>
  <si>
    <t>Консолидированный отчет об изменениях в собственном капитале</t>
  </si>
  <si>
    <t>Среднегодовая численность работников     1 471 чел.</t>
  </si>
  <si>
    <t>за период с 01.01.2014 по 30.09.2014</t>
  </si>
  <si>
    <t>Сальдо на 30 сентября отчетного года (строка 500 + строка 600 + строка 700)</t>
  </si>
  <si>
    <t>2.12</t>
  </si>
  <si>
    <t>2.11</t>
  </si>
  <si>
    <t>2.10</t>
  </si>
  <si>
    <t>2.3, 2.4-5</t>
  </si>
  <si>
    <t>2.6</t>
  </si>
  <si>
    <t>2.15,2.22</t>
  </si>
  <si>
    <t>2.14</t>
  </si>
  <si>
    <t>2.16</t>
  </si>
  <si>
    <t>2.18</t>
  </si>
  <si>
    <t>2.17</t>
  </si>
  <si>
    <t>2.13, 2.15</t>
  </si>
  <si>
    <t>2.19</t>
  </si>
  <si>
    <t>2.25</t>
  </si>
  <si>
    <t>2.26</t>
  </si>
  <si>
    <t>2.24</t>
  </si>
  <si>
    <t>Балансовая стоимость 1 (одной) простой акции, тенге</t>
  </si>
  <si>
    <t>Балансовая стоимость 1 (одной) привилегированной акции, тенге</t>
  </si>
  <si>
    <t>Прим.</t>
  </si>
  <si>
    <t>2.21</t>
  </si>
  <si>
    <t>2.27</t>
  </si>
  <si>
    <t>2.28</t>
  </si>
  <si>
    <t>2.2, 2.8, 2.22</t>
  </si>
  <si>
    <t>2.2, 2.8, 2.15, 2.19, 2.22</t>
  </si>
  <si>
    <t>3</t>
  </si>
  <si>
    <t>2.23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</si>
</sst>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&quot;тг.&quot;_-;\-* #,##0\ &quot;тг.&quot;_-;_-* &quot;-&quot;\ &quot;тг.&quot;_-;_-@_-"/>
    <numFmt numFmtId="165" formatCode="_-* #,##0\ _т_г_._-;\-* #,##0\ _т_г_._-;_-* &quot;-&quot;\ _т_г_._-;_-@_-"/>
    <numFmt numFmtId="166" formatCode="_-* #,##0.00\ &quot;тг.&quot;_-;\-* #,##0.00\ &quot;тг.&quot;_-;_-* &quot;-&quot;??\ &quot;тг.&quot;_-;_-@_-"/>
    <numFmt numFmtId="167" formatCode="_-* #,##0.00\ _т_г_._-;\-* #,##0.00\ _т_г_._-;_-* &quot;-&quot;??\ _т_г_._-;_-@_-"/>
    <numFmt numFmtId="168" formatCode="0.0"/>
    <numFmt numFmtId="169" formatCode="_-* #,##0_р_._-;\-* #,##0_р_._-;_-* &quot;-&quot;??_р_._-;_-@_-"/>
    <numFmt numFmtId="170" formatCode="0.0%"/>
    <numFmt numFmtId="171" formatCode="#,##0.00;[Red]\-#,##0.00"/>
    <numFmt numFmtId="172" formatCode="#,##0.0"/>
    <numFmt numFmtId="173" formatCode="0.00;[Red]\-0.00"/>
    <numFmt numFmtId="174" formatCode="dd/mm/yy;@"/>
    <numFmt numFmtId="175" formatCode="#,##0.00_ ;[Red]\-#,##0.00\ "/>
    <numFmt numFmtId="176" formatCode="###\ ###\ ###\ ###\ ###.00"/>
    <numFmt numFmtId="177" formatCode="_-* #,##0&quot; &quot;;\(#,##0\);_-* &quot;-&quot;?;_-@_-"/>
    <numFmt numFmtId="178" formatCode="#,##0_ ;[Red]\-#,##0\ "/>
    <numFmt numFmtId="179" formatCode="_-* #,##0.00_-;\-* #,##0.00_-;_-* &quot;-&quot;??_-;_-@_-"/>
    <numFmt numFmtId="180" formatCode="0.0000"/>
    <numFmt numFmtId="181" formatCode="_-\ #,##0\ ;\(#,##0\);_-\ &quot;-&quot;??;_-@_-"/>
    <numFmt numFmtId="182" formatCode="yyyy"/>
    <numFmt numFmtId="183" formatCode="mmm\ yy"/>
    <numFmt numFmtId="184" formatCode="_-\ #,##0%\ ;\(#,##0%\);_-\ &quot;-&quot;??;_-@_-"/>
    <numFmt numFmtId="185" formatCode="_-\ #,##0;[Red]\-\ #,##0;_-\ &quot;-&quot;??;_-@_-"/>
    <numFmt numFmtId="186" formatCode="[$-F800]dddd\,\ mmmm\ dd\,\ yyyy"/>
    <numFmt numFmtId="187" formatCode="_-* #,##0.0000_р_._-;\-* #,##0.0000_р_._-;_-* &quot;-&quot;??_р_._-;_-@_-"/>
    <numFmt numFmtId="188" formatCode="#,##0_);\(#,##0\);\-_);@"/>
    <numFmt numFmtId="189" formatCode="#,##0;\(#,##0\);\-;@"/>
    <numFmt numFmtId="190" formatCode="_-* #,##0.00&quot; &quot;;\(#,##0.00\);_-* &quot;-&quot;?;_-@_-"/>
    <numFmt numFmtId="191" formatCode="[$-419]mmmm\ yyyy;@"/>
    <numFmt numFmtId="192" formatCode="[$-FC19]dd\ mmmm\ yyyy\ \г\.;@"/>
    <numFmt numFmtId="193" formatCode="#,##0.0000000"/>
    <numFmt numFmtId="194" formatCode="_-\ #,##0.000000\ ;\(#,##0.000000\);_-\ &quot;-&quot;??;_-@_-"/>
    <numFmt numFmtId="195" formatCode="_-* #,##0.0_р_._-;\-* #,##0.0_р_._-;_-* &quot;-&quot;??_р_._-;_-@_-"/>
    <numFmt numFmtId="196" formatCode="_-* #,##0.000_р_._-;\-* #,##0.000_р_._-;_-* &quot;-&quot;??_р_._-;_-@_-"/>
    <numFmt numFmtId="197" formatCode="_-* #,##0.000000_р_._-;\-* #,##0.000000_р_._-;_-* &quot;-&quot;??_р_._-;_-@_-"/>
    <numFmt numFmtId="198" formatCode="#,##0.00_р_."/>
    <numFmt numFmtId="199" formatCode="###0&quot; год&quot;"/>
    <numFmt numFmtId="200" formatCode="mmm"/>
    <numFmt numFmtId="201" formatCode="_-* #,##0&quot; &quot;;\(#,##0\);_-* &quot;&quot;?;_-@_-"/>
    <numFmt numFmtId="202" formatCode="_-* #,##0%&quot; &quot;;\(#,##0%\);_-* &quot;&quot;?;_-@_-"/>
    <numFmt numFmtId="203" formatCode="000"/>
    <numFmt numFmtId="204" formatCode="h:mm;@"/>
    <numFmt numFmtId="205" formatCode="[$-809]dd\ mmmm\ yyyy;@"/>
    <numFmt numFmtId="206" formatCode="[$-409]d\-mmm\-yy;@"/>
    <numFmt numFmtId="207" formatCode="#,##0_р_."/>
    <numFmt numFmtId="208" formatCode="#,##0;\-#,##0;;@"/>
    <numFmt numFmtId="209" formatCode="_-* #,##0.00000_р_._-;\-* #,##0.00000_р_._-;_-* &quot;-&quot;??_р_._-;_-@_-"/>
    <numFmt numFmtId="210" formatCode="[$-FC19]d\ mmmm\ yyyy\ &quot;г.&quot;"/>
    <numFmt numFmtId="211" formatCode="0.000"/>
    <numFmt numFmtId="212" formatCode="_-* #,##0.000_р_._-;\-* #,##0.000_р_._-;_-* &quot;-&quot;???_р_._-;_-@_-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mmm/yyyy"/>
  </numFmts>
  <fonts count="6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0"/>
      <name val="Helv"/>
      <family val="0"/>
    </font>
    <font>
      <sz val="12"/>
      <color indexed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Arial Cyr"/>
      <family val="0"/>
    </font>
    <font>
      <sz val="9"/>
      <name val="Times New Roman"/>
      <family val="1"/>
    </font>
    <font>
      <sz val="10"/>
      <name val="Arial"/>
      <family val="2"/>
    </font>
    <font>
      <b/>
      <sz val="11"/>
      <name val="Times New Roman"/>
      <family val="1"/>
    </font>
    <font>
      <b/>
      <u val="single"/>
      <sz val="12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b/>
      <sz val="12"/>
      <name val="Cambria"/>
      <family val="1"/>
    </font>
    <font>
      <sz val="10"/>
      <name val="Cambria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7"/>
      <name val="Times New Roman"/>
      <family val="1"/>
    </font>
    <font>
      <sz val="11"/>
      <color indexed="8"/>
      <name val="Franklin Gothic Book"/>
      <family val="2"/>
    </font>
    <font>
      <sz val="11"/>
      <color indexed="9"/>
      <name val="Franklin Gothic Book"/>
      <family val="2"/>
    </font>
    <font>
      <sz val="11"/>
      <color indexed="50"/>
      <name val="Franklin Gothic Book"/>
      <family val="2"/>
    </font>
    <font>
      <b/>
      <sz val="11"/>
      <color indexed="8"/>
      <name val="Franklin Gothic Book"/>
      <family val="2"/>
    </font>
    <font>
      <b/>
      <sz val="11"/>
      <color indexed="10"/>
      <name val="Franklin Gothic Book"/>
      <family val="2"/>
    </font>
    <font>
      <b/>
      <sz val="15"/>
      <color indexed="41"/>
      <name val="Franklin Gothic Book"/>
      <family val="2"/>
    </font>
    <font>
      <b/>
      <sz val="13"/>
      <color indexed="41"/>
      <name val="Franklin Gothic Book"/>
      <family val="2"/>
    </font>
    <font>
      <b/>
      <sz val="11"/>
      <color indexed="41"/>
      <name val="Franklin Gothic Book"/>
      <family val="2"/>
    </font>
    <font>
      <b/>
      <sz val="11"/>
      <color indexed="9"/>
      <name val="Franklin Gothic Book"/>
      <family val="2"/>
    </font>
    <font>
      <b/>
      <sz val="18"/>
      <color indexed="41"/>
      <name val="Franklin Gothic Medium"/>
      <family val="2"/>
    </font>
    <font>
      <sz val="11"/>
      <color indexed="18"/>
      <name val="Franklin Gothic Book"/>
      <family val="2"/>
    </font>
    <font>
      <sz val="11"/>
      <color indexed="20"/>
      <name val="Franklin Gothic Book"/>
      <family val="2"/>
    </font>
    <font>
      <i/>
      <sz val="11"/>
      <color indexed="22"/>
      <name val="Franklin Gothic Book"/>
      <family val="2"/>
    </font>
    <font>
      <sz val="11"/>
      <color indexed="10"/>
      <name val="Franklin Gothic Book"/>
      <family val="2"/>
    </font>
    <font>
      <sz val="11"/>
      <color indexed="46"/>
      <name val="Franklin Gothic Book"/>
      <family val="2"/>
    </font>
    <font>
      <b/>
      <sz val="11"/>
      <color indexed="8"/>
      <name val="Cambria"/>
      <family val="1"/>
    </font>
    <font>
      <sz val="12"/>
      <color indexed="10"/>
      <name val="Arial Cyr"/>
      <family val="0"/>
    </font>
    <font>
      <sz val="10"/>
      <name val="Franklin Gothic Medium"/>
      <family val="1"/>
    </font>
    <font>
      <b/>
      <sz val="12"/>
      <name val="Franklin Gothic Medium"/>
      <family val="1"/>
    </font>
    <font>
      <sz val="11"/>
      <color theme="1"/>
      <name val="Franklin Gothic Book"/>
      <family val="2"/>
    </font>
    <font>
      <sz val="11"/>
      <color theme="0"/>
      <name val="Franklin Gothic Book"/>
      <family val="2"/>
    </font>
    <font>
      <sz val="11"/>
      <color rgb="FF3F3F76"/>
      <name val="Franklin Gothic Book"/>
      <family val="2"/>
    </font>
    <font>
      <b/>
      <sz val="11"/>
      <color rgb="FF3F3F3F"/>
      <name val="Franklin Gothic Book"/>
      <family val="2"/>
    </font>
    <font>
      <b/>
      <sz val="11"/>
      <color rgb="FFFA7D00"/>
      <name val="Franklin Gothic Book"/>
      <family val="2"/>
    </font>
    <font>
      <b/>
      <sz val="15"/>
      <color theme="3"/>
      <name val="Franklin Gothic Book"/>
      <family val="2"/>
    </font>
    <font>
      <b/>
      <sz val="13"/>
      <color theme="3"/>
      <name val="Franklin Gothic Book"/>
      <family val="2"/>
    </font>
    <font>
      <b/>
      <sz val="11"/>
      <color theme="3"/>
      <name val="Franklin Gothic Book"/>
      <family val="2"/>
    </font>
    <font>
      <b/>
      <sz val="11"/>
      <color theme="1"/>
      <name val="Franklin Gothic Book"/>
      <family val="2"/>
    </font>
    <font>
      <b/>
      <sz val="11"/>
      <color theme="0"/>
      <name val="Franklin Gothic Book"/>
      <family val="2"/>
    </font>
    <font>
      <b/>
      <sz val="18"/>
      <color theme="3"/>
      <name val="Franklin Gothic Medium"/>
      <family val="2"/>
    </font>
    <font>
      <sz val="11"/>
      <color rgb="FF9C6500"/>
      <name val="Franklin Gothic Book"/>
      <family val="2"/>
    </font>
    <font>
      <sz val="11"/>
      <color rgb="FF9C0006"/>
      <name val="Franklin Gothic Book"/>
      <family val="2"/>
    </font>
    <font>
      <i/>
      <sz val="11"/>
      <color rgb="FF7F7F7F"/>
      <name val="Franklin Gothic Book"/>
      <family val="2"/>
    </font>
    <font>
      <sz val="11"/>
      <color rgb="FFFA7D00"/>
      <name val="Franklin Gothic Book"/>
      <family val="2"/>
    </font>
    <font>
      <sz val="11"/>
      <color rgb="FFFF0000"/>
      <name val="Franklin Gothic Book"/>
      <family val="2"/>
    </font>
    <font>
      <sz val="11"/>
      <color rgb="FF006100"/>
      <name val="Franklin Gothic Book"/>
      <family val="2"/>
    </font>
    <font>
      <sz val="12"/>
      <color rgb="FFFF0000"/>
      <name val="Times New Roman"/>
      <family val="1"/>
    </font>
    <font>
      <b/>
      <sz val="11"/>
      <color theme="1"/>
      <name val="Cambria"/>
      <family val="1"/>
    </font>
    <font>
      <sz val="12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>
        <color indexed="63"/>
      </left>
      <right style="thin"/>
      <top style="medium"/>
      <bottom style="medium"/>
    </border>
  </borders>
  <cellStyleXfs count="1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17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0" fillId="0" borderId="0">
      <alignment horizontal="left"/>
      <protection/>
    </xf>
    <xf numFmtId="0" fontId="17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2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11" fillId="0" borderId="0">
      <alignment/>
      <protection/>
    </xf>
    <xf numFmtId="0" fontId="6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4" fillId="0" borderId="0" xfId="0" applyFont="1" applyAlignment="1">
      <alignment/>
    </xf>
    <xf numFmtId="169" fontId="5" fillId="0" borderId="0" xfId="135" applyNumberFormat="1" applyFont="1" applyFill="1" applyAlignment="1">
      <alignment horizontal="left"/>
    </xf>
    <xf numFmtId="0" fontId="6" fillId="0" borderId="0" xfId="0" applyFont="1" applyAlignment="1">
      <alignment horizontal="justify"/>
    </xf>
    <xf numFmtId="169" fontId="4" fillId="0" borderId="0" xfId="135" applyNumberFormat="1" applyFont="1" applyFill="1" applyAlignment="1">
      <alignment/>
    </xf>
    <xf numFmtId="169" fontId="4" fillId="0" borderId="0" xfId="135" applyNumberFormat="1" applyFont="1" applyAlignment="1">
      <alignment/>
    </xf>
    <xf numFmtId="0" fontId="6" fillId="0" borderId="0" xfId="0" applyFont="1" applyAlignment="1">
      <alignment horizontal="left"/>
    </xf>
    <xf numFmtId="169" fontId="6" fillId="0" borderId="10" xfId="135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/>
    </xf>
    <xf numFmtId="169" fontId="4" fillId="0" borderId="10" xfId="135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169" fontId="6" fillId="0" borderId="10" xfId="135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169" fontId="5" fillId="0" borderId="0" xfId="135" applyNumberFormat="1" applyFont="1" applyAlignment="1">
      <alignment horizontal="right"/>
    </xf>
    <xf numFmtId="0" fontId="16" fillId="0" borderId="0" xfId="0" applyFont="1" applyAlignment="1">
      <alignment/>
    </xf>
    <xf numFmtId="0" fontId="5" fillId="0" borderId="0" xfId="0" applyFont="1" applyAlignment="1">
      <alignment horizontal="left"/>
    </xf>
    <xf numFmtId="0" fontId="14" fillId="0" borderId="0" xfId="0" applyFont="1" applyAlignment="1">
      <alignment/>
    </xf>
    <xf numFmtId="169" fontId="6" fillId="0" borderId="0" xfId="135" applyNumberFormat="1" applyFont="1" applyAlignment="1">
      <alignment/>
    </xf>
    <xf numFmtId="169" fontId="9" fillId="0" borderId="0" xfId="135" applyNumberFormat="1" applyFont="1" applyAlignment="1">
      <alignment horizontal="center"/>
    </xf>
    <xf numFmtId="0" fontId="5" fillId="0" borderId="0" xfId="0" applyFont="1" applyAlignment="1">
      <alignment horizontal="right"/>
    </xf>
    <xf numFmtId="174" fontId="12" fillId="0" borderId="0" xfId="135" applyNumberFormat="1" applyFont="1" applyAlignment="1">
      <alignment/>
    </xf>
    <xf numFmtId="169" fontId="5" fillId="0" borderId="0" xfId="135" applyNumberFormat="1" applyFont="1" applyFill="1" applyAlignment="1">
      <alignment horizontal="right"/>
    </xf>
    <xf numFmtId="0" fontId="16" fillId="33" borderId="11" xfId="0" applyFont="1" applyFill="1" applyBorder="1" applyAlignment="1">
      <alignment horizontal="center" vertical="top" wrapText="1"/>
    </xf>
    <xf numFmtId="169" fontId="6" fillId="0" borderId="0" xfId="135" applyNumberFormat="1" applyFont="1" applyBorder="1" applyAlignment="1">
      <alignment horizontal="center" vertical="top" wrapText="1"/>
    </xf>
    <xf numFmtId="169" fontId="6" fillId="0" borderId="0" xfId="135" applyNumberFormat="1" applyFont="1" applyAlignment="1">
      <alignment horizontal="right"/>
    </xf>
    <xf numFmtId="169" fontId="6" fillId="0" borderId="0" xfId="0" applyNumberFormat="1" applyFont="1" applyAlignment="1">
      <alignment/>
    </xf>
    <xf numFmtId="169" fontId="6" fillId="0" borderId="11" xfId="135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43" fontId="4" fillId="0" borderId="0" xfId="135" applyNumberFormat="1" applyFont="1" applyFill="1" applyAlignment="1">
      <alignment/>
    </xf>
    <xf numFmtId="169" fontId="16" fillId="0" borderId="10" xfId="135" applyNumberFormat="1" applyFont="1" applyFill="1" applyBorder="1" applyAlignment="1">
      <alignment horizontal="center" vertical="top" wrapText="1"/>
    </xf>
    <xf numFmtId="0" fontId="63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16" fillId="33" borderId="12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center" wrapText="1"/>
    </xf>
    <xf numFmtId="49" fontId="4" fillId="0" borderId="0" xfId="0" applyNumberFormat="1" applyFont="1" applyAlignment="1">
      <alignment/>
    </xf>
    <xf numFmtId="49" fontId="4" fillId="0" borderId="10" xfId="0" applyNumberFormat="1" applyFont="1" applyFill="1" applyBorder="1" applyAlignment="1">
      <alignment/>
    </xf>
    <xf numFmtId="49" fontId="6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69" fontId="6" fillId="0" borderId="10" xfId="135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69" fontId="6" fillId="0" borderId="10" xfId="137" applyNumberFormat="1" applyFont="1" applyFill="1" applyBorder="1" applyAlignment="1">
      <alignment horizontal="center" vertical="top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5" fillId="0" borderId="0" xfId="0" applyNumberFormat="1" applyFont="1" applyAlignment="1">
      <alignment/>
    </xf>
    <xf numFmtId="49" fontId="16" fillId="33" borderId="11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169" fontId="6" fillId="0" borderId="13" xfId="135" applyNumberFormat="1" applyFont="1" applyFill="1" applyBorder="1" applyAlignment="1">
      <alignment horizontal="center" vertical="center" wrapText="1"/>
    </xf>
    <xf numFmtId="0" fontId="22" fillId="0" borderId="10" xfId="69" applyFont="1" applyBorder="1" applyAlignment="1">
      <alignment horizontal="center"/>
      <protection/>
    </xf>
    <xf numFmtId="14" fontId="64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/>
    </xf>
    <xf numFmtId="0" fontId="23" fillId="0" borderId="0" xfId="0" applyFont="1" applyAlignment="1">
      <alignment/>
    </xf>
    <xf numFmtId="174" fontId="6" fillId="0" borderId="14" xfId="135" applyNumberFormat="1" applyFont="1" applyFill="1" applyBorder="1" applyAlignment="1">
      <alignment horizontal="center" vertical="center" wrapText="1"/>
    </xf>
    <xf numFmtId="174" fontId="4" fillId="0" borderId="0" xfId="0" applyNumberFormat="1" applyFont="1" applyAlignment="1">
      <alignment vertical="center"/>
    </xf>
    <xf numFmtId="0" fontId="6" fillId="0" borderId="0" xfId="0" applyFont="1" applyAlignment="1">
      <alignment/>
    </xf>
    <xf numFmtId="0" fontId="9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9" fillId="0" borderId="16" xfId="0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center" vertical="top" wrapText="1"/>
    </xf>
    <xf numFmtId="49" fontId="9" fillId="0" borderId="17" xfId="0" applyNumberFormat="1" applyFont="1" applyBorder="1" applyAlignment="1">
      <alignment horizontal="center" vertical="top" wrapText="1"/>
    </xf>
    <xf numFmtId="169" fontId="9" fillId="0" borderId="10" xfId="137" applyNumberFormat="1" applyFont="1" applyFill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center" wrapText="1"/>
    </xf>
    <xf numFmtId="0" fontId="65" fillId="0" borderId="0" xfId="0" applyFont="1" applyAlignment="1">
      <alignment/>
    </xf>
    <xf numFmtId="0" fontId="6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4" fontId="65" fillId="0" borderId="0" xfId="0" applyNumberFormat="1" applyFont="1" applyAlignment="1">
      <alignment/>
    </xf>
    <xf numFmtId="3" fontId="65" fillId="0" borderId="0" xfId="0" applyNumberFormat="1" applyFont="1" applyAlignment="1">
      <alignment/>
    </xf>
    <xf numFmtId="0" fontId="65" fillId="0" borderId="0" xfId="0" applyFont="1" applyFill="1" applyAlignment="1">
      <alignment/>
    </xf>
    <xf numFmtId="4" fontId="65" fillId="0" borderId="0" xfId="0" applyNumberFormat="1" applyFont="1" applyFill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9" fillId="0" borderId="0" xfId="0" applyFont="1" applyAlignment="1">
      <alignment/>
    </xf>
    <xf numFmtId="0" fontId="6" fillId="0" borderId="16" xfId="0" applyFont="1" applyFill="1" applyBorder="1" applyAlignment="1">
      <alignment horizontal="left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169" fontId="9" fillId="0" borderId="10" xfId="135" applyNumberFormat="1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top" wrapText="1"/>
    </xf>
    <xf numFmtId="0" fontId="15" fillId="0" borderId="0" xfId="0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top" wrapText="1"/>
    </xf>
    <xf numFmtId="169" fontId="9" fillId="0" borderId="13" xfId="137" applyNumberFormat="1" applyFont="1" applyFill="1" applyBorder="1" applyAlignment="1">
      <alignment horizontal="center" vertical="top" wrapText="1"/>
    </xf>
    <xf numFmtId="0" fontId="6" fillId="0" borderId="18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vertical="center" wrapText="1"/>
    </xf>
    <xf numFmtId="49" fontId="6" fillId="0" borderId="0" xfId="0" applyNumberFormat="1" applyFont="1" applyAlignment="1">
      <alignment/>
    </xf>
    <xf numFmtId="169" fontId="10" fillId="0" borderId="10" xfId="135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top" wrapText="1"/>
    </xf>
    <xf numFmtId="0" fontId="10" fillId="34" borderId="10" xfId="0" applyFont="1" applyFill="1" applyBorder="1" applyAlignment="1">
      <alignment horizontal="left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left" vertical="center" wrapText="1"/>
    </xf>
    <xf numFmtId="0" fontId="24" fillId="34" borderId="10" xfId="0" applyFont="1" applyFill="1" applyBorder="1" applyAlignment="1">
      <alignment horizontal="center" vertical="center" wrapText="1"/>
    </xf>
    <xf numFmtId="169" fontId="6" fillId="0" borderId="0" xfId="135" applyNumberFormat="1" applyFont="1" applyFill="1" applyAlignment="1">
      <alignment horizontal="right"/>
    </xf>
    <xf numFmtId="0" fontId="10" fillId="34" borderId="10" xfId="0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right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3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top" wrapText="1"/>
    </xf>
    <xf numFmtId="49" fontId="13" fillId="0" borderId="10" xfId="0" applyNumberFormat="1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3" fontId="5" fillId="0" borderId="10" xfId="0" applyNumberFormat="1" applyFont="1" applyFill="1" applyBorder="1" applyAlignment="1">
      <alignment horizontal="right" vertical="top" wrapText="1"/>
    </xf>
    <xf numFmtId="43" fontId="4" fillId="0" borderId="0" xfId="135" applyNumberFormat="1" applyFont="1" applyAlignment="1">
      <alignment/>
    </xf>
    <xf numFmtId="197" fontId="4" fillId="0" borderId="0" xfId="135" applyNumberFormat="1" applyFont="1" applyFill="1" applyAlignment="1">
      <alignment/>
    </xf>
    <xf numFmtId="0" fontId="44" fillId="0" borderId="19" xfId="0" applyFont="1" applyBorder="1" applyAlignment="1">
      <alignment/>
    </xf>
    <xf numFmtId="177" fontId="9" fillId="0" borderId="10" xfId="0" applyNumberFormat="1" applyFont="1" applyBorder="1" applyAlignment="1">
      <alignment vertical="center"/>
    </xf>
    <xf numFmtId="0" fontId="23" fillId="0" borderId="19" xfId="0" applyFont="1" applyBorder="1" applyAlignment="1">
      <alignment horizontal="center" vertical="center"/>
    </xf>
    <xf numFmtId="0" fontId="45" fillId="0" borderId="10" xfId="69" applyFont="1" applyBorder="1" applyAlignment="1">
      <alignment horizontal="center"/>
      <protection/>
    </xf>
    <xf numFmtId="0" fontId="13" fillId="0" borderId="2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177" fontId="6" fillId="0" borderId="10" xfId="0" applyNumberFormat="1" applyFont="1" applyFill="1" applyBorder="1" applyAlignment="1">
      <alignment vertical="top"/>
    </xf>
    <xf numFmtId="177" fontId="9" fillId="0" borderId="10" xfId="0" applyNumberFormat="1" applyFont="1" applyFill="1" applyBorder="1" applyAlignment="1">
      <alignment vertical="top"/>
    </xf>
    <xf numFmtId="177" fontId="5" fillId="0" borderId="10" xfId="0" applyNumberFormat="1" applyFont="1" applyFill="1" applyBorder="1" applyAlignment="1">
      <alignment vertical="top"/>
    </xf>
    <xf numFmtId="177" fontId="6" fillId="0" borderId="10" xfId="0" applyNumberFormat="1" applyFont="1" applyBorder="1" applyAlignment="1">
      <alignment vertical="center"/>
    </xf>
    <xf numFmtId="177" fontId="5" fillId="0" borderId="21" xfId="0" applyNumberFormat="1" applyFont="1" applyFill="1" applyBorder="1" applyAlignment="1">
      <alignment vertical="top"/>
    </xf>
    <xf numFmtId="3" fontId="5" fillId="0" borderId="21" xfId="0" applyNumberFormat="1" applyFont="1" applyFill="1" applyBorder="1" applyAlignment="1">
      <alignment horizontal="right" vertical="top" wrapText="1"/>
    </xf>
    <xf numFmtId="0" fontId="13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3" fontId="5" fillId="0" borderId="0" xfId="0" applyNumberFormat="1" applyFont="1" applyFill="1" applyBorder="1" applyAlignment="1">
      <alignment horizontal="right" vertical="top" wrapText="1"/>
    </xf>
    <xf numFmtId="3" fontId="13" fillId="0" borderId="21" xfId="0" applyNumberFormat="1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77" fontId="5" fillId="0" borderId="0" xfId="0" applyNumberFormat="1" applyFont="1" applyFill="1" applyBorder="1" applyAlignment="1">
      <alignment vertical="top"/>
    </xf>
    <xf numFmtId="177" fontId="5" fillId="0" borderId="0" xfId="0" applyNumberFormat="1" applyFont="1" applyFill="1" applyBorder="1" applyAlignment="1">
      <alignment vertical="center"/>
    </xf>
    <xf numFmtId="0" fontId="13" fillId="0" borderId="20" xfId="0" applyFont="1" applyFill="1" applyBorder="1" applyAlignment="1">
      <alignment vertical="top" wrapText="1"/>
    </xf>
    <xf numFmtId="0" fontId="13" fillId="0" borderId="21" xfId="0" applyFont="1" applyFill="1" applyBorder="1" applyAlignment="1">
      <alignment vertical="top" wrapText="1"/>
    </xf>
    <xf numFmtId="3" fontId="21" fillId="0" borderId="21" xfId="0" applyNumberFormat="1" applyFont="1" applyFill="1" applyBorder="1" applyAlignment="1">
      <alignment horizontal="right" vertical="top"/>
    </xf>
    <xf numFmtId="0" fontId="13" fillId="0" borderId="10" xfId="0" applyFont="1" applyFill="1" applyBorder="1" applyAlignment="1">
      <alignment vertical="top" wrapText="1"/>
    </xf>
    <xf numFmtId="3" fontId="21" fillId="0" borderId="10" xfId="0" applyNumberFormat="1" applyFont="1" applyFill="1" applyBorder="1" applyAlignment="1">
      <alignment horizontal="right" vertical="top"/>
    </xf>
    <xf numFmtId="177" fontId="6" fillId="0" borderId="10" xfId="0" applyNumberFormat="1" applyFont="1" applyFill="1" applyBorder="1" applyAlignment="1">
      <alignment vertical="center"/>
    </xf>
    <xf numFmtId="4" fontId="6" fillId="0" borderId="0" xfId="0" applyNumberFormat="1" applyFont="1" applyFill="1" applyAlignment="1">
      <alignment/>
    </xf>
    <xf numFmtId="0" fontId="13" fillId="0" borderId="22" xfId="0" applyFont="1" applyBorder="1" applyAlignment="1">
      <alignment vertical="top" wrapText="1"/>
    </xf>
    <xf numFmtId="43" fontId="6" fillId="0" borderId="10" xfId="135" applyNumberFormat="1" applyFont="1" applyFill="1" applyBorder="1" applyAlignment="1">
      <alignment horizontal="center"/>
    </xf>
    <xf numFmtId="0" fontId="26" fillId="0" borderId="0" xfId="0" applyFont="1" applyAlignment="1">
      <alignment vertical="top"/>
    </xf>
    <xf numFmtId="169" fontId="65" fillId="0" borderId="0" xfId="0" applyNumberFormat="1" applyFont="1" applyFill="1" applyAlignment="1">
      <alignment/>
    </xf>
    <xf numFmtId="177" fontId="5" fillId="0" borderId="10" xfId="0" applyNumberFormat="1" applyFont="1" applyFill="1" applyBorder="1" applyAlignment="1">
      <alignment/>
    </xf>
    <xf numFmtId="0" fontId="44" fillId="0" borderId="0" xfId="0" applyFont="1" applyBorder="1" applyAlignment="1">
      <alignment/>
    </xf>
    <xf numFmtId="0" fontId="22" fillId="0" borderId="10" xfId="69" applyFont="1" applyBorder="1" applyAlignment="1">
      <alignment horizontal="center" wrapText="1"/>
      <protection/>
    </xf>
    <xf numFmtId="169" fontId="9" fillId="0" borderId="14" xfId="137" applyNumberFormat="1" applyFont="1" applyFill="1" applyBorder="1" applyAlignment="1">
      <alignment horizontal="center" vertical="top" wrapText="1"/>
    </xf>
    <xf numFmtId="169" fontId="6" fillId="0" borderId="0" xfId="135" applyNumberFormat="1" applyFont="1" applyFill="1" applyAlignment="1">
      <alignment/>
    </xf>
    <xf numFmtId="0" fontId="6" fillId="0" borderId="0" xfId="0" applyFont="1" applyFill="1" applyAlignment="1">
      <alignment/>
    </xf>
    <xf numFmtId="9" fontId="6" fillId="0" borderId="0" xfId="135" applyNumberFormat="1" applyFont="1" applyFill="1" applyAlignment="1">
      <alignment/>
    </xf>
    <xf numFmtId="177" fontId="0" fillId="0" borderId="0" xfId="0" applyNumberFormat="1" applyAlignment="1">
      <alignment/>
    </xf>
    <xf numFmtId="3" fontId="0" fillId="0" borderId="0" xfId="0" applyNumberFormat="1" applyAlignment="1">
      <alignment/>
    </xf>
    <xf numFmtId="177" fontId="5" fillId="0" borderId="21" xfId="0" applyNumberFormat="1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/>
    </xf>
    <xf numFmtId="49" fontId="6" fillId="0" borderId="10" xfId="0" applyNumberFormat="1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0" fontId="4" fillId="0" borderId="0" xfId="0" applyFont="1" applyAlignment="1">
      <alignment horizontal="left"/>
    </xf>
    <xf numFmtId="0" fontId="6" fillId="0" borderId="1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top"/>
    </xf>
    <xf numFmtId="0" fontId="6" fillId="0" borderId="21" xfId="0" applyFont="1" applyBorder="1" applyAlignment="1">
      <alignment/>
    </xf>
    <xf numFmtId="49" fontId="4" fillId="0" borderId="19" xfId="0" applyNumberFormat="1" applyFont="1" applyBorder="1" applyAlignment="1">
      <alignment/>
    </xf>
    <xf numFmtId="43" fontId="6" fillId="0" borderId="10" xfId="137" applyNumberFormat="1" applyFont="1" applyFill="1" applyBorder="1" applyAlignment="1">
      <alignment horizontal="center" vertical="top" wrapText="1"/>
    </xf>
    <xf numFmtId="0" fontId="16" fillId="33" borderId="23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186" fontId="6" fillId="0" borderId="0" xfId="0" applyNumberFormat="1" applyFont="1" applyFill="1" applyAlignment="1">
      <alignment horizontal="left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86" fontId="6" fillId="0" borderId="0" xfId="0" applyNumberFormat="1" applyFont="1" applyAlignment="1">
      <alignment horizontal="right"/>
    </xf>
    <xf numFmtId="0" fontId="13" fillId="0" borderId="21" xfId="0" applyFont="1" applyBorder="1" applyAlignment="1">
      <alignment horizontal="right" vertical="top" wrapText="1"/>
    </xf>
    <xf numFmtId="0" fontId="13" fillId="0" borderId="20" xfId="0" applyFont="1" applyBorder="1" applyAlignment="1">
      <alignment horizontal="right" vertical="top" wrapText="1"/>
    </xf>
    <xf numFmtId="0" fontId="13" fillId="0" borderId="19" xfId="0" applyFont="1" applyBorder="1" applyAlignment="1">
      <alignment horizontal="right" vertical="top" wrapText="1"/>
    </xf>
    <xf numFmtId="0" fontId="1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3" fillId="0" borderId="21" xfId="0" applyFont="1" applyBorder="1" applyAlignment="1">
      <alignment horizontal="left" vertical="top" wrapText="1"/>
    </xf>
    <xf numFmtId="0" fontId="13" fillId="0" borderId="20" xfId="0" applyFont="1" applyBorder="1" applyAlignment="1">
      <alignment horizontal="left" vertical="top" wrapText="1"/>
    </xf>
    <xf numFmtId="0" fontId="16" fillId="0" borderId="0" xfId="0" applyFont="1" applyAlignment="1">
      <alignment horizontal="left"/>
    </xf>
    <xf numFmtId="0" fontId="10" fillId="0" borderId="13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169" fontId="10" fillId="0" borderId="21" xfId="135" applyNumberFormat="1" applyFont="1" applyBorder="1" applyAlignment="1">
      <alignment horizontal="center" vertical="center" wrapText="1"/>
    </xf>
    <xf numFmtId="169" fontId="10" fillId="0" borderId="20" xfId="135" applyNumberFormat="1" applyFont="1" applyBorder="1" applyAlignment="1">
      <alignment horizontal="center" vertical="center" wrapText="1"/>
    </xf>
    <xf numFmtId="169" fontId="10" fillId="0" borderId="19" xfId="135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34" borderId="21" xfId="0" applyFont="1" applyFill="1" applyBorder="1" applyAlignment="1">
      <alignment horizontal="left" vertical="center" wrapText="1"/>
    </xf>
    <xf numFmtId="0" fontId="10" fillId="34" borderId="20" xfId="0" applyFont="1" applyFill="1" applyBorder="1" applyAlignment="1">
      <alignment horizontal="left" vertical="center" wrapText="1"/>
    </xf>
    <xf numFmtId="0" fontId="6" fillId="0" borderId="20" xfId="0" applyFont="1" applyBorder="1" applyAlignment="1">
      <alignment/>
    </xf>
    <xf numFmtId="0" fontId="6" fillId="0" borderId="19" xfId="0" applyFont="1" applyBorder="1" applyAlignment="1">
      <alignment/>
    </xf>
    <xf numFmtId="0" fontId="10" fillId="34" borderId="19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186" fontId="6" fillId="0" borderId="0" xfId="0" applyNumberFormat="1" applyFont="1" applyAlignment="1">
      <alignment horizontal="left"/>
    </xf>
  </cellXfs>
  <cellStyles count="12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10" xfId="33"/>
    <cellStyle name="Normal 11" xfId="34"/>
    <cellStyle name="Normal_711SellingExp'08_KTC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Денежный 2" xfId="48"/>
    <cellStyle name="Денежный 3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10" xfId="58"/>
    <cellStyle name="Обычный 11" xfId="59"/>
    <cellStyle name="Обычный 12" xfId="60"/>
    <cellStyle name="Обычный 13" xfId="61"/>
    <cellStyle name="Обычный 14" xfId="62"/>
    <cellStyle name="Обычный 15" xfId="63"/>
    <cellStyle name="Обычный 16" xfId="64"/>
    <cellStyle name="Обычный 17" xfId="65"/>
    <cellStyle name="Обычный 18" xfId="66"/>
    <cellStyle name="Обычный 19" xfId="67"/>
    <cellStyle name="Обычный 2" xfId="68"/>
    <cellStyle name="Обычный 2 10" xfId="69"/>
    <cellStyle name="Обычный 2 2" xfId="70"/>
    <cellStyle name="Обычный 2 3" xfId="71"/>
    <cellStyle name="Обычный 20" xfId="72"/>
    <cellStyle name="Обычный 21" xfId="73"/>
    <cellStyle name="Обычный 22" xfId="74"/>
    <cellStyle name="Обычный 23" xfId="75"/>
    <cellStyle name="Обычный 24" xfId="76"/>
    <cellStyle name="Обычный 25" xfId="77"/>
    <cellStyle name="Обычный 26" xfId="78"/>
    <cellStyle name="Обычный 27" xfId="79"/>
    <cellStyle name="Обычный 28" xfId="80"/>
    <cellStyle name="Обычный 29" xfId="81"/>
    <cellStyle name="Обычный 3" xfId="82"/>
    <cellStyle name="Обычный 30" xfId="83"/>
    <cellStyle name="Обычный 31" xfId="84"/>
    <cellStyle name="Обычный 32" xfId="85"/>
    <cellStyle name="Обычный 33" xfId="86"/>
    <cellStyle name="Обычный 34" xfId="87"/>
    <cellStyle name="Обычный 35" xfId="88"/>
    <cellStyle name="Обычный 36" xfId="89"/>
    <cellStyle name="Обычный 37" xfId="90"/>
    <cellStyle name="Обычный 38" xfId="91"/>
    <cellStyle name="Обычный 39" xfId="92"/>
    <cellStyle name="Обычный 4" xfId="93"/>
    <cellStyle name="Обычный 40" xfId="94"/>
    <cellStyle name="Обычный 41" xfId="95"/>
    <cellStyle name="Обычный 42" xfId="96"/>
    <cellStyle name="Обычный 43" xfId="97"/>
    <cellStyle name="Обычный 44" xfId="98"/>
    <cellStyle name="Обычный 45" xfId="99"/>
    <cellStyle name="Обычный 46" xfId="100"/>
    <cellStyle name="Обычный 47" xfId="101"/>
    <cellStyle name="Обычный 48" xfId="102"/>
    <cellStyle name="Обычный 49" xfId="103"/>
    <cellStyle name="Обычный 5" xfId="104"/>
    <cellStyle name="Обычный 50" xfId="105"/>
    <cellStyle name="Обычный 51" xfId="106"/>
    <cellStyle name="Обычный 52" xfId="107"/>
    <cellStyle name="Обычный 53" xfId="108"/>
    <cellStyle name="Обычный 54" xfId="109"/>
    <cellStyle name="Обычный 55" xfId="110"/>
    <cellStyle name="Обычный 56" xfId="111"/>
    <cellStyle name="Обычный 57" xfId="112"/>
    <cellStyle name="Обычный 58" xfId="113"/>
    <cellStyle name="Обычный 59" xfId="114"/>
    <cellStyle name="Обычный 6" xfId="115"/>
    <cellStyle name="Обычный 60" xfId="116"/>
    <cellStyle name="Обычный 61" xfId="117"/>
    <cellStyle name="Обычный 62" xfId="118"/>
    <cellStyle name="Обычный 63" xfId="119"/>
    <cellStyle name="Обычный 64" xfId="120"/>
    <cellStyle name="Обычный 65" xfId="121"/>
    <cellStyle name="Обычный 66" xfId="122"/>
    <cellStyle name="Обычный 7" xfId="123"/>
    <cellStyle name="Обычный 8" xfId="124"/>
    <cellStyle name="Обычный 9" xfId="125"/>
    <cellStyle name="Followed Hyperlink" xfId="126"/>
    <cellStyle name="Плохой" xfId="127"/>
    <cellStyle name="Пояснение" xfId="128"/>
    <cellStyle name="Примечание" xfId="129"/>
    <cellStyle name="Percent" xfId="130"/>
    <cellStyle name="Процентный 2" xfId="131"/>
    <cellStyle name="Связанная ячейка" xfId="132"/>
    <cellStyle name="Стиль 1" xfId="133"/>
    <cellStyle name="Текст предупреждения" xfId="134"/>
    <cellStyle name="Comma" xfId="135"/>
    <cellStyle name="Comma [0]" xfId="136"/>
    <cellStyle name="Финансовый 2" xfId="137"/>
    <cellStyle name="Хороший" xfId="13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externalLink" Target="externalLinks/externalLink20.xml" /><Relationship Id="rId29" Type="http://schemas.openxmlformats.org/officeDocument/2006/relationships/externalLink" Target="externalLinks/externalLink21.xml" /><Relationship Id="rId30" Type="http://schemas.openxmlformats.org/officeDocument/2006/relationships/externalLink" Target="externalLinks/externalLink22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e\Planned-Economic\Budget%20&amp;%20Logistics%20Analysis\&#1041;&#1059;&#1061;&#1043;&#1040;&#1051;&#1058;&#1045;&#1056;&#1048;&#1071;\&#1054;&#1087;&#1077;&#1088;&#1072;&#1090;&#1080;&#1074;&#1085;&#1072;&#1103;%20&#1086;&#1090;&#1095;&#1077;&#1090;&#1085;&#1086;&#1089;&#1090;&#1100;%20&#1074;%20&#1050;&#1052;&#1043;\&#1054;&#1087;&#1077;&#1088;&#1072;&#1090;&#1080;&#1074;&#1085;&#1099;&#1077;%20&#1086;&#1089;&#1085;&#1086;&#1074;&#1085;&#1099;&#1077;%20&#1087;&#1086;&#1082;&#1072;&#1079;&#1072;&#1090;&#1077;&#1083;&#1080;\2005\07%202005\&#1054;&#1090;&#1095;&#1077;&#1090;%2007%20&#1084;&#1077;&#1089;%2020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0.12\lnta$\Documents%20and%20Settings\K-Abuova\Local%20Settings\Temporary%20Internet%20Files\OLK5B\&#1080;&#1079;&#1084;&#1077;&#1085;.%20&#1092;&#1086;&#1088;&#1084;&#1099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0.12\lnta$\Documents%20and%20Settings\S-Terekhov\Local%20Settings\Temporary%20Internet%20Files\OLK21\&#1092;&#1077;&#1074;%202002\&#1044;&#1041;&#1057;&#1055;_02_%20200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0.12\lnta$\2005%20&#1092;&#1080;&#1085;&#1087;&#1083;&#1072;&#1085;\4%20&#1082;&#1074;&#1072;&#1088;&#1090;&#1072;&#1083;\&#1042;&#1060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s\Pub\Documents%20and%20Settings\bkye\&#1052;&#1086;&#1080;%20&#1076;&#1086;&#1082;&#1091;&#1084;&#1077;&#1085;&#1090;&#1099;\&#1050;&#1091;&#1072;&#1085;&#1099;&#1096;\&#1057;&#1087;&#1088;&#1072;&#1074;&#1082;&#1072;\&#1045;_2004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s\Pub\DOCUME~1\akam\LOCALS~1\Temp\notesFFF692\&#1041;&#1102;&#1076;&#1078;&#1077;&#1090;%20&#1042;&#1054;&#1051;&#1057;%20&#1048;&#1062;&#1040;_&#1051;&#1086;&#1091;&#1096;&#1082;&#1080;&#1085;&#1072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s\Pub\Finance\Finance%20Control\2005\&#1060;&#1080;&#1085;&#1087;&#1083;&#1072;&#1085;\Finance\Planned-Economic\Budget%20&amp;%20Logistics%20Analysis\&#1050;&#1086;&#1088;&#1088;&#1077;&#1082;&#1090;&#1080;&#1088;&#1086;&#1074;&#1082;&#1072;%20&#1041;&#1102;&#1076;&#1078;&#1077;&#1090;&#1072;%202004\&#1041;&#1102;&#1076;&#1078;&#1077;&#1090;&#1099;%20&#1092;&#1080;&#1083;&#1080;&#1072;&#1083;&#1086;&#1074;%20&#1085;&#1072;%2030.06.04\&#1059;&#1090;&#1074;&#1077;&#1088;&#1078;&#1076;&#1077;&#1085;&#1085;&#1099;&#1077;%20&#1073;&#1102;&#1076;&#1078;&#1077;&#1090;&#1099;%20&#1085;&#1072;%2007.07\&#1041;&#1102;&#1076;&#1078;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s\Pub\Documents%20and%20Settings\bkye\&#1052;&#1086;&#1080;%20&#1076;&#1086;&#1082;&#1091;&#1084;&#1077;&#1085;&#1090;&#1099;\A&#1050;&#1091;&#1072;&#1085;&#1099;&#1096;\A&#1057;&#1087;&#1088;&#1072;&#1074;&#1082;&#1072;\A&#1055;&#1088;&#1086;&#1075;&#1088;&#1072;&#1084;&#1084;&#1099;\&#1045;_2004_6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s\Pub\Documents%20and%20Settings\bkye\&#1052;&#1086;&#1080;%20&#1076;&#1086;&#1082;&#1091;&#1084;&#1077;&#1085;&#1090;&#1099;\A&#1050;&#1091;&#1072;&#1085;&#1099;&#1096;\A&#1057;&#1087;&#1088;&#1072;&#1074;&#1082;&#1072;\A&#1055;&#1088;&#1086;&#1075;&#1088;&#1072;&#1084;&#1084;&#1099;\&#1048;&#1085;&#1092;&#1086;&#1088;&#1084;&#1072;&#1094;&#1080;&#1103;\&#1045;_2005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s\Pub\DOCUME~1\rtzh\LOCALS~1\Temp\notesFFF692\~7455481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My%20Documents\radio\Moscow\Rad14_data2\graph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e\Planned-Economic\Budget%20&amp;%20Logistics%20Analysis\&#1041;&#1070;&#1044;&#1046;&#1045;&#1058;&#1067;\&#1041;&#1102;&#1076;&#1078;&#1077;&#1090;%202007\&#1041;&#1102;&#1076;&#1078;&#1077;&#1090;%20&#1085;&#1072;%202007%20&#1075;&#1086;&#1076;%20&#1052;&#1077;&#1088;&#1082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inance\Planned-Economic\Budget%20&amp;%20Logistics%20Analysis\&#1054;&#1058;&#1063;&#1045;&#1058;&#1067;\&#1059;&#1054;\2007\02%20&#1092;&#1077;&#1074;&#1088;&#1072;&#1083;&#1100;\&#1092;&#1080;&#1083;&#1080;&#1072;&#1083;&#1099;%2002\&#1057;&#1074;&#1086;&#1076;&#1055;&#1055;(&#1088;&#1072;&#1089;&#1096;)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daal\Local%20Settings\Temporary%20Internet%20Files\Content.Outlook\MCDF1ETL\&#1056;&#1072;&#1089;&#1096;&#1080;&#1092;&#1088;&#1086;&#1074;&#1082;&#1072;%20&#1053;&#1052;&#1040;%20&#1082;%20&#1073;&#1072;&#1083;&#1072;&#1085;&#1089;&#1091;_&#1085;&#1072;%2006%2002%2012%20&#1050;&#1054;&#1053;&#1057;%20.xlsx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lmabekova_D\Local%20Settings\Temporary%20Internet%20Files\Content.Outlook\1SJ3CEY0\&#1060;&#1054;&#1056;&#1052;&#1067;_&#1086;&#1090;&#1095;&#1077;&#1090;&#1085;&#1086;&#1089;&#1090;&#1080;\&#1040;&#1084;&#1086;&#1088;&#1090;&#1080;&#1079;&#1072;&#1094;&#1080;&#1103;_201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0.12\lnta$\2004%20&#1092;&#1080;&#1085;&#1087;&#1083;&#1072;&#1085;\3%20&#1082;&#1074;&#1072;&#1088;&#1090;&#1072;&#1083;\&#1080;&#1089;&#1087;&#1086;&#1083;&#1085;&#1077;&#1085;&#1080;&#1077;\&#1059;&#1090;&#1074;%20&#1089;&#1082;&#1086;&#1088;&#1088;%20&#1073;&#1102;&#1076;&#1078;%20&#1092;&#1080;&#1083;\&#1041;&#1102;&#1076;&#1078;%20&#1092;&#1080;&#108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~1\emka\LOCALS~1\Temp\&#1073;&#1072;&#1083;&#1042;&#1060;2&#1082;&#107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ktc-share-t\lnta$\Documents%20and%20Settings\A-Abilov\Local%20Settings\Temporary%20Internet%20Files\OLK12E\&#1060;&#1086;&#1088;&#1084;&#1072;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ktc-share-t\lnta$\&#1060;&#1080;&#1085;&#1087;&#1083;&#1072;&#1085;\&#1060;&#1055;%20&#1085;&#1086;&#1103;&#1073;&#1088;&#1100;\&#1059;&#1090;&#1074;%20&#1060;&#1055;\&#1059;&#1060;%20&#1060;&#1055;%20&#1085;&#1086;&#1103;&#1073;&#1088;&#1100;%20&#1091;&#1090;&#1074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s\Pub\Documents%20and%20Settings\A-Abilov\Local%20Settings\Temporary%20Internet%20Files\OLK12E\&#1060;&#1086;&#1088;&#1084;&#1072;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ktc-share-t\gusa$\Documents%20and%20Settings\A-Abilov\Local%20Settings\Temporary%20Internet%20Files\OLK12E\&#1060;&#1086;&#1088;&#1084;&#1072;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0.0.12\lnta$\&#1052;&#1086;&#1080;%20&#1076;&#1086;&#1082;&#1091;&#1084;&#1077;&#1085;&#1090;&#1099;\&#1052;&#1086;&#1080;%20&#1088;&#1080;&#1089;&#1091;&#1085;&#1082;&#1080;\&#1044;&#1086;&#1093;&#1086;&#1076;&#1099;%20&#1054;&#1073;&#10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ТЭП"/>
      <sheetName val="АдмРасх"/>
      <sheetName val="Описание"/>
      <sheetName val="Gr"/>
      <sheetName val="Comp"/>
      <sheetName val="1NK"/>
    </sheetNames>
    <sheetDataSet>
      <sheetData sheetId="5">
        <row r="2">
          <cell r="B2">
            <v>1</v>
          </cell>
          <cell r="C2" t="str">
            <v>ОАО "Узеньмунайгаз"</v>
          </cell>
        </row>
        <row r="3">
          <cell r="B3">
            <v>2</v>
          </cell>
          <cell r="C3" t="str">
            <v>ОАО "Эмбамунайгаз"</v>
          </cell>
        </row>
        <row r="4">
          <cell r="B4">
            <v>3</v>
          </cell>
          <cell r="C4" t="str">
            <v>ЗАО "КазМунайТениз"</v>
          </cell>
        </row>
        <row r="5">
          <cell r="B5">
            <v>19</v>
          </cell>
          <cell r="C5" t="str">
            <v>ТОО "Жамбай"</v>
          </cell>
        </row>
        <row r="6">
          <cell r="B6">
            <v>4</v>
          </cell>
          <cell r="C6" t="str">
            <v>ЗАО "КазТрансОйл"</v>
          </cell>
        </row>
        <row r="7">
          <cell r="B7">
            <v>5</v>
          </cell>
          <cell r="C7" t="str">
            <v>ЗАО "КазМорТрансФлот"</v>
          </cell>
        </row>
        <row r="8">
          <cell r="B8">
            <v>8</v>
          </cell>
          <cell r="C8" t="str">
            <v>ЗАО "СЗТК "МунайТас"</v>
          </cell>
        </row>
        <row r="9">
          <cell r="B9">
            <v>7</v>
          </cell>
          <cell r="C9" t="str">
            <v>ЗАО "КазТрансГаз"</v>
          </cell>
        </row>
        <row r="10">
          <cell r="B10">
            <v>25</v>
          </cell>
          <cell r="C10" t="str">
            <v>ИЦА</v>
          </cell>
        </row>
        <row r="11">
          <cell r="B11">
            <v>26</v>
          </cell>
          <cell r="C11" t="str">
            <v>Казтрансгаз LNG</v>
          </cell>
        </row>
        <row r="12">
          <cell r="B12">
            <v>10</v>
          </cell>
          <cell r="C12" t="str">
            <v>ОАО "Атырауский НПЗ"</v>
          </cell>
        </row>
        <row r="13">
          <cell r="B13">
            <v>11</v>
          </cell>
          <cell r="C13" t="str">
            <v>ТОО "Торговый дом "КазМунайГаз"</v>
          </cell>
        </row>
        <row r="14">
          <cell r="B14">
            <v>27</v>
          </cell>
          <cell r="C14" t="str">
            <v>Продактс</v>
          </cell>
        </row>
        <row r="15">
          <cell r="B15">
            <v>28</v>
          </cell>
          <cell r="C15" t="str">
            <v>Мунай импекс</v>
          </cell>
        </row>
        <row r="16">
          <cell r="B16">
            <v>12</v>
          </cell>
          <cell r="C16" t="str">
            <v>ТОО "КазМунайГаз-Бурение"</v>
          </cell>
        </row>
        <row r="17">
          <cell r="B17">
            <v>13</v>
          </cell>
          <cell r="C17" t="str">
            <v>ЗАО "КазСтройСервис"</v>
          </cell>
        </row>
        <row r="18">
          <cell r="B18">
            <v>14</v>
          </cell>
          <cell r="C18" t="str">
            <v>ОАО "Казахстанкаспийшельф"</v>
          </cell>
        </row>
        <row r="19">
          <cell r="B19">
            <v>15</v>
          </cell>
          <cell r="C19" t="str">
            <v>ОАО "КазТрансКом"</v>
          </cell>
        </row>
        <row r="20">
          <cell r="B20">
            <v>16</v>
          </cell>
          <cell r="C20" t="str">
            <v>ЗАО "Казахский институт нефти и газа"</v>
          </cell>
        </row>
        <row r="21">
          <cell r="B21">
            <v>17</v>
          </cell>
          <cell r="C21" t="str">
            <v>ОАО "Международный аэропорт Атырау"</v>
          </cell>
        </row>
        <row r="22">
          <cell r="B22">
            <v>18</v>
          </cell>
          <cell r="C22" t="str">
            <v>ОАО "Евро-Азия Эйр"</v>
          </cell>
        </row>
        <row r="23">
          <cell r="B23">
            <v>20</v>
          </cell>
          <cell r="C23" t="str">
            <v>ТОО "КазМунайГаз-Сервис"</v>
          </cell>
        </row>
        <row r="24">
          <cell r="B24">
            <v>21</v>
          </cell>
          <cell r="C24" t="str">
            <v>ТОО "Нефтеконсалтинг"</v>
          </cell>
        </row>
        <row r="25">
          <cell r="B25">
            <v>29</v>
          </cell>
          <cell r="C25" t="str">
            <v>Мунаймаш</v>
          </cell>
        </row>
        <row r="26">
          <cell r="B26">
            <v>30</v>
          </cell>
          <cell r="C26" t="str">
            <v>ЦТИ</v>
          </cell>
        </row>
        <row r="27">
          <cell r="B27">
            <v>22</v>
          </cell>
          <cell r="C27" t="str">
            <v>ЗАО "НК "КазМунайГаз"</v>
          </cell>
        </row>
        <row r="28">
          <cell r="B28" t="str">
            <v>23</v>
          </cell>
          <cell r="C28" t="str">
            <v>ЗАО "ННК "Казахойл"</v>
          </cell>
        </row>
        <row r="29">
          <cell r="B29" t="str">
            <v>24</v>
          </cell>
          <cell r="C29" t="str">
            <v>ЗАО "НК "Транспорт Нефти и Газа"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1 (2)"/>
      <sheetName val="Форма7 "/>
      <sheetName val="Форма13"/>
      <sheetName val="Форма14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Титул1"/>
      <sheetName val="ОснПок2"/>
      <sheetName val="Производство3"/>
      <sheetName val="Добыча нефти4"/>
      <sheetName val="ПроизвПрогр5"/>
      <sheetName val="АнТрнНефт5_1"/>
      <sheetName val="АнУМГ6"/>
      <sheetName val="АнЭмба7"/>
      <sheetName val="АнАНПЗ"/>
      <sheetName val="АНПЗ7_1"/>
      <sheetName val="АНПЗ7_2"/>
      <sheetName val="Продактс"/>
      <sheetName val="Продактс капвл"/>
      <sheetName val="КапВл8"/>
      <sheetName val="КапСтроит9"/>
      <sheetName val="СтрСоцНазн10"/>
      <sheetName val="Маркетинг12"/>
      <sheetName val="поставка сравн13"/>
      <sheetName val="цены14"/>
      <sheetName val="ЦеныНефтепрод15"/>
      <sheetName val="цены16"/>
      <sheetName val="Доход17"/>
      <sheetName val="Чдоход18"/>
      <sheetName val="Капвл.всего"/>
      <sheetName val="ПлатВбюджет19"/>
      <sheetName val="ДебКр20"/>
      <sheetName val="ДвДенСредств21"/>
      <sheetName val="Инв Прог22"/>
      <sheetName val="Все пок23_24"/>
      <sheetName val="ДБСП_02_ 2002"/>
    </sheetNames>
    <sheetDataSet>
      <sheetData sheetId="4">
        <row r="11">
          <cell r="F11">
            <v>193.8</v>
          </cell>
          <cell r="G11">
            <v>175.795</v>
          </cell>
          <cell r="H11">
            <v>201.485</v>
          </cell>
          <cell r="I11">
            <v>195.45</v>
          </cell>
          <cell r="J11">
            <v>199.42</v>
          </cell>
          <cell r="K11">
            <v>206.91</v>
          </cell>
          <cell r="L11">
            <v>208.9</v>
          </cell>
          <cell r="M11">
            <v>207.568</v>
          </cell>
          <cell r="N11">
            <v>202.71</v>
          </cell>
          <cell r="O11">
            <v>208</v>
          </cell>
          <cell r="P11">
            <v>199</v>
          </cell>
          <cell r="Q11">
            <v>201.262</v>
          </cell>
        </row>
        <row r="12">
          <cell r="F12">
            <v>335.23</v>
          </cell>
          <cell r="G12">
            <v>293</v>
          </cell>
          <cell r="H12">
            <v>327.25</v>
          </cell>
          <cell r="I12">
            <v>340.12</v>
          </cell>
          <cell r="J12">
            <v>360.1</v>
          </cell>
          <cell r="K12">
            <v>356.02</v>
          </cell>
          <cell r="L12">
            <v>370.1</v>
          </cell>
          <cell r="M12">
            <v>372.6</v>
          </cell>
          <cell r="N12">
            <v>351.5</v>
          </cell>
          <cell r="O12">
            <v>364.4</v>
          </cell>
          <cell r="P12">
            <v>344.65</v>
          </cell>
          <cell r="Q12">
            <v>354.8</v>
          </cell>
        </row>
      </sheetData>
      <sheetData sheetId="18">
        <row r="1">
          <cell r="G1" t="str">
            <v> </v>
          </cell>
        </row>
        <row r="3">
          <cell r="G3" t="str">
            <v>Янв</v>
          </cell>
          <cell r="H3" t="str">
            <v>Фев</v>
          </cell>
          <cell r="I3" t="str">
            <v>Мар</v>
          </cell>
          <cell r="J3" t="str">
            <v>Апр</v>
          </cell>
          <cell r="K3" t="str">
            <v>Май</v>
          </cell>
          <cell r="L3" t="str">
            <v>Июн</v>
          </cell>
          <cell r="M3" t="str">
            <v>Июл</v>
          </cell>
          <cell r="N3" t="str">
            <v>Авг</v>
          </cell>
          <cell r="O3" t="str">
            <v>Сен</v>
          </cell>
          <cell r="P3" t="str">
            <v>Окт</v>
          </cell>
          <cell r="Q3" t="str">
            <v>Ноя</v>
          </cell>
        </row>
        <row r="4">
          <cell r="D4" t="str">
            <v>Поставка.  Февраль 2002  </v>
          </cell>
          <cell r="G4">
            <v>551.85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</row>
        <row r="5">
          <cell r="D5" t="str">
            <v>ОАО «Казахойл-Эмба»</v>
          </cell>
          <cell r="G5">
            <v>198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</row>
        <row r="6">
          <cell r="D6" t="str">
            <v>ОАО «Узеньмунайгаз»</v>
          </cell>
          <cell r="G6">
            <v>353.85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D7" t="str">
            <v>Дальнее зарубежье</v>
          </cell>
          <cell r="G7">
            <v>306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B8" t="str">
            <v>Внутренний рынок</v>
          </cell>
          <cell r="C8" t="str">
            <v>2001</v>
          </cell>
          <cell r="D8" t="str">
            <v>ОАО «Казахойл-Эмба»</v>
          </cell>
          <cell r="G8">
            <v>110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B9" t="str">
            <v>Внутренний рынок</v>
          </cell>
          <cell r="C9" t="str">
            <v>2001</v>
          </cell>
          <cell r="D9" t="str">
            <v>ОАО «Узеньмунайгаз»</v>
          </cell>
          <cell r="G9">
            <v>196</v>
          </cell>
          <cell r="H9">
            <v>0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D10" t="str">
            <v>Ближнее зарубежье</v>
          </cell>
          <cell r="G10">
            <v>110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Роялти</v>
          </cell>
          <cell r="C11" t="str">
            <v>2000</v>
          </cell>
          <cell r="D11" t="str">
            <v>ОАО «Казахойл-Эмба»</v>
          </cell>
          <cell r="G11">
            <v>40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B12" t="str">
            <v>Роялти</v>
          </cell>
          <cell r="C12" t="str">
            <v>2000</v>
          </cell>
          <cell r="D12" t="str">
            <v>ОАО «Узеньмунайгаз»</v>
          </cell>
          <cell r="G12">
            <v>70</v>
          </cell>
          <cell r="H12">
            <v>0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D13" t="str">
            <v>Внутренний рынок</v>
          </cell>
          <cell r="G13">
            <v>135.85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B14" t="str">
            <v>Ближнее зарубежье</v>
          </cell>
          <cell r="C14" t="str">
            <v>2001</v>
          </cell>
          <cell r="D14" t="str">
            <v>ОАО «Казахойл-Эмба»</v>
          </cell>
          <cell r="G14">
            <v>48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B15" t="str">
            <v>Ближнее зарубежье</v>
          </cell>
          <cell r="C15" t="str">
            <v>2001</v>
          </cell>
          <cell r="D15" t="str">
            <v>ОАО «Узеньмунайгаз»</v>
          </cell>
          <cell r="G15">
            <v>87.85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9">
          <cell r="D19" t="str">
            <v>Поставка.  Февраль 2001</v>
          </cell>
          <cell r="G19">
            <v>530.229</v>
          </cell>
          <cell r="H19">
            <v>440.24</v>
          </cell>
          <cell r="I19">
            <v>504.346</v>
          </cell>
          <cell r="J19">
            <v>533.751</v>
          </cell>
          <cell r="K19">
            <v>573.787</v>
          </cell>
          <cell r="L19">
            <v>583.683</v>
          </cell>
          <cell r="M19">
            <v>576.554</v>
          </cell>
          <cell r="N19">
            <v>568.78</v>
          </cell>
          <cell r="O19">
            <v>581.298</v>
          </cell>
          <cell r="P19">
            <v>559.258</v>
          </cell>
          <cell r="Q19">
            <v>495.1</v>
          </cell>
        </row>
        <row r="20">
          <cell r="D20" t="str">
            <v>ОАО «Казахойл-Эмба»</v>
          </cell>
          <cell r="G20">
            <v>186.459</v>
          </cell>
          <cell r="H20">
            <v>163.54</v>
          </cell>
          <cell r="I20">
            <v>194.796</v>
          </cell>
          <cell r="J20">
            <v>202.039</v>
          </cell>
          <cell r="K20">
            <v>202.577</v>
          </cell>
          <cell r="L20">
            <v>215.453</v>
          </cell>
          <cell r="M20">
            <v>205.36399999999998</v>
          </cell>
          <cell r="N20">
            <v>216.17000000000002</v>
          </cell>
          <cell r="O20">
            <v>215.668</v>
          </cell>
          <cell r="P20">
            <v>203.358</v>
          </cell>
          <cell r="Q20">
            <v>187.841</v>
          </cell>
        </row>
        <row r="21">
          <cell r="D21" t="str">
            <v>ОАО «Узеньмунайгаз»</v>
          </cell>
          <cell r="G21">
            <v>343.77</v>
          </cell>
          <cell r="H21">
            <v>276.7</v>
          </cell>
          <cell r="I21">
            <v>309.55</v>
          </cell>
          <cell r="J21">
            <v>331.712</v>
          </cell>
          <cell r="K21">
            <v>371.21</v>
          </cell>
          <cell r="L21">
            <v>368.23</v>
          </cell>
          <cell r="M21">
            <v>371.19</v>
          </cell>
          <cell r="N21">
            <v>352.61</v>
          </cell>
          <cell r="O21">
            <v>365.63</v>
          </cell>
          <cell r="P21">
            <v>355.9</v>
          </cell>
          <cell r="Q21">
            <v>303</v>
          </cell>
        </row>
        <row r="22">
          <cell r="D22" t="str">
            <v>Дальнее зарубежье</v>
          </cell>
          <cell r="G22">
            <v>245.898</v>
          </cell>
          <cell r="H22">
            <v>164.904</v>
          </cell>
          <cell r="I22">
            <v>202.20499999999998</v>
          </cell>
          <cell r="J22">
            <v>210.845</v>
          </cell>
          <cell r="K22">
            <v>280.885</v>
          </cell>
          <cell r="L22">
            <v>262.382</v>
          </cell>
          <cell r="M22">
            <v>249.344</v>
          </cell>
          <cell r="N22">
            <v>213.946</v>
          </cell>
          <cell r="O22">
            <v>221.94299999999998</v>
          </cell>
          <cell r="P22">
            <v>240.882</v>
          </cell>
          <cell r="Q22">
            <v>195.934</v>
          </cell>
        </row>
        <row r="23">
          <cell r="B23" t="str">
            <v>Дальнее зарубежье</v>
          </cell>
          <cell r="C23" t="str">
            <v>2000</v>
          </cell>
          <cell r="D23" t="str">
            <v>ОАО «Казахойл-Эмба»</v>
          </cell>
          <cell r="G23">
            <v>85.898</v>
          </cell>
          <cell r="H23">
            <v>57.904</v>
          </cell>
          <cell r="I23">
            <v>87.205</v>
          </cell>
          <cell r="J23">
            <v>75.845</v>
          </cell>
          <cell r="K23">
            <v>85.885</v>
          </cell>
          <cell r="L23">
            <v>95.882</v>
          </cell>
          <cell r="M23">
            <v>88.844</v>
          </cell>
          <cell r="N23">
            <v>78.946</v>
          </cell>
          <cell r="O23">
            <v>75.943</v>
          </cell>
          <cell r="P23">
            <v>75.882</v>
          </cell>
          <cell r="Q23">
            <v>65.934</v>
          </cell>
        </row>
        <row r="24">
          <cell r="B24" t="str">
            <v>Дальнее зарубежье</v>
          </cell>
          <cell r="C24" t="str">
            <v>2000</v>
          </cell>
          <cell r="D24" t="str">
            <v>ОАО «Узеньмунайгаз»</v>
          </cell>
          <cell r="G24">
            <v>160</v>
          </cell>
          <cell r="H24">
            <v>107</v>
          </cell>
          <cell r="I24">
            <v>115</v>
          </cell>
          <cell r="J24">
            <v>135</v>
          </cell>
          <cell r="K24">
            <v>195</v>
          </cell>
          <cell r="L24">
            <v>166.5</v>
          </cell>
          <cell r="M24">
            <v>160.5</v>
          </cell>
          <cell r="N24">
            <v>135</v>
          </cell>
          <cell r="O24">
            <v>146</v>
          </cell>
          <cell r="P24">
            <v>165</v>
          </cell>
          <cell r="Q24">
            <v>130</v>
          </cell>
        </row>
        <row r="25">
          <cell r="D25" t="str">
            <v>Ближнее зарубежье</v>
          </cell>
          <cell r="G25">
            <v>100</v>
          </cell>
          <cell r="H25">
            <v>100</v>
          </cell>
          <cell r="I25">
            <v>100</v>
          </cell>
          <cell r="J25">
            <v>145</v>
          </cell>
          <cell r="K25">
            <v>145</v>
          </cell>
          <cell r="L25">
            <v>145</v>
          </cell>
          <cell r="M25">
            <v>145</v>
          </cell>
          <cell r="N25">
            <v>145</v>
          </cell>
          <cell r="O25">
            <v>145</v>
          </cell>
          <cell r="P25">
            <v>145</v>
          </cell>
          <cell r="Q25">
            <v>145</v>
          </cell>
        </row>
        <row r="26">
          <cell r="B26" t="str">
            <v>Ближнее зарубежье</v>
          </cell>
          <cell r="C26" t="str">
            <v>2000</v>
          </cell>
          <cell r="D26" t="str">
            <v>ОАО «Казахойл-Эмба»</v>
          </cell>
          <cell r="G26">
            <v>35</v>
          </cell>
          <cell r="H26">
            <v>32</v>
          </cell>
          <cell r="I26">
            <v>33</v>
          </cell>
          <cell r="J26">
            <v>50</v>
          </cell>
          <cell r="K26">
            <v>45</v>
          </cell>
          <cell r="L26">
            <v>45</v>
          </cell>
          <cell r="M26">
            <v>45</v>
          </cell>
          <cell r="N26">
            <v>45</v>
          </cell>
          <cell r="O26">
            <v>45</v>
          </cell>
          <cell r="P26">
            <v>45</v>
          </cell>
          <cell r="Q26">
            <v>45</v>
          </cell>
        </row>
        <row r="27">
          <cell r="B27" t="str">
            <v>Ближнее зарубежье</v>
          </cell>
          <cell r="C27" t="str">
            <v>2000</v>
          </cell>
          <cell r="D27" t="str">
            <v>ОАО «Узеньмунайгаз»</v>
          </cell>
          <cell r="G27">
            <v>65</v>
          </cell>
          <cell r="H27">
            <v>68</v>
          </cell>
          <cell r="I27">
            <v>67</v>
          </cell>
          <cell r="J27">
            <v>95</v>
          </cell>
          <cell r="K27">
            <v>100</v>
          </cell>
          <cell r="L27">
            <v>100</v>
          </cell>
          <cell r="M27">
            <v>100</v>
          </cell>
          <cell r="N27">
            <v>100</v>
          </cell>
          <cell r="O27">
            <v>100</v>
          </cell>
          <cell r="P27">
            <v>100</v>
          </cell>
          <cell r="Q27">
            <v>100</v>
          </cell>
        </row>
        <row r="28">
          <cell r="D28" t="str">
            <v>Внутренний рынок</v>
          </cell>
          <cell r="G28">
            <v>184.33100000000002</v>
          </cell>
          <cell r="H28">
            <v>175.336</v>
          </cell>
          <cell r="I28">
            <v>202.141</v>
          </cell>
          <cell r="J28">
            <v>177.906</v>
          </cell>
          <cell r="K28">
            <v>147.902</v>
          </cell>
          <cell r="L28">
            <v>176.301</v>
          </cell>
          <cell r="M28">
            <v>182.20999999999998</v>
          </cell>
          <cell r="N28">
            <v>209.834</v>
          </cell>
          <cell r="O28">
            <v>214.355</v>
          </cell>
          <cell r="P28">
            <v>173.376</v>
          </cell>
          <cell r="Q28">
            <v>149.90699999999998</v>
          </cell>
        </row>
        <row r="29">
          <cell r="B29" t="str">
            <v>Внутренний рынок</v>
          </cell>
          <cell r="C29" t="str">
            <v>2000</v>
          </cell>
          <cell r="D29" t="str">
            <v>ОАО «Казахойл-Эмба»</v>
          </cell>
          <cell r="G29">
            <v>65.561</v>
          </cell>
          <cell r="H29">
            <v>73.636</v>
          </cell>
          <cell r="I29">
            <v>74.591</v>
          </cell>
          <cell r="J29">
            <v>76.194</v>
          </cell>
          <cell r="K29">
            <v>71.692</v>
          </cell>
          <cell r="L29">
            <v>74.571</v>
          </cell>
          <cell r="M29">
            <v>71.52</v>
          </cell>
          <cell r="N29">
            <v>92.224</v>
          </cell>
          <cell r="O29">
            <v>94.725</v>
          </cell>
          <cell r="P29">
            <v>82.476</v>
          </cell>
          <cell r="Q29">
            <v>76.907</v>
          </cell>
        </row>
        <row r="30">
          <cell r="B30" t="str">
            <v>Внутренний рынок</v>
          </cell>
          <cell r="C30" t="str">
            <v>2000</v>
          </cell>
          <cell r="D30" t="str">
            <v>ОАО «Узеньмунайгаз»</v>
          </cell>
          <cell r="G30">
            <v>118.77</v>
          </cell>
          <cell r="H30">
            <v>101.7</v>
          </cell>
          <cell r="I30">
            <v>127.55</v>
          </cell>
          <cell r="J30">
            <v>101.712</v>
          </cell>
          <cell r="K30">
            <v>76.21</v>
          </cell>
          <cell r="L30">
            <v>101.73</v>
          </cell>
          <cell r="M30">
            <v>110.69</v>
          </cell>
          <cell r="N30">
            <v>117.61</v>
          </cell>
          <cell r="O30">
            <v>119.63</v>
          </cell>
          <cell r="P30">
            <v>90.9</v>
          </cell>
          <cell r="Q30">
            <v>73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Фпоступ"/>
      <sheetName val="ВФприл 2"/>
      <sheetName val="#ССЫЛКА"/>
      <sheetName val="#ССЫЛК"/>
      <sheetName val="#ССЫЛ"/>
      <sheetName val="#ССЫ"/>
      <sheetName val="#СС"/>
      <sheetName val="#С"/>
      <sheetName val="#"/>
      <sheetName val="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ДСАБ_09_02_ЮФ"/>
      <sheetName val="Р_35"/>
      <sheetName val="Р_34"/>
      <sheetName val="ГО"/>
      <sheetName val="ТелефоныЮФ"/>
      <sheetName val="Отчеты"/>
      <sheetName val="Д"/>
      <sheetName val="Меню"/>
      <sheetName val="Лист2"/>
      <sheetName val="И"/>
      <sheetName val="ТекИнф"/>
      <sheetName val="ИЦА"/>
      <sheetName val="Диал"/>
      <sheetName val="АвтоГО"/>
      <sheetName val="ФП_март"/>
      <sheetName val="ФП_фев"/>
      <sheetName val="ФП_янв"/>
      <sheetName val="Закуп"/>
      <sheetName val="РеестР"/>
      <sheetName val="ДДСККБ"/>
      <sheetName val="Текущие_Данные"/>
      <sheetName val="ДДСАБ"/>
      <sheetName val="З_на_оплату"/>
      <sheetName val="Форма"/>
      <sheetName val="ЗР"/>
      <sheetName val="Р"/>
      <sheetName val="Р_27"/>
      <sheetName val="План"/>
      <sheetName val="Лист1"/>
      <sheetName val="Адреса"/>
      <sheetName val="ДДСАБ_27_ЮФ"/>
      <sheetName val="Р_25"/>
      <sheetName val="ФП (2)"/>
      <sheetName val="ДДСАБ_04_02_ЮФ"/>
      <sheetName val="Р_30"/>
      <sheetName val="ДДСАБ_03_02_ЮФ"/>
      <sheetName val="Р_29"/>
      <sheetName val="ДДСАБ_05_02_ЮФ"/>
      <sheetName val="Р_33"/>
      <sheetName val="Р_32"/>
      <sheetName val="Р_31"/>
      <sheetName val="Р_42"/>
      <sheetName val="Р_41"/>
      <sheetName val="Амашины"/>
      <sheetName val="Р_24"/>
      <sheetName val="Р_21_ЮФ"/>
      <sheetName val="ДДСАБ_22_ЮФ"/>
      <sheetName val="ДДСАБ_19_ЮФ"/>
      <sheetName val="Р_17"/>
      <sheetName val="Р_16"/>
      <sheetName val="ДДСАБ_02_02_ЮФ"/>
      <sheetName val="Р_28"/>
      <sheetName val="ДДСАБ_19_02_ЮФ"/>
      <sheetName val="ДДСАБ_20_02_ЮФ"/>
      <sheetName val="Р_43"/>
      <sheetName val="ДДСАБ_23_02_ЮФ"/>
      <sheetName val="Р_45"/>
      <sheetName val="Р_44"/>
      <sheetName val="ДДСАБ_24_02_ЮФ"/>
      <sheetName val="Р_46"/>
      <sheetName val="ФП_1_кв"/>
      <sheetName val="Р_50"/>
      <sheetName val="Р_49"/>
      <sheetName val="Р_48"/>
      <sheetName val="Р_47"/>
      <sheetName val="ДДСАБ_26_02_ЮФ"/>
      <sheetName val="ДДСАБ_02_03_ЮФ"/>
      <sheetName val="Р_52"/>
      <sheetName val="Р_51"/>
      <sheetName val="ДиалАУП"/>
      <sheetName val="ДДСАБ_11_03_ЮФ"/>
      <sheetName val="Р_58"/>
      <sheetName val="Р_59"/>
      <sheetName val="Р_60"/>
      <sheetName val="Р_64"/>
      <sheetName val="ДДСАБ_16мар_ЮФ"/>
      <sheetName val="ДДСАБ_18_03_ЮФ"/>
      <sheetName val="Р_66"/>
      <sheetName val="Р_65"/>
      <sheetName val="ДДСАБ_19_03_ЮФ"/>
      <sheetName val="Р_67"/>
      <sheetName val="Р_53"/>
      <sheetName val="ДДСАБ_02_мар_ЮФ"/>
      <sheetName val="ДДСАБ_09_03_ЮФ"/>
      <sheetName val="Р_56"/>
      <sheetName val="Р_55"/>
      <sheetName val="Р_54"/>
      <sheetName val="ДДСАБ_16_03_ЮФ"/>
      <sheetName val="Р _62"/>
      <sheetName val="Р_61"/>
      <sheetName val="ДДСАБ _24_03_ЮФ"/>
      <sheetName val="Р_69"/>
      <sheetName val="ДДСАБ_26_03_ЮФ"/>
      <sheetName val="Р_78"/>
      <sheetName val="Р_77"/>
      <sheetName val="Р_76"/>
      <sheetName val="Р_75"/>
      <sheetName val="ДДСАБ31_03_ЮФ"/>
      <sheetName val="Р_79"/>
      <sheetName val="ДДСККБ_31_03_ЮФ"/>
      <sheetName val="Р_80"/>
      <sheetName val="ДДСККБ_06_ЮФ"/>
      <sheetName val="ДДСАБ_02_ЮФ"/>
      <sheetName val="Р_83"/>
      <sheetName val="Р _82"/>
      <sheetName val="Р_81"/>
      <sheetName val="Р_73"/>
      <sheetName val="Р_72"/>
      <sheetName val="Р_71"/>
      <sheetName val="Р_70"/>
      <sheetName val="Е_2004"/>
    </sheetNames>
    <sheetDataSet>
      <sheetData sheetId="19">
        <row r="10">
          <cell r="C10">
            <v>28406.03</v>
          </cell>
        </row>
      </sheetData>
      <sheetData sheetId="21">
        <row r="10">
          <cell r="C10">
            <v>677461.46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РасшРасх (2)"/>
      <sheetName val="Хану"/>
      <sheetName val="ИзменениеЦенОС"/>
      <sheetName val="ИзменяемыеДанные"/>
      <sheetName val="Расчет"/>
      <sheetName val="ПриобретениеОС"/>
      <sheetName val="РасшРасх"/>
      <sheetName val="ИСпрОС"/>
      <sheetName val="Штат"/>
      <sheetName val="ФинансовыеРезультаты"/>
      <sheetName val="ДДС"/>
      <sheetName val="НДС"/>
      <sheetName val="ПП"/>
      <sheetName val="расшифровка по кап."/>
      <sheetName val="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ельный"/>
      <sheetName val="Лист1"/>
      <sheetName val="тит"/>
      <sheetName val="ПП_старый"/>
      <sheetName val="ПроизПрогр"/>
      <sheetName val="Расшиф САР"/>
      <sheetName val="Бюджет Кап.з(Ф-4)"/>
      <sheetName val="Бюджет затрат(Ф-3)"/>
      <sheetName val="Бюджет доход и убыт(Ф-1)"/>
      <sheetName val="Расходы"/>
      <sheetName val="Расш ФОТ"/>
      <sheetName val="Усл стор орг"/>
      <sheetName val="Обяз.страх.платежи"/>
      <sheetName val="Услуги связи"/>
      <sheetName val="А_Газ"/>
      <sheetName val="Бюджет доходов(Ф-2)"/>
      <sheetName val="Расшифр (Ф-2)"/>
      <sheetName val="СиМ_ТП"/>
      <sheetName val="Сырье и матер"/>
      <sheetName val="Расчеты ЭН"/>
      <sheetName val="Топливо"/>
      <sheetName val="Топливо по видам"/>
      <sheetName val="Прочие"/>
      <sheetName val="Эл.энергия"/>
      <sheetName val="Аренда"/>
      <sheetName val="Ком.услуги"/>
      <sheetName val="Транспорт"/>
      <sheetName val="ОТиТБ"/>
      <sheetName val="ОТиТБ_вахта"/>
      <sheetName val="Командировочные"/>
      <sheetName val="Комерч."/>
      <sheetName val="Соц.сфера"/>
      <sheetName val="Амор-ция"/>
      <sheetName val="РасчетАмортиз"/>
      <sheetName val="Налоги"/>
      <sheetName val="Обучение"/>
      <sheetName val="Аудит и юр.услуги"/>
      <sheetName val="Модернизация"/>
      <sheetName val="ШтатИзменение"/>
      <sheetName val="Тарифы"/>
      <sheetName val="Расходы_ГО"/>
      <sheetName val="Ш_А_Газ"/>
    </sheetNames>
    <sheetDataSet>
      <sheetData sheetId="14">
        <row r="4">
          <cell r="AA4">
            <v>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ККБ_ноябрь"/>
      <sheetName val="АБ_ноябрь"/>
      <sheetName val="ККБ_02_12_ЮФ"/>
      <sheetName val="Р_270"/>
      <sheetName val="Р_260"/>
      <sheetName val="РР"/>
      <sheetName val="К"/>
      <sheetName val="С"/>
      <sheetName val="Р"/>
      <sheetName val="ККБ"/>
      <sheetName val="ТД"/>
      <sheetName val="АБ"/>
      <sheetName val="ЗР"/>
      <sheetName val="ГО"/>
      <sheetName val="ТелефоныЮФ"/>
      <sheetName val="ДГ"/>
      <sheetName val="Д"/>
      <sheetName val="Амашины"/>
      <sheetName val="Меню"/>
      <sheetName val="Лист2"/>
      <sheetName val="И"/>
      <sheetName val="ТекИнф"/>
      <sheetName val="ИЦА"/>
      <sheetName val="ДиалАУП"/>
      <sheetName val="Диал"/>
      <sheetName val="ТелИЦА"/>
      <sheetName val="З_на_оплату"/>
      <sheetName val="Форма"/>
      <sheetName val="АвтоГО"/>
      <sheetName val="Квартал"/>
      <sheetName val="Июль"/>
      <sheetName val="Август"/>
      <sheetName val="Сентябрь"/>
      <sheetName val="Справка"/>
      <sheetName val="Спр"/>
      <sheetName val="фактические данные"/>
    </sheetNames>
    <sheetDataSet>
      <sheetData sheetId="9">
        <row r="71">
          <cell r="C71">
            <v>839794.9799999967</v>
          </cell>
        </row>
      </sheetData>
      <sheetData sheetId="11">
        <row r="12">
          <cell r="C12">
            <v>5399.339999999851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А_Д"/>
      <sheetName val="ДА"/>
      <sheetName val="ДГ"/>
      <sheetName val="Д"/>
      <sheetName val="ТБ_Д"/>
      <sheetName val="РР_2004"/>
      <sheetName val="Меню"/>
      <sheetName val="З"/>
      <sheetName val="К"/>
      <sheetName val="Р"/>
      <sheetName val="С"/>
      <sheetName val="ККБ"/>
      <sheetName val="АБ"/>
      <sheetName val="РР"/>
      <sheetName val="Форма"/>
      <sheetName val="ИЦА"/>
      <sheetName val="И"/>
      <sheetName val="ГО"/>
      <sheetName val="ЮФ"/>
      <sheetName val="Изменяемые данные"/>
    </sheetNames>
    <sheetDataSet>
      <sheetData sheetId="7">
        <row r="2">
          <cell r="M2">
            <v>6</v>
          </cell>
        </row>
        <row r="3">
          <cell r="M3" t="str">
            <v>финансовый департамент</v>
          </cell>
        </row>
        <row r="4">
          <cell r="B4">
            <v>1</v>
          </cell>
          <cell r="M4" t="str">
            <v>января</v>
          </cell>
        </row>
        <row r="5">
          <cell r="B5">
            <v>5</v>
          </cell>
        </row>
        <row r="6">
          <cell r="B6">
            <v>1</v>
          </cell>
        </row>
        <row r="7">
          <cell r="B7">
            <v>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Изменяемые данные"/>
      <sheetName val="ПП"/>
      <sheetName val="Спр_Расходы"/>
      <sheetName val="Справка"/>
      <sheetName val="Фин.рез"/>
      <sheetName val="cash"/>
      <sheetName val="РасшифровкаДоходов"/>
      <sheetName val="Доходы"/>
      <sheetName val="Расшифр (Ф-2)"/>
      <sheetName val="Расходы"/>
      <sheetName val="Сырье и мат"/>
      <sheetName val="Расш ФОТ"/>
      <sheetName val="Топливо"/>
      <sheetName val="Усл стор орг"/>
      <sheetName val="ОТ и Э"/>
      <sheetName val="Прочие"/>
      <sheetName val="Эл.энергия"/>
      <sheetName val="Командировочные"/>
      <sheetName val="Аренда"/>
      <sheetName val="Обучение"/>
      <sheetName val="Услуги связи"/>
      <sheetName val="Ком услуги"/>
      <sheetName val="Транспорт"/>
      <sheetName val="Ком.расх"/>
      <sheetName val="Обяз страх платежи"/>
      <sheetName val="Аудит и юр услуги"/>
      <sheetName val="Налоги"/>
      <sheetName val="Амор-ция"/>
      <sheetName val="Соц сфера"/>
      <sheetName val="Матпомощь"/>
      <sheetName val="ДоходыАО_АмангельдиГаз"/>
      <sheetName val="РасходыАО АмагельдиГаз"/>
      <sheetName val="ДоходыТО_ВОЛС)"/>
      <sheetName val="РасходыВОЛС"/>
      <sheetName val="ИзмШР"/>
      <sheetName val="группа"/>
    </sheetNames>
    <sheetDataSet>
      <sheetData sheetId="1">
        <row r="5">
          <cell r="C5">
            <v>132.8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graph97"/>
      <sheetName val="#ССЫЛКА"/>
      <sheetName val="Title"/>
      <sheetName val="Entities"/>
    </sheetNames>
    <definedNames>
      <definedName name="DayGraph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титул"/>
      <sheetName val="титэк"/>
      <sheetName val="Произв Программа ф1"/>
      <sheetName val="Проект бюджетаФ2"/>
      <sheetName val="Капвложения"/>
      <sheetName val="Инвестиции"/>
      <sheetName val="титфин"/>
      <sheetName val="Форма8"/>
      <sheetName val="Форма9"/>
      <sheetName val="ПрогнозБалФ10"/>
      <sheetName val="Баланс_импорт"/>
      <sheetName val="Ф2_импорт"/>
      <sheetName val="Форма9_импорт"/>
      <sheetName val="Технический"/>
    </sheetNames>
    <sheetDataSet>
      <sheetData sheetId="14">
        <row r="3">
          <cell r="J3" t="str">
            <v>Доходы от неосновной деятельности</v>
          </cell>
        </row>
        <row r="4">
          <cell r="J4" t="str">
            <v>?? Расходы по порошку "О-БИСМ"</v>
          </cell>
        </row>
        <row r="5">
          <cell r="J5" t="str">
            <v>Абонплата за телефонные линии (КП) и услуги подкючения</v>
          </cell>
        </row>
        <row r="6">
          <cell r="J6" t="str">
            <v>Абонплата за телефонные линии и услуги подключения (АР)</v>
          </cell>
        </row>
        <row r="7">
          <cell r="J7" t="str">
            <v>Абонплата за телефонные линии, услуги подключения (СС)</v>
          </cell>
        </row>
        <row r="8">
          <cell r="J8" t="str">
            <v>Абонплата за телефонные линии, усуги подключения (в производстве)</v>
          </cell>
        </row>
        <row r="9">
          <cell r="J9" t="str">
            <v>Абонплата за телефонные линии, усуги подключения (услуги собственные)</v>
          </cell>
        </row>
        <row r="10">
          <cell r="J10" t="str">
            <v>Авторский надзор</v>
          </cell>
        </row>
        <row r="11">
          <cell r="J11" t="str">
            <v>Административные расходы</v>
          </cell>
        </row>
        <row r="12">
          <cell r="J12" t="str">
            <v>Акциз</v>
          </cell>
        </row>
        <row r="13">
          <cell r="J13" t="str">
            <v>АМОРТИЗАЦИЯ (АР)</v>
          </cell>
        </row>
        <row r="14">
          <cell r="J14" t="str">
            <v>АМОРТИЗАЦИЯ ОС и НМА (КП)</v>
          </cell>
        </row>
        <row r="15">
          <cell r="J15" t="str">
            <v>АМОРТИЗАЦИЯ ОС и НМА (в производстве)</v>
          </cell>
        </row>
        <row r="16">
          <cell r="J16" t="str">
            <v>АМОРТИЗАЦИЯ ОС И НМА (СС)</v>
          </cell>
        </row>
        <row r="17">
          <cell r="J17" t="str">
            <v>АМОРТИЗАЦИЯ ОС и НМА (услуги собственные)</v>
          </cell>
        </row>
        <row r="18">
          <cell r="J18" t="str">
            <v>Аренда (АР)</v>
          </cell>
        </row>
        <row r="19">
          <cell r="J19" t="str">
            <v>Аренда (СС)</v>
          </cell>
        </row>
        <row r="20">
          <cell r="J20" t="str">
            <v>Аренда и сопутствующие услуги (газовых хозяйств)</v>
          </cell>
        </row>
        <row r="21">
          <cell r="J21" t="str">
            <v>Аренда и сопутствующие услуги (Доходы от буровых работ)</v>
          </cell>
        </row>
        <row r="22">
          <cell r="J22" t="str">
            <v>Аренда площадей (площадок)</v>
          </cell>
        </row>
        <row r="23">
          <cell r="J23" t="str">
            <v>Аренда площадей (площадок) (торговля)</v>
          </cell>
        </row>
        <row r="24">
          <cell r="J24" t="str">
            <v>Аренда полувагонов</v>
          </cell>
        </row>
        <row r="25">
          <cell r="J25" t="str">
            <v>Артисты услуги</v>
          </cell>
        </row>
        <row r="26">
          <cell r="J26" t="str">
            <v>Артисты услуги</v>
          </cell>
        </row>
        <row r="27">
          <cell r="J27" t="str">
            <v>Бензин</v>
          </cell>
        </row>
        <row r="28">
          <cell r="J28" t="str">
            <v>Бензин (торговля)</v>
          </cell>
        </row>
        <row r="29">
          <cell r="J29" t="str">
            <v>Больничные, матпомощь работникам административного персонала</v>
          </cell>
        </row>
        <row r="30">
          <cell r="J30" t="str">
            <v>Больничные, матпомощь работникам коммерческого персонала</v>
          </cell>
        </row>
        <row r="31">
          <cell r="J31" t="str">
            <v>Больничные, матпомощь работникам ОПР (в производстве)</v>
          </cell>
        </row>
        <row r="32">
          <cell r="J32" t="str">
            <v>Больничные, матпомощь работникам ОПР (услуги собственные)</v>
          </cell>
        </row>
        <row r="33">
          <cell r="J33" t="str">
            <v>Больничные, матпомощь работникам основного персонала (СС)</v>
          </cell>
        </row>
        <row r="34">
          <cell r="J34" t="str">
            <v>Бурение скважин</v>
          </cell>
        </row>
        <row r="35">
          <cell r="J35" t="str">
            <v>Видеопродукция, визитки, бейджи, логотип, дизайн</v>
          </cell>
        </row>
        <row r="36">
          <cell r="J36" t="str">
            <v>Возмещаемые расходы по страхованию груза (АР)</v>
          </cell>
        </row>
        <row r="37">
          <cell r="J37" t="str">
            <v>Возмещение расходов ( транспортные, страховые, таможенные и прочие )</v>
          </cell>
        </row>
        <row r="38">
          <cell r="J38" t="str">
            <v>Возмещаемые расходы по страхованию груза (КП)</v>
          </cell>
        </row>
        <row r="39">
          <cell r="J39" t="str">
            <v>въезд на территорию аэропорта</v>
          </cell>
        </row>
        <row r="40">
          <cell r="J40" t="str">
            <v>Выплаты по обязательствам</v>
          </cell>
        </row>
        <row r="41">
          <cell r="J41" t="str">
            <v>Газ</v>
          </cell>
        </row>
        <row r="42">
          <cell r="J42" t="str">
            <v>Газ (торговля)</v>
          </cell>
        </row>
        <row r="43">
          <cell r="J43" t="str">
            <v>Глушение скважин</v>
          </cell>
        </row>
        <row r="44">
          <cell r="J44" t="str">
            <v>Дивиденды</v>
          </cell>
        </row>
        <row r="45">
          <cell r="J45" t="str">
            <v>Дивиденды / доход от доли участия в ТОО</v>
          </cell>
        </row>
        <row r="46">
          <cell r="J46" t="str">
            <v>Дивиденды / доход от доли участия в ТОО (СС)</v>
          </cell>
        </row>
        <row r="47">
          <cell r="J47" t="str">
            <v>Дизельное топливо</v>
          </cell>
        </row>
        <row r="48">
          <cell r="J48" t="str">
            <v>Дизельное топливо (торговля)</v>
          </cell>
        </row>
        <row r="49">
          <cell r="J49" t="str">
            <v>Добыча и реализация соляного раствора</v>
          </cell>
        </row>
        <row r="50">
          <cell r="J50" t="str">
            <v>Доверительное управление</v>
          </cell>
        </row>
        <row r="51">
          <cell r="J51" t="str">
            <v>Долевое участие в строительстве</v>
          </cell>
        </row>
        <row r="52">
          <cell r="J52" t="str">
            <v>Доход (убыток) от черезвычайных ситуаций</v>
          </cell>
        </row>
        <row r="53">
          <cell r="J53" t="str">
            <v>Доход от аренды гольф-полей для турнира</v>
          </cell>
        </row>
        <row r="54">
          <cell r="J54" t="str">
            <v>Доход от аренды гольф-полей для турнира</v>
          </cell>
        </row>
        <row r="55">
          <cell r="J55" t="str">
            <v>Доход от брокерской и таможенной деятельности всего, в т</v>
          </cell>
        </row>
        <row r="56">
          <cell r="J56" t="str">
            <v>Доход от гостиницы</v>
          </cell>
        </row>
        <row r="57">
          <cell r="J57" t="str">
            <v>Доход от гостиницы</v>
          </cell>
        </row>
        <row r="58">
          <cell r="J58" t="str">
            <v>Доход от курсовой разницы</v>
          </cell>
        </row>
        <row r="59">
          <cell r="J59" t="str">
            <v>Доход от курсовой разницы (СС)</v>
          </cell>
        </row>
        <row r="60">
          <cell r="J60" t="str">
            <v>Доход от реализации готовой продукции в сфере производства</v>
          </cell>
        </row>
        <row r="61">
          <cell r="J61" t="str">
            <v>Доход от реализации ЛОЩАДЕЙ</v>
          </cell>
        </row>
        <row r="62">
          <cell r="J62" t="str">
            <v>Доход от реализации ЛОЩАДЕЙ</v>
          </cell>
        </row>
        <row r="63">
          <cell r="J63" t="str">
            <v>Доход от реализации нематериальных активов</v>
          </cell>
        </row>
        <row r="64">
          <cell r="J64" t="str">
            <v>Доход от реализации НМА (СС)</v>
          </cell>
        </row>
        <row r="65">
          <cell r="J65" t="str">
            <v>Доход от реализации ОС (СС)</v>
          </cell>
        </row>
        <row r="66">
          <cell r="J66" t="str">
            <v>Доход от реализации основных средств</v>
          </cell>
        </row>
        <row r="67">
          <cell r="J67" t="str">
            <v>Доход от реализации ПРОДУКЦИИ (СС)</v>
          </cell>
        </row>
        <row r="68">
          <cell r="J68" t="str">
            <v>Доход от реализации ПРОДУКЦИИ (СС)</v>
          </cell>
        </row>
        <row r="69">
          <cell r="J69" t="str">
            <v>Доход от реализации СОБАК</v>
          </cell>
        </row>
        <row r="70">
          <cell r="J70" t="str">
            <v>Доход от реализации СОБАК</v>
          </cell>
        </row>
        <row r="71">
          <cell r="J71" t="str">
            <v>Доход от реализации ТМЗ (СС)</v>
          </cell>
        </row>
        <row r="72">
          <cell r="J72" t="str">
            <v>Доход от реализации ТОВАРОВ (СС)</v>
          </cell>
        </row>
        <row r="73">
          <cell r="J73" t="str">
            <v>Доход от реализации ТОВАРОВ (СС)</v>
          </cell>
        </row>
        <row r="74">
          <cell r="J74" t="str">
            <v>Доход от реализации товаров и материалов</v>
          </cell>
        </row>
        <row r="75">
          <cell r="J75" t="str">
            <v>Доход от реализации ЦБ</v>
          </cell>
        </row>
        <row r="76">
          <cell r="J76" t="str">
            <v>Доход от реализации ЦБ (СС)</v>
          </cell>
        </row>
        <row r="77">
          <cell r="J77" t="str">
            <v>Доход от санаторно-курортных услуг</v>
          </cell>
        </row>
        <row r="78">
          <cell r="J78" t="str">
            <v>Доход от санаторно-курортных услуг</v>
          </cell>
        </row>
        <row r="79">
          <cell r="J79" t="str">
            <v>Доходы газовых хозяйств всего, в т</v>
          </cell>
        </row>
        <row r="80">
          <cell r="J80" t="str">
            <v>Доходы от аренды по ОС</v>
          </cell>
        </row>
        <row r="81">
          <cell r="J81" t="str">
            <v>Доходы от аренды по ОС</v>
          </cell>
        </row>
        <row r="82">
          <cell r="J82" t="str">
            <v>Доходы от буровых работ всего, в т</v>
          </cell>
        </row>
        <row r="83">
          <cell r="J83" t="str">
            <v>Доходы от дискотеки</v>
          </cell>
        </row>
        <row r="84">
          <cell r="J84" t="str">
            <v>Доходы от дискотеки</v>
          </cell>
        </row>
        <row r="85">
          <cell r="J85" t="str">
            <v>Доходы от доверительного управления</v>
          </cell>
        </row>
        <row r="86">
          <cell r="J86" t="str">
            <v>Доходы от доверительного управления</v>
          </cell>
        </row>
        <row r="87">
          <cell r="J87" t="str">
            <v>Доходы от доверительного управления (неосновная)</v>
          </cell>
        </row>
        <row r="88">
          <cell r="J88" t="str">
            <v>Доходы от проектных и строительно-монnажных работ всего, в т</v>
          </cell>
        </row>
        <row r="89">
          <cell r="J89" t="str">
            <v>Доходы от промывки жд цистерн всего, в т</v>
          </cell>
        </row>
        <row r="90">
          <cell r="J90" t="str">
            <v>Доходы от реализации (нефти и нефтепродуктов всего, в т.ч.) товаров всего</v>
          </cell>
        </row>
        <row r="91">
          <cell r="J91" t="str">
            <v>Доходы от рекламных услуг (СС)</v>
          </cell>
        </row>
        <row r="92">
          <cell r="J92" t="str">
            <v>Доходы от рекламных услуг (СС)</v>
          </cell>
        </row>
        <row r="93">
          <cell r="J93" t="str">
            <v>Доходы от ресторана</v>
          </cell>
        </row>
        <row r="94">
          <cell r="J94" t="str">
            <v>Доходы от ресторана</v>
          </cell>
        </row>
        <row r="95">
          <cell r="J95" t="str">
            <v>Доходы от ресторанно-гостиничного обслуживания</v>
          </cell>
        </row>
        <row r="96">
          <cell r="J96" t="str">
            <v>Доходы от ресторанно-гостиничного обслуживания</v>
          </cell>
        </row>
        <row r="97">
          <cell r="J97" t="str">
            <v>Доходы от социальной сферы</v>
          </cell>
        </row>
        <row r="98">
          <cell r="J98" t="str">
            <v>Доходы от спонсорской помощи</v>
          </cell>
        </row>
        <row r="99">
          <cell r="J99" t="str">
            <v>Доходы от спонсорской помощи</v>
          </cell>
        </row>
        <row r="100">
          <cell r="J100" t="str">
            <v>Доходы от строительства и ремонта автодорог всего, в т</v>
          </cell>
        </row>
        <row r="101">
          <cell r="J101" t="str">
            <v>Доходы от транспортировки грузов всего, в т</v>
          </cell>
        </row>
        <row r="102">
          <cell r="J102" t="str">
            <v>Доходы пиано-бар</v>
          </cell>
        </row>
        <row r="103">
          <cell r="J103" t="str">
            <v>Доходы пиано-бар</v>
          </cell>
        </row>
        <row r="104">
          <cell r="J104" t="str">
            <v>Доходы по основной деятельности</v>
          </cell>
        </row>
        <row r="105">
          <cell r="J105" t="str">
            <v>Доходы по производственной деятельности</v>
          </cell>
        </row>
        <row r="106">
          <cell r="J106" t="str">
            <v>другие виды выплат по обязательствам (указать конкретные выплаты)</v>
          </cell>
        </row>
        <row r="107">
          <cell r="J107" t="str">
            <v>Другие налоги и сборы (АР)</v>
          </cell>
        </row>
        <row r="108">
          <cell r="J108" t="str">
            <v>Другие расходы (АР)</v>
          </cell>
        </row>
        <row r="109">
          <cell r="J109" t="str">
            <v>ЗАТРАТЫ НА АДМИНИСТРАТИВНЫЙ ПЕРСОНАЛ</v>
          </cell>
        </row>
        <row r="110">
          <cell r="J110" t="str">
            <v>ЗАТРАТЫ НА КОММЕРЧЕСКИЙ ПЕРСОНАЛ (КП)</v>
          </cell>
        </row>
        <row r="111">
          <cell r="J111" t="str">
            <v>ЗАТРАТЫ НА МАТЕРИАЛЫ, ИСПОЛЬЗОВАННЫЕ В ПРОИЗВОДСТВЕ (в производстве)</v>
          </cell>
        </row>
        <row r="112">
          <cell r="J112" t="str">
            <v>ЗАТРАТЫ НА МАТЕРИАЛЫ, ИСПОЛЬЗОВАННЫЕ В ПРОИЗВОДСТВЕ (СС)</v>
          </cell>
        </row>
        <row r="113">
          <cell r="J113" t="str">
            <v>ЗАТРАТЫ НА МАТЕРИАЛЫ, ИСПОЛЬЗОВАННЫЕ В ПРОИЗВОДСТВЕ (услуги собственные)</v>
          </cell>
        </row>
        <row r="114">
          <cell r="J114" t="str">
            <v>ЗАТРАТЫ НА ОПР (в производстве)</v>
          </cell>
        </row>
        <row r="115">
          <cell r="J115" t="str">
            <v>ЗАТРАТЫ НА ОПР (услуги собственные)</v>
          </cell>
        </row>
        <row r="116">
          <cell r="J116" t="str">
            <v>ЗАТРАТЫ НА ОСНОВНОЙ ПЕРСОНАЛ (СС)</v>
          </cell>
        </row>
        <row r="117">
          <cell r="J117" t="str">
            <v>Затраты по аренде (СС)</v>
          </cell>
        </row>
        <row r="118">
          <cell r="J118" t="str">
            <v>Затраты по аренде А/транспорта (механизмов) (СС)</v>
          </cell>
        </row>
        <row r="119">
          <cell r="J119" t="str">
            <v>Затраты по аренде жилья для сотрудников (СС)</v>
          </cell>
        </row>
        <row r="120">
          <cell r="J120" t="str">
            <v>Затраты по аренде помещений (офис) (СС)</v>
          </cell>
        </row>
        <row r="121">
          <cell r="J121" t="str">
            <v>Затраты по аренде производственного оборудования (СС)</v>
          </cell>
        </row>
        <row r="122">
          <cell r="J122" t="str">
            <v>Затраты по аренде производственного оборудования, спецтехники (в производстве)</v>
          </cell>
        </row>
        <row r="123">
          <cell r="J123" t="str">
            <v>Затраты по аренде производственного оборудования, спецтехники (услуги собственные)</v>
          </cell>
        </row>
        <row r="124">
          <cell r="J124" t="str">
            <v>Затраты по аренде производственного транспорта (в производстве)</v>
          </cell>
        </row>
        <row r="125">
          <cell r="J125" t="str">
            <v>Затраты по аренде производственного транспорта (услуги собственные)</v>
          </cell>
        </row>
        <row r="126">
          <cell r="J126" t="str">
            <v>Затраты по аренде производственных помещений (в производстве)</v>
          </cell>
        </row>
        <row r="127">
          <cell r="J127" t="str">
            <v>Затраты по аренде производственных помещений (услуги собственные)</v>
          </cell>
        </row>
        <row r="128">
          <cell r="J128" t="str">
            <v>Затраты по аренде прочего производственного имущества (в производстве)</v>
          </cell>
        </row>
        <row r="129">
          <cell r="J129" t="str">
            <v>Затраты по аренде прочего производственного имущества (услуги собственные)</v>
          </cell>
        </row>
        <row r="130">
          <cell r="J130" t="str">
            <v>затраты по аттестации лабороторий</v>
          </cell>
        </row>
        <row r="131">
          <cell r="J131" t="str">
            <v>Затраты по бурению и установке анкеров</v>
          </cell>
        </row>
        <row r="132">
          <cell r="J132" t="str">
            <v>Затраты по вневедомственной и пожарной охране производственных объектов</v>
          </cell>
        </row>
        <row r="133">
          <cell r="J133" t="str">
            <v>Затраты по воде и канализации (услуги собственные)</v>
          </cell>
        </row>
        <row r="134">
          <cell r="J134" t="str">
            <v>Затраты по восстановлению почвы и автодорог</v>
          </cell>
        </row>
        <row r="135">
          <cell r="J135" t="str">
            <v>Затраты по вывозу ТБО (АР)</v>
          </cell>
        </row>
        <row r="136">
          <cell r="J136" t="str">
            <v>Затраты по горячей воде (АР)</v>
          </cell>
        </row>
        <row r="137">
          <cell r="J137" t="str">
            <v>затраты по гос.проверке оборудования и материалов</v>
          </cell>
        </row>
        <row r="138">
          <cell r="J138" t="str">
            <v>Затраты по дефектоскопиии стыков и сплошности изоляции</v>
          </cell>
        </row>
        <row r="139">
          <cell r="J139" t="str">
            <v>Затраты по диагностике и обследованию</v>
          </cell>
        </row>
        <row r="140">
          <cell r="J140" t="str">
            <v>Затраты по иным видам страхования (АР)</v>
          </cell>
        </row>
        <row r="141">
          <cell r="J141" t="str">
            <v>Затраты по иным видам страхования (КП)</v>
          </cell>
        </row>
        <row r="142">
          <cell r="J142" t="str">
            <v>Затраты по иным видам страхования (услуги собственные)</v>
          </cell>
        </row>
        <row r="143">
          <cell r="J143" t="str">
            <v>Затраты по иным видам страхования (СС)</v>
          </cell>
        </row>
        <row r="144">
          <cell r="J144" t="str">
            <v>Затраты по ремонту автотранспорта собственными силами (СС)</v>
          </cell>
        </row>
        <row r="145">
          <cell r="J145" t="str">
            <v>Затраты по ремонту автотранспорта подрядным способом (СС)</v>
          </cell>
        </row>
        <row r="146">
          <cell r="J146" t="str">
            <v>Затраты по ремонту автотранспорта собственными силами (в производстве)</v>
          </cell>
        </row>
        <row r="147">
          <cell r="J147" t="str">
            <v>Затраты по ремонту автотранспорта подрядным способом (в производстве)</v>
          </cell>
        </row>
        <row r="148">
          <cell r="J148" t="str">
            <v>Затраты по ремонту автотранспорта собственными силами (услуги собственные)</v>
          </cell>
        </row>
        <row r="149">
          <cell r="J149" t="str">
            <v>Затраты по ремонту автотранспорта подрядным способом (услуги собственные)</v>
          </cell>
        </row>
        <row r="150">
          <cell r="J150" t="str">
            <v>Затраты по ремонту зданий, сооружений собственными силами (СС)</v>
          </cell>
        </row>
        <row r="151">
          <cell r="J151" t="str">
            <v>Затраты по ремонту зданий, сооружений подрядным способом (СС)</v>
          </cell>
        </row>
        <row r="152">
          <cell r="J152" t="str">
            <v>Затраты по ремонту зданий, сооружений собственными силами (в производстве)</v>
          </cell>
        </row>
        <row r="153">
          <cell r="J153" t="str">
            <v>Затраты по ремонту зданий, сооружений подрядным способом (в производстве)</v>
          </cell>
        </row>
        <row r="154">
          <cell r="J154" t="str">
            <v>Затраты по ремонту зданий, сооружений собственными силами (услуги собственные)</v>
          </cell>
        </row>
        <row r="155">
          <cell r="J155" t="str">
            <v>Затраты по ремонту зданий, сооружений подрядным способом (услуги собственные)</v>
          </cell>
        </row>
        <row r="156">
          <cell r="J156" t="str">
            <v>Затраты по ремонту машин и механизмов собственными силами (СС)</v>
          </cell>
        </row>
        <row r="157">
          <cell r="J157" t="str">
            <v>Затраты по ремонту машин и механизмов подрядным способом (СС)</v>
          </cell>
        </row>
        <row r="158">
          <cell r="J158" t="str">
            <v>Затраты по ремонту машин и механизмов собственными силами (в производстве)</v>
          </cell>
        </row>
        <row r="159">
          <cell r="J159" t="str">
            <v>Затраты по ремонту машин и механизмов подрядным способом (в производстве)</v>
          </cell>
        </row>
        <row r="160">
          <cell r="J160" t="str">
            <v>Затраты по ремонту машин и механизмов собственными силами (услуги собственные)</v>
          </cell>
        </row>
        <row r="161">
          <cell r="J161" t="str">
            <v>Затраты по ремонту машин и механизмов подрядным способом (услуги собственные)</v>
          </cell>
        </row>
        <row r="162">
          <cell r="J162" t="str">
            <v>Затраты по ремонту оборудования собственными силами (СС)</v>
          </cell>
        </row>
        <row r="163">
          <cell r="J163" t="str">
            <v>Затраты по ремонту оборудования подрядным способом (СС)</v>
          </cell>
        </row>
        <row r="164">
          <cell r="J164" t="str">
            <v>Затраты по ремонту оборудования собственными силами (в производстве)</v>
          </cell>
        </row>
        <row r="165">
          <cell r="J165" t="str">
            <v>Затраты по ремонту оборудования подрядным способом (в производстве)</v>
          </cell>
        </row>
        <row r="166">
          <cell r="J166" t="str">
            <v>Затраты по ремонту оборудования собственными силами (услуги собственные)</v>
          </cell>
        </row>
        <row r="167">
          <cell r="J167" t="str">
            <v>Затраты по ремонту оборудования подрядным способом (услуги собственные)</v>
          </cell>
        </row>
        <row r="168">
          <cell r="J168" t="str">
            <v>Затраты по ремонту прочих основных средств собственными силами (СС)</v>
          </cell>
        </row>
        <row r="169">
          <cell r="J169" t="str">
            <v>Затраты по ремонту прочих основных средств подрядным способом (СС)</v>
          </cell>
        </row>
        <row r="170">
          <cell r="J170" t="str">
            <v>Затраты по ремонту прочих основных средств собственными силами (в производстве)</v>
          </cell>
        </row>
        <row r="171">
          <cell r="J171" t="str">
            <v>Затраты по ремонту прочих основных средств подрядным способом (в производстве)</v>
          </cell>
        </row>
        <row r="172">
          <cell r="J172" t="str">
            <v>Затраты по ремонту прочих основных средств собственными силами (услуги собственные)</v>
          </cell>
        </row>
        <row r="173">
          <cell r="J173" t="str">
            <v>Затраты по ремонту прочих основных средств подрядным способом (услуги собственные)</v>
          </cell>
        </row>
        <row r="174">
          <cell r="J174" t="str">
            <v>затраты по сертификации технологий и надзору за качеством</v>
          </cell>
        </row>
        <row r="175">
          <cell r="J175" t="str">
            <v>Затраты по сопровождению проекта строительства</v>
          </cell>
        </row>
        <row r="176">
          <cell r="J176" t="str">
            <v>Затраты по страхованию ГПО владельцев траспортных средств (в производстве)</v>
          </cell>
        </row>
        <row r="177">
          <cell r="J177" t="str">
            <v>Затраты по страхованию ГПО владельцев траспортных средств (услуги собственные)</v>
          </cell>
        </row>
        <row r="178">
          <cell r="J178" t="str">
            <v>Затраты по страхованию ГПО владельцев траспортных средств и имущества(КП)</v>
          </cell>
        </row>
        <row r="179">
          <cell r="J179" t="str">
            <v>Затраты по страхованию ГПО владельцев траспортных средств и страхованию имущества</v>
          </cell>
        </row>
        <row r="180">
          <cell r="J180" t="str">
            <v>Затраты по страхованию ГПО владельцев траспортных средств и страхованию имущества (СС)</v>
          </cell>
        </row>
        <row r="181">
          <cell r="J181" t="str">
            <v>Затраты по страхованию груза (РК) (КП)</v>
          </cell>
        </row>
        <row r="182">
          <cell r="J182" t="str">
            <v>Затраты по страхованию имущества (в производстве)</v>
          </cell>
        </row>
        <row r="183">
          <cell r="J183" t="str">
            <v>Затраты по страхованию ответственности работодателя (АР)</v>
          </cell>
        </row>
        <row r="184">
          <cell r="J184" t="str">
            <v>Затраты по страхованию ответственности работодателя (в производстве)</v>
          </cell>
        </row>
        <row r="185">
          <cell r="J185" t="str">
            <v>Затраты по страхованию ответственности работодателя (КП)</v>
          </cell>
        </row>
        <row r="186">
          <cell r="J186" t="str">
            <v>Затраты по страхованию ответственности работодателя (СС)</v>
          </cell>
        </row>
        <row r="187">
          <cell r="J187" t="str">
            <v>Затраты по страхованию ответственности работодателя (услуги собственные)</v>
          </cell>
        </row>
        <row r="188">
          <cell r="J188" t="str">
            <v>Затраты по теплоэнергии (АР)</v>
          </cell>
        </row>
        <row r="189">
          <cell r="J189" t="str">
            <v>Затраты по теплоэнергии (услуги собственные)</v>
          </cell>
        </row>
        <row r="190">
          <cell r="J190" t="str">
            <v>Затраты по теплоэнергии, используемой в производственных помещениях</v>
          </cell>
        </row>
        <row r="191">
          <cell r="J191" t="str">
            <v>Затраты по технической воде</v>
          </cell>
        </row>
        <row r="192">
          <cell r="J192" t="str">
            <v>Затраты по технической воде (СС)</v>
          </cell>
        </row>
        <row r="193">
          <cell r="J193" t="str">
            <v>Затраты по техобслуживанию машин, механизмов и автотранспорта (СС)</v>
          </cell>
        </row>
        <row r="194">
          <cell r="J194" t="str">
            <v>Затраты по техобслуживанию машин, механизмов и автотранспорта (в производстве)</v>
          </cell>
        </row>
        <row r="195">
          <cell r="J195" t="str">
            <v>Затраты по техобслуживанию машин, механизмов и автотранспорта (услуги собственные)</v>
          </cell>
        </row>
        <row r="196">
          <cell r="J196" t="str">
            <v>Затраты по холодной воде и канализации (АР)</v>
          </cell>
        </row>
        <row r="197">
          <cell r="J197" t="str">
            <v>Затраты по холодной воде и канализации, используемой в производственных помещениях</v>
          </cell>
        </row>
        <row r="198">
          <cell r="J198" t="str">
            <v>Затраты по электроэнергии (АР)</v>
          </cell>
        </row>
        <row r="199">
          <cell r="J199" t="str">
            <v>Затраты по электроэнергии используемой машинами и оборудованием (СС)</v>
          </cell>
        </row>
        <row r="200">
          <cell r="J200" t="str">
            <v>Затраты по электроэнергии используемой машинами и оборудованием(услуги собственные)</v>
          </cell>
        </row>
        <row r="201">
          <cell r="J201" t="str">
            <v>Затраты по электроэнергии, используемой в производственных помещениях  (в производстве)</v>
          </cell>
        </row>
        <row r="202">
          <cell r="J202" t="str">
            <v>Затраты по электроэнергии, используемой в производственных помещениях (услуги собственные)</v>
          </cell>
        </row>
        <row r="203">
          <cell r="J203" t="str">
            <v>Затраты по электроэнергии, используемой машинами и оборудованием (в производстве)</v>
          </cell>
        </row>
        <row r="204">
          <cell r="J204" t="str">
            <v>Затраты прошлых лет (АР)</v>
          </cell>
        </row>
        <row r="205">
          <cell r="J205" t="str">
            <v>Здания и сооружения</v>
          </cell>
        </row>
        <row r="206">
          <cell r="J206" t="str">
            <v>Земля</v>
          </cell>
        </row>
        <row r="207">
          <cell r="J207" t="str">
            <v>Игра на полях</v>
          </cell>
        </row>
        <row r="208">
          <cell r="J208" t="str">
            <v>Игра на полях</v>
          </cell>
        </row>
        <row r="209">
          <cell r="J209" t="str">
            <v>Инвентарь для кухни, посуда для ресторана (СС)</v>
          </cell>
        </row>
        <row r="210">
          <cell r="J210" t="str">
            <v>Инвентарь, мединструментарий,ковочный материал (СС)</v>
          </cell>
        </row>
        <row r="211">
          <cell r="J211" t="str">
            <v>Инвестиции</v>
          </cell>
        </row>
        <row r="212">
          <cell r="J212" t="str">
            <v>Интернет (АР)</v>
          </cell>
        </row>
        <row r="213">
          <cell r="J213" t="str">
            <v>Интернет (в производстве)</v>
          </cell>
        </row>
        <row r="214">
          <cell r="J214" t="str">
            <v>Интернет (КП)</v>
          </cell>
        </row>
        <row r="215">
          <cell r="J215" t="str">
            <v>Интернет (СС)</v>
          </cell>
        </row>
        <row r="216">
          <cell r="J216" t="str">
            <v>Интернет (услуги собственные)</v>
          </cell>
        </row>
        <row r="217">
          <cell r="J217" t="str">
            <v>Информационные, консультационные, маркетинговые услуги (АР)</v>
          </cell>
        </row>
        <row r="218">
          <cell r="J218" t="str">
            <v>Кабельное телевидение (АР)</v>
          </cell>
        </row>
        <row r="219">
          <cell r="J219" t="str">
            <v>Канцелярские товары (АР)</v>
          </cell>
        </row>
        <row r="220">
          <cell r="J220" t="str">
            <v>Канцелярские товары (СС)</v>
          </cell>
        </row>
        <row r="221">
          <cell r="J221" t="str">
            <v>Капитальное строительство и модернизация</v>
          </cell>
        </row>
        <row r="222">
          <cell r="J222" t="str">
            <v>Капитальный ремонт автодорог</v>
          </cell>
        </row>
        <row r="223">
          <cell r="J223" t="str">
            <v>Капитальный ремонт скважин</v>
          </cell>
        </row>
        <row r="224">
          <cell r="J224" t="str">
            <v>Капитальные ремонты</v>
          </cell>
        </row>
        <row r="225">
          <cell r="J225" t="str">
            <v>Керосин</v>
          </cell>
        </row>
        <row r="226">
          <cell r="J226" t="str">
            <v>Керосин (торговля)</v>
          </cell>
        </row>
        <row r="227">
          <cell r="J227" t="str">
            <v>Кокс</v>
          </cell>
        </row>
        <row r="228">
          <cell r="J228" t="str">
            <v>Кокс (торговля)</v>
          </cell>
        </row>
        <row r="229">
          <cell r="J229" t="str">
            <v>КОМАНДИРОВОЧНЫЕ РАСХОДЫ АДМИНИСТРАТИВНОГО ПЕРСОНАЛА</v>
          </cell>
        </row>
        <row r="230">
          <cell r="J230" t="str">
            <v>КОМАНДИРОВОЧНЫЕ РАСХОДЫ КОММЕРЧЕСКОГО ПЕРСОНАЛА (КП)</v>
          </cell>
        </row>
        <row r="231">
          <cell r="J231" t="str">
            <v>КОМАНДИРОВОЧНЫЕ РАСХОДЫ ОПР (в производстве)</v>
          </cell>
        </row>
        <row r="232">
          <cell r="J232" t="str">
            <v>КОМАНДИРОВОЧНЫЕ РАСХОДЫ ОПР (услуги собственные)</v>
          </cell>
        </row>
        <row r="233">
          <cell r="J233" t="str">
            <v>КОМАНДИРОВОЧНЫЕ РАСХОДЫ ПЕРСОНАЛА (СС)</v>
          </cell>
        </row>
        <row r="234">
          <cell r="J234" t="str">
            <v>Комиссионное вознаграждение за продвижение товара</v>
          </cell>
        </row>
        <row r="235">
          <cell r="J235" t="str">
            <v>КОММЕРЧЕСКИЕ РАСХОДЫ</v>
          </cell>
        </row>
        <row r="236">
          <cell r="J236" t="str">
            <v>Коммунальные услуги (АР)</v>
          </cell>
        </row>
        <row r="237">
          <cell r="J237" t="str">
            <v>Комплексное исследование скважин</v>
          </cell>
        </row>
        <row r="238">
          <cell r="J238" t="str">
            <v>Корма для животных (СС)</v>
          </cell>
        </row>
        <row r="239">
          <cell r="J239" t="str">
            <v>Корпоративный подоходный налог</v>
          </cell>
        </row>
        <row r="240">
          <cell r="J240" t="str">
            <v>Ликвидация/консервация скважин</v>
          </cell>
        </row>
        <row r="241">
          <cell r="J241" t="str">
            <v>Лицензирование</v>
          </cell>
        </row>
        <row r="242">
          <cell r="J242" t="str">
            <v>Мазут</v>
          </cell>
        </row>
        <row r="243">
          <cell r="J243" t="str">
            <v>Мазут (торговля)</v>
          </cell>
        </row>
        <row r="244">
          <cell r="J244" t="str">
            <v>Маркетинговые расходы ( изучение рынка, продвижение товара на рынке)</v>
          </cell>
        </row>
        <row r="245">
          <cell r="J245" t="str">
            <v>Материалы, используемые в процессе производства (в производстве)</v>
          </cell>
        </row>
        <row r="246">
          <cell r="J246" t="str">
            <v>Материалы, используемые в процессе производства (СС)</v>
          </cell>
        </row>
        <row r="247">
          <cell r="J247" t="str">
            <v>Материалы, используемые в процессе производства (услуги собственные)</v>
          </cell>
        </row>
        <row r="248">
          <cell r="J248" t="str">
            <v>Машины и оборудование</v>
          </cell>
        </row>
        <row r="249">
          <cell r="J249" t="str">
            <v>Медикаменты, вакцина, антисептическик противопаразитные средства (СС)</v>
          </cell>
        </row>
        <row r="250">
          <cell r="J250" t="str">
            <v>Медицинские услуги (СС)</v>
          </cell>
        </row>
        <row r="251">
          <cell r="J251" t="str">
            <v>Медицинские услуги (СС)</v>
          </cell>
        </row>
        <row r="252">
          <cell r="J252" t="str">
            <v>Междугородние, международные переговоры (АР)</v>
          </cell>
        </row>
        <row r="253">
          <cell r="J253" t="str">
            <v>Междугородние, международные переговоры (в производстве)</v>
          </cell>
        </row>
        <row r="254">
          <cell r="J254" t="str">
            <v>Междугородние, международные переговоры (КП)</v>
          </cell>
        </row>
        <row r="255">
          <cell r="J255" t="str">
            <v>Междугородние, международные переговоры (СС)</v>
          </cell>
        </row>
        <row r="256">
          <cell r="J256" t="str">
            <v>Междугородние, международные переговоры (услуги собственные)</v>
          </cell>
        </row>
        <row r="257">
          <cell r="J257" t="str">
            <v>Мобилизационные/ демобилизационные работы</v>
          </cell>
        </row>
        <row r="258">
          <cell r="J258" t="str">
            <v>мойка а/транспорта</v>
          </cell>
        </row>
        <row r="259">
          <cell r="J259" t="str">
            <v>Моющие средства (СС)</v>
          </cell>
        </row>
        <row r="260">
          <cell r="J260" t="str">
            <v>Надбавки к оплате труда административного персонала</v>
          </cell>
        </row>
        <row r="261">
          <cell r="J261" t="str">
            <v>Надбавки к оплате труда коммерческого персонала</v>
          </cell>
        </row>
        <row r="262">
          <cell r="J262" t="str">
            <v>Надбавки к оплате труда ОПР (в производстве)</v>
          </cell>
        </row>
        <row r="263">
          <cell r="J263" t="str">
            <v>Надбавки к оплате труда ОПР (услуги собственные)</v>
          </cell>
        </row>
        <row r="264">
          <cell r="J264" t="str">
            <v>Надбавки к оплате труда основного персонала (СС)</v>
          </cell>
        </row>
        <row r="265">
          <cell r="J265" t="str">
            <v>Налог на землю (АР)</v>
          </cell>
        </row>
        <row r="266">
          <cell r="J266" t="str">
            <v>Налог на землю (в производстве)</v>
          </cell>
        </row>
        <row r="267">
          <cell r="J267" t="str">
            <v>Налог на землю (СС)</v>
          </cell>
        </row>
        <row r="268">
          <cell r="J268" t="str">
            <v>Налог на землю (услуги собственные)</v>
          </cell>
        </row>
        <row r="269">
          <cell r="J269" t="str">
            <v>Налог на имущество (АР)</v>
          </cell>
        </row>
        <row r="270">
          <cell r="J270" t="str">
            <v>Налог на имущество (в производстве)</v>
          </cell>
        </row>
        <row r="271">
          <cell r="J271" t="str">
            <v>Налог на имущество (КП)</v>
          </cell>
        </row>
        <row r="272">
          <cell r="J272" t="str">
            <v>Налог на имущество (СС)</v>
          </cell>
        </row>
        <row r="273">
          <cell r="J273" t="str">
            <v>Налог на имущество (услуги собственные)</v>
          </cell>
        </row>
        <row r="274">
          <cell r="J274" t="str">
            <v>Налог на транспорт (АР)</v>
          </cell>
        </row>
        <row r="275">
          <cell r="J275" t="str">
            <v>Налог на транспорт (в производстве)</v>
          </cell>
        </row>
        <row r="276">
          <cell r="J276" t="str">
            <v>Налог на транспорт (КП)</v>
          </cell>
        </row>
        <row r="277">
          <cell r="J277" t="str">
            <v>Налог на транспорт (СС)</v>
          </cell>
        </row>
        <row r="278">
          <cell r="J278" t="str">
            <v>Налог на транспорт (услуги собственные)</v>
          </cell>
        </row>
        <row r="279">
          <cell r="J279" t="str">
            <v>Налог на экологию (АР)</v>
          </cell>
        </row>
        <row r="280">
          <cell r="J280" t="str">
            <v>Налог у источника</v>
          </cell>
        </row>
        <row r="281">
          <cell r="J281" t="str">
            <v>Налог у источника по процентам</v>
          </cell>
        </row>
        <row r="282">
          <cell r="J282" t="str">
            <v>Налоги (АР)</v>
          </cell>
        </row>
        <row r="283">
          <cell r="J283" t="str">
            <v>Налоговые платежи и сборы всего (в производстве)</v>
          </cell>
        </row>
        <row r="284">
          <cell r="J284" t="str">
            <v>Налоговые платежи и сборы всего (КП)</v>
          </cell>
        </row>
        <row r="285">
          <cell r="J285" t="str">
            <v>Налоговые платежи и сборы всего (СС)</v>
          </cell>
        </row>
        <row r="286">
          <cell r="J286" t="str">
            <v>Налоговые платежи и сборы всего (услуги собственные)</v>
          </cell>
        </row>
        <row r="287">
          <cell r="J287" t="str">
            <v>Научно-исследовательские разработки (АР)</v>
          </cell>
        </row>
        <row r="288">
          <cell r="J288" t="str">
            <v>Непроизводственное</v>
          </cell>
        </row>
        <row r="289">
          <cell r="J289" t="str">
            <v>Нефть</v>
          </cell>
        </row>
        <row r="290">
          <cell r="J290" t="str">
            <v>Нефть (торговля)</v>
          </cell>
        </row>
        <row r="291">
          <cell r="J291" t="str">
            <v>НМА</v>
          </cell>
        </row>
        <row r="292">
          <cell r="J292" t="str">
            <v>Нормативная, тендерная документация (АР)</v>
          </cell>
        </row>
        <row r="293">
          <cell r="J293" t="str">
            <v>Обслуживание лифтов</v>
          </cell>
        </row>
        <row r="294">
          <cell r="J294" t="str">
            <v>Обслуживание технических оргтехники, средств связи АУП (картриджи, тонеры и пр</v>
          </cell>
        </row>
        <row r="295">
          <cell r="J295" t="str">
            <v>Обслуживание технических средств связи АУП (картриджи, тонеры и пр</v>
          </cell>
        </row>
        <row r="296">
          <cell r="J296" t="str">
            <v>обслуживание ценных бумаг</v>
          </cell>
        </row>
        <row r="297">
          <cell r="J297" t="str">
            <v>Озеленение гольф-полей, территорий (розарий, зеленые насаждения, посев травы)</v>
          </cell>
        </row>
        <row r="298">
          <cell r="J298" t="str">
            <v>Оплата труда административного персонала</v>
          </cell>
        </row>
        <row r="299">
          <cell r="J299" t="str">
            <v>Оплата труда коммерческого персонала</v>
          </cell>
        </row>
        <row r="300">
          <cell r="J300" t="str">
            <v>Оплата труда ОПР (в производстве)</v>
          </cell>
        </row>
        <row r="301">
          <cell r="J301" t="str">
            <v>Оплата труда ОПР (услуги собственные)</v>
          </cell>
        </row>
        <row r="302">
          <cell r="J302" t="str">
            <v>Оплата труда основного персонала (СС)</v>
          </cell>
        </row>
        <row r="303">
          <cell r="J303" t="str">
            <v>Оплата труда сезонного персонала (СС)</v>
          </cell>
        </row>
        <row r="304">
          <cell r="J304" t="str">
            <v>Организация выставок, конференций</v>
          </cell>
        </row>
        <row r="305">
          <cell r="J305" t="str">
            <v>Отпускные, компенсации административного персонала</v>
          </cell>
        </row>
        <row r="306">
          <cell r="J306" t="str">
            <v>Отпускные, компенсации коммерческого персонала</v>
          </cell>
        </row>
        <row r="307">
          <cell r="J307" t="str">
            <v>Отпускные, компенсации ОПР (в производстве)</v>
          </cell>
        </row>
        <row r="308">
          <cell r="J308" t="str">
            <v>Отпускные, компенсации ОПР (услуги собственные)</v>
          </cell>
        </row>
        <row r="309">
          <cell r="J309" t="str">
            <v>Отпускные, компенсации основного персонала (СС)</v>
          </cell>
        </row>
        <row r="310">
          <cell r="J310" t="str">
            <v>ОФИСНЫЕ РАСХОДЫ (АР)</v>
          </cell>
        </row>
        <row r="311">
          <cell r="J311" t="str">
            <v>ОФИСНЫЕ РАСХОДЫ (СС)</v>
          </cell>
        </row>
        <row r="312">
          <cell r="J312" t="str">
            <v>Оформление территории Гольф Клуба на турнир</v>
          </cell>
        </row>
        <row r="313">
          <cell r="J313" t="str">
            <v>Оформление экопаспорта</v>
          </cell>
        </row>
        <row r="314">
          <cell r="J314" t="str">
            <v>Перевод документов</v>
          </cell>
        </row>
        <row r="315">
          <cell r="J315" t="str">
            <v>Перекачка нефти из неисправных жд цистерн</v>
          </cell>
        </row>
        <row r="316">
          <cell r="J316" t="str">
            <v>Печное топливо</v>
          </cell>
        </row>
        <row r="317">
          <cell r="J317" t="str">
            <v>Печное топливо (торговля)</v>
          </cell>
        </row>
        <row r="318">
          <cell r="J318" t="str">
            <v>Плата за загрязнение окр (КП)</v>
          </cell>
        </row>
        <row r="319">
          <cell r="J319" t="str">
            <v>Плата за загрязнение окр (в производстве)</v>
          </cell>
        </row>
        <row r="320">
          <cell r="J320" t="str">
            <v>Плата за загрязнение окр (услуги собственные)</v>
          </cell>
        </row>
        <row r="321">
          <cell r="J321" t="str">
            <v>Плата за загрязнение окр (СС)</v>
          </cell>
        </row>
        <row r="322">
          <cell r="J322" t="str">
            <v>Плата за использование РЧС</v>
          </cell>
        </row>
        <row r="323">
          <cell r="J323" t="str">
            <v>Плата за пользование водными ресурсами поверхностных источников</v>
          </cell>
        </row>
        <row r="324">
          <cell r="J324" t="str">
            <v>Погрузочно-разгрузочные работы</v>
          </cell>
        </row>
        <row r="325">
          <cell r="J325" t="str">
            <v>Подготовка кадров (КП)</v>
          </cell>
        </row>
        <row r="326">
          <cell r="J326" t="str">
            <v>Подписка, литература (АР)</v>
          </cell>
        </row>
        <row r="327">
          <cell r="J327" t="str">
            <v>Подписка, литература (СС)</v>
          </cell>
        </row>
        <row r="328">
          <cell r="J328" t="str">
            <v>Пожарная/Вневедомственная охрана (АР)</v>
          </cell>
        </row>
        <row r="329">
          <cell r="J329" t="str">
            <v>Пожарная/Вневедомственная охрана (СС)</v>
          </cell>
        </row>
        <row r="330">
          <cell r="J330" t="str">
            <v>Пожарная/Вневедомственная охрана (СС)</v>
          </cell>
        </row>
        <row r="331">
          <cell r="J331" t="str">
            <v>Поиск и отслеживание вагонов</v>
          </cell>
        </row>
        <row r="332">
          <cell r="J332" t="str">
            <v>Посадка цветников</v>
          </cell>
        </row>
        <row r="333">
          <cell r="J333" t="str">
            <v>Почтовые и телеграфные расходы (в производстве)</v>
          </cell>
        </row>
        <row r="334">
          <cell r="J334" t="str">
            <v>Почтовые и телеграфные расходы (доставка и связь) (АР)</v>
          </cell>
        </row>
        <row r="335">
          <cell r="J335" t="str">
            <v>Почтовые и телеграфные расходы (КП)</v>
          </cell>
        </row>
        <row r="336">
          <cell r="J336" t="str">
            <v>Почтовые и телеграфные расходы (СС)</v>
          </cell>
        </row>
        <row r="337">
          <cell r="J337" t="str">
            <v>Почтовые и телеграфные расходы (услуги собственные)</v>
          </cell>
        </row>
        <row r="338">
          <cell r="J338" t="str">
            <v>Предоставление персонала газовых хозяйств</v>
          </cell>
        </row>
        <row r="339">
          <cell r="J339" t="str">
            <v>Предоставление персонала буровых работ</v>
          </cell>
        </row>
        <row r="340">
          <cell r="J340" t="str">
            <v>Предоставление персонала проектных и строительно-монтажных работ</v>
          </cell>
        </row>
        <row r="341">
          <cell r="J341" t="str">
            <v>Представительские расходы в пределах лимита (АР)</v>
          </cell>
        </row>
        <row r="342">
          <cell r="J342" t="str">
            <v>Представительские расходы в пределах лимита (СС)</v>
          </cell>
        </row>
        <row r="343">
          <cell r="J343" t="str">
            <v>Представительские расходы сверх норм (АР)</v>
          </cell>
        </row>
        <row r="344">
          <cell r="J344" t="str">
            <v>Представительские расходы сверх норм (СС)</v>
          </cell>
        </row>
        <row r="345">
          <cell r="J345" t="str">
            <v>Премии, вознаграждения административного персонала</v>
          </cell>
        </row>
        <row r="346">
          <cell r="J346" t="str">
            <v>Премии, вознаграждения коммерческого персоонала</v>
          </cell>
        </row>
        <row r="347">
          <cell r="J347" t="str">
            <v>Премии, вознаграждения ОПР (в производстве)</v>
          </cell>
        </row>
        <row r="348">
          <cell r="J348" t="str">
            <v>Премии, вознаграждения ОПР (услуги собственные)</v>
          </cell>
        </row>
        <row r="349">
          <cell r="J349" t="str">
            <v>Премии, вознаграждения основного персонала (СС)</v>
          </cell>
        </row>
        <row r="350">
          <cell r="J350" t="str">
            <v>Приобретение основных средств</v>
          </cell>
        </row>
        <row r="351">
          <cell r="J351" t="str">
            <v>Продукты питания (СС)</v>
          </cell>
        </row>
        <row r="352">
          <cell r="J352" t="str">
            <v>Проезд (АР)</v>
          </cell>
        </row>
        <row r="353">
          <cell r="J353" t="str">
            <v>Проезд (КП)</v>
          </cell>
        </row>
        <row r="354">
          <cell r="J354" t="str">
            <v>Проезд (СС)</v>
          </cell>
        </row>
        <row r="355">
          <cell r="J355" t="str">
            <v>Проезд (услуги собственные)</v>
          </cell>
        </row>
        <row r="356">
          <cell r="J356" t="str">
            <v>Проектирование</v>
          </cell>
        </row>
        <row r="357">
          <cell r="J357" t="str">
            <v>Проектно-сметные работы</v>
          </cell>
        </row>
        <row r="358">
          <cell r="J358" t="str">
            <v>Проживание (АР)</v>
          </cell>
        </row>
        <row r="359">
          <cell r="J359" t="str">
            <v>Проживание (КП)</v>
          </cell>
        </row>
        <row r="360">
          <cell r="J360" t="str">
            <v>Проживание (СС)</v>
          </cell>
        </row>
        <row r="361">
          <cell r="J361" t="str">
            <v>Проживание (услуги собственные)</v>
          </cell>
        </row>
        <row r="362">
          <cell r="J362" t="str">
            <v>Производственная сфера</v>
          </cell>
        </row>
        <row r="363">
          <cell r="J363" t="str">
            <v>Производственное</v>
          </cell>
        </row>
        <row r="364">
          <cell r="J364" t="str">
            <v>Прокат гольф-кары</v>
          </cell>
        </row>
        <row r="365">
          <cell r="J365" t="str">
            <v>Прокат гольф-кары</v>
          </cell>
        </row>
        <row r="366">
          <cell r="J366" t="str">
            <v>Промывка жд цистерн</v>
          </cell>
        </row>
        <row r="367">
          <cell r="J367" t="str">
            <v>Проценты от депозита в банке</v>
          </cell>
        </row>
        <row r="368">
          <cell r="J368" t="str">
            <v>Проценты от депозита в банке (СС)</v>
          </cell>
        </row>
        <row r="369">
          <cell r="J369" t="str">
            <v>Прочие выплаты административного персонала</v>
          </cell>
        </row>
        <row r="370">
          <cell r="J370" t="str">
            <v>Прочие выплаты коммерческому персоналу</v>
          </cell>
        </row>
        <row r="371">
          <cell r="J371" t="str">
            <v>Прочие выплаты ОПР (в производстве)</v>
          </cell>
        </row>
        <row r="372">
          <cell r="J372" t="str">
            <v>Прочие выплаты ОПР (услуги собственные)</v>
          </cell>
        </row>
        <row r="373">
          <cell r="J373" t="str">
            <v>Прочие выплаты основному персонала (СС)</v>
          </cell>
        </row>
        <row r="374">
          <cell r="J374" t="str">
            <v>Прочие доходы от газовых хозяйств</v>
          </cell>
        </row>
        <row r="375">
          <cell r="J375" t="str">
            <v>Прочие доходы от буровых работ</v>
          </cell>
        </row>
        <row r="376">
          <cell r="J376" t="str">
            <v>Прочие доходы от проектных и строительно-монтажных работ</v>
          </cell>
        </row>
        <row r="377">
          <cell r="J377" t="str">
            <v>Прочие доходы по производстводственной деятельности</v>
          </cell>
        </row>
        <row r="378">
          <cell r="J378" t="str">
            <v>Прочие доходы от промывки жд цистерн</v>
          </cell>
        </row>
        <row r="379">
          <cell r="J379" t="str">
            <v>Прочие затраты всего</v>
          </cell>
        </row>
        <row r="380">
          <cell r="J380" t="str">
            <v>Прочие коммерческие расходы</v>
          </cell>
        </row>
        <row r="381">
          <cell r="J381" t="str">
            <v>Прочие накладные расходы (в производстве)</v>
          </cell>
        </row>
        <row r="382">
          <cell r="J382" t="str">
            <v>Прочие накладные расходы (КП)</v>
          </cell>
        </row>
        <row r="383">
          <cell r="J383" t="str">
            <v>Прочие накладные расходы (СС)</v>
          </cell>
        </row>
        <row r="384">
          <cell r="J384" t="str">
            <v>Прочие накладные расходы (услуги собственные)</v>
          </cell>
        </row>
        <row r="385">
          <cell r="J385" t="str">
            <v>Прочие нефтепродукты</v>
          </cell>
        </row>
        <row r="386">
          <cell r="J386" t="str">
            <v>Прочие нефтепродукты (торговля)</v>
          </cell>
        </row>
        <row r="387">
          <cell r="J387" t="str">
            <v>Прочие основные средства</v>
          </cell>
        </row>
        <row r="388">
          <cell r="J388" t="str">
            <v>Прочие расходы (АР)</v>
          </cell>
        </row>
        <row r="389">
          <cell r="J389" t="str">
            <v>Прочие расходы (СС)</v>
          </cell>
        </row>
        <row r="390">
          <cell r="J390" t="str">
            <v>Прочие расходы по командировке (АР)</v>
          </cell>
        </row>
        <row r="391">
          <cell r="J391" t="str">
            <v>Прочие расходы по командировке (в производстве)</v>
          </cell>
        </row>
        <row r="392">
          <cell r="J392" t="str">
            <v>Прочие расходы по командировке (КП)</v>
          </cell>
        </row>
        <row r="393">
          <cell r="J393" t="str">
            <v>Прочие расходы по командировке (СС)</v>
          </cell>
        </row>
        <row r="394">
          <cell r="J394" t="str">
            <v>Прочие расходы по командировке (услуги собственные)</v>
          </cell>
        </row>
        <row r="395">
          <cell r="J395" t="str">
            <v>Прочие расходы по поставке товара</v>
          </cell>
        </row>
        <row r="396">
          <cell r="J396" t="str">
            <v>ПРОЧИЕ РАСХОДЫ ПО РЕАЛИЗАЦИИ</v>
          </cell>
        </row>
        <row r="397">
          <cell r="J397" t="str">
            <v>Прочие сборы и платежи (в производстве)</v>
          </cell>
        </row>
        <row r="398">
          <cell r="J398" t="str">
            <v>Прочие сборы и платежи (КП)</v>
          </cell>
        </row>
        <row r="399">
          <cell r="J399" t="str">
            <v>Прочие сборы и платежи (СС)</v>
          </cell>
        </row>
        <row r="400">
          <cell r="J400" t="str">
            <v>Прочие сборы и платежи (услуги собственные)</v>
          </cell>
        </row>
        <row r="401">
          <cell r="J401" t="str">
            <v>Прочие услуги (АР)</v>
          </cell>
        </row>
        <row r="402">
          <cell r="J402" t="str">
            <v>Услуги прочие (АР)</v>
          </cell>
        </row>
        <row r="403">
          <cell r="J403" t="str">
            <v>Прочие услуги (нотариальные, информационные, техобслуживание ОС) (КП)</v>
          </cell>
        </row>
        <row r="404">
          <cell r="J404" t="str">
            <v>Прочие услуги от строительства и ремонта автодорог</v>
          </cell>
        </row>
        <row r="405">
          <cell r="J405" t="str">
            <v>Прочие услуги от брокерской и таможенной деятельности</v>
          </cell>
        </row>
        <row r="406">
          <cell r="J406" t="str">
            <v>Прочие услуги от транспортировки грузов</v>
          </cell>
        </row>
        <row r="407">
          <cell r="J407" t="str">
            <v>Прочие услуги основной деятельности (ТО)</v>
          </cell>
        </row>
        <row r="408">
          <cell r="J408" t="str">
            <v>Прочие услуги основной деятельности (торговля)</v>
          </cell>
        </row>
        <row r="409">
          <cell r="J409" t="str">
            <v>Прочие услуги связи (АР)</v>
          </cell>
        </row>
        <row r="410">
          <cell r="J410" t="str">
            <v>Прочие услуги связи (в производстве)</v>
          </cell>
        </row>
        <row r="411">
          <cell r="J411" t="str">
            <v>Прочие услуги связи (КП)</v>
          </cell>
        </row>
        <row r="412">
          <cell r="J412" t="str">
            <v>Прочие услуги связи (СС)</v>
          </cell>
        </row>
        <row r="413">
          <cell r="J413" t="str">
            <v>Прочие услуги связи (услуги собственные)</v>
          </cell>
        </row>
        <row r="414">
          <cell r="J414" t="str">
            <v>Расход от курсовой разницы</v>
          </cell>
        </row>
        <row r="415">
          <cell r="J415" t="str">
            <v>Расходный материал для электриков (СС)</v>
          </cell>
        </row>
        <row r="416">
          <cell r="J416" t="str">
            <v>Расходный материал ресторан, пиано-бар , дискотека (СС)</v>
          </cell>
        </row>
        <row r="417">
          <cell r="J417" t="str">
            <v>Расходы</v>
          </cell>
        </row>
        <row r="418">
          <cell r="J418" t="str">
            <v>Расходы в виде вознаграждения</v>
          </cell>
        </row>
        <row r="419">
          <cell r="J419" t="str">
            <v>Проезд в командировках (в производстве)</v>
          </cell>
        </row>
        <row r="420">
          <cell r="J420" t="str">
            <v>Расходы на проезд в командировках (услуги собственные)</v>
          </cell>
        </row>
        <row r="421">
          <cell r="J421" t="str">
            <v>Расходы на проживание в командировках (в производстве)</v>
          </cell>
        </row>
        <row r="422">
          <cell r="J422" t="str">
            <v>Расходы на проживание в командировках (услуги собственные)</v>
          </cell>
        </row>
        <row r="423">
          <cell r="J423" t="str">
            <v>Расходы на реализацию</v>
          </cell>
        </row>
        <row r="424">
          <cell r="J424" t="str">
            <v>Расходы на рекламу</v>
          </cell>
        </row>
        <row r="425">
          <cell r="J425" t="str">
            <v>РАСХОДЫ ПО АРЕНДЕ (в производстве)</v>
          </cell>
        </row>
        <row r="426">
          <cell r="J426" t="str">
            <v>РАСХОДЫ ПО АРЕНДЕ (услуги собственные)</v>
          </cell>
        </row>
        <row r="427">
          <cell r="J427" t="str">
            <v>РАСХОДЫ ПО АРЕНДЕ И КОММУНАЛЬНЫМ УСЛУГАМ</v>
          </cell>
        </row>
        <row r="428">
          <cell r="J428" t="str">
            <v>Расходы по благотворительной деятельности</v>
          </cell>
        </row>
        <row r="429">
          <cell r="J429" t="str">
            <v>Расходы по Евроводе (СС)</v>
          </cell>
        </row>
        <row r="430">
          <cell r="J430" t="str">
            <v>Расходы по инвестициям и капитальным вложениям (справочно)</v>
          </cell>
        </row>
        <row r="431">
          <cell r="J431" t="str">
            <v>Расходы по маневровым работам</v>
          </cell>
        </row>
        <row r="432">
          <cell r="J432" t="str">
            <v>Расходы по неосновной деятельности</v>
          </cell>
        </row>
        <row r="433">
          <cell r="J433" t="str">
            <v>Расходы по основной деятельности</v>
          </cell>
        </row>
        <row r="434">
          <cell r="J434" t="str">
            <v>Расходы по ответхранению</v>
          </cell>
        </row>
        <row r="435">
          <cell r="J435" t="str">
            <v>Расходы по охране труда (АР)</v>
          </cell>
        </row>
        <row r="436">
          <cell r="J436" t="str">
            <v>Расходы по охране труда (в производстве)</v>
          </cell>
        </row>
        <row r="437">
          <cell r="J437" t="str">
            <v>Расходы по охране труда (услуги собственные)</v>
          </cell>
        </row>
        <row r="438">
          <cell r="J438" t="str">
            <v>Расходы по охране труда (СС)</v>
          </cell>
        </row>
        <row r="439">
          <cell r="J439" t="str">
            <v>Расходы по питьевой воде (АР)</v>
          </cell>
        </row>
        <row r="440">
          <cell r="J440" t="str">
            <v>РАСХОДЫ ПО ПОДБОРУ И ОБУЧЕНИЮ КАДРОВ (АР)</v>
          </cell>
        </row>
        <row r="441">
          <cell r="J441" t="str">
            <v>РАСХОДЫ ПО ПОДБОРУ И ОБУЧЕНИЮ КАДРОВ (КП)</v>
          </cell>
        </row>
        <row r="442">
          <cell r="J442" t="str">
            <v>РАСХОДЫ ПО ПОДБОРУ И ОБУЧЕНИЮ КАДРОВ (в производстве)</v>
          </cell>
        </row>
        <row r="443">
          <cell r="J443" t="str">
            <v>РАСХОДЫ ПО ПОДБОРУ И ОБУЧЕНИЮ КАДРОВ (услуги собственные)</v>
          </cell>
        </row>
        <row r="444">
          <cell r="J444" t="str">
            <v>РАСХОДЫ ПО ПОДБОРУ И ОБУЧЕНИЮ КАДРОВ (СС)</v>
          </cell>
        </row>
        <row r="445">
          <cell r="J445" t="str">
            <v>Расходы по реализации в производстве</v>
          </cell>
        </row>
        <row r="446">
          <cell r="J446" t="str">
            <v>Расходы по реализации в сфере услуг</v>
          </cell>
        </row>
        <row r="447">
          <cell r="J447" t="str">
            <v>Расходы по реализации в торговле</v>
          </cell>
        </row>
        <row r="448">
          <cell r="J448" t="str">
            <v>Расходы по реализации нематериальных активов</v>
          </cell>
        </row>
        <row r="449">
          <cell r="J449" t="str">
            <v>Расходы по реализации основных средств</v>
          </cell>
        </row>
        <row r="450">
          <cell r="J450" t="str">
            <v>Расходы по реализации ЦБ</v>
          </cell>
        </row>
        <row r="451">
          <cell r="J451" t="str">
            <v>Расходы по содержанию ж/д путей</v>
          </cell>
        </row>
        <row r="452">
          <cell r="J452" t="str">
            <v>Расходы по социальной программе (проведение праздничных мероприятий, путевки для детей сотрудников и др</v>
          </cell>
        </row>
        <row r="453">
          <cell r="J453" t="str">
            <v>Расходы по социальной сфере</v>
          </cell>
        </row>
        <row r="454">
          <cell r="J454" t="str">
            <v>РАСХОДЫ ПО СУБПОДРЯДНЫМ КОНТРАКТАМ  (в производстве)</v>
          </cell>
        </row>
        <row r="455">
          <cell r="J455" t="str">
            <v>РАСХОДЫ ПО СУБПОДРЯДНЫМ КОНТРАКТАМ (услуги собственные)</v>
          </cell>
        </row>
        <row r="456">
          <cell r="J456" t="str">
            <v>РАСХОДЫ ПО СУБПОДРЯДНЫМ КОНТРАКТАМ (СС)</v>
          </cell>
        </row>
        <row r="457">
          <cell r="J457" t="str">
            <v>Расходыпо реализации в строительстве</v>
          </cell>
        </row>
        <row r="458">
          <cell r="J458" t="str">
            <v>Реализация промышленных товаров</v>
          </cell>
        </row>
        <row r="459">
          <cell r="J459" t="str">
            <v>Реализация прочих товаров (розничная)</v>
          </cell>
        </row>
        <row r="460">
          <cell r="J460" t="str">
            <v>Реализация прочих товаров работ услуг</v>
          </cell>
        </row>
        <row r="461">
          <cell r="J461" t="str">
            <v>Реализация СНО</v>
          </cell>
        </row>
        <row r="462">
          <cell r="J462" t="str">
            <v>Реализация ТМЗ</v>
          </cell>
        </row>
        <row r="463">
          <cell r="J463" t="str">
            <v>Реализация товаров и материалов</v>
          </cell>
        </row>
        <row r="464">
          <cell r="J464" t="str">
            <v>Резервный фонд</v>
          </cell>
        </row>
        <row r="465">
          <cell r="J465" t="str">
            <v>Резервы на сомнительные долги (АР)</v>
          </cell>
        </row>
        <row r="466">
          <cell r="J466" t="str">
            <v>Реклама (КП)</v>
          </cell>
        </row>
        <row r="467">
          <cell r="J467" t="str">
            <v>РЕМОНТ ОСНОВНЫХ СРЕДСТВ CОБСТВЕННЫМИ СИЛАМИ (СС)</v>
          </cell>
        </row>
        <row r="468">
          <cell r="J468" t="str">
            <v>РЕМОНТ ОСНОВНЫХ СРЕДСТВ CОБСТВЕННЫМИ СИЛАМИ (в производстве)</v>
          </cell>
        </row>
        <row r="469">
          <cell r="J469" t="str">
            <v>РЕМОНТ ОСНОВНЫХ СРЕДСТВ CОБСТВЕННЫМИ СИЛАМИ (услуги собственные)</v>
          </cell>
        </row>
        <row r="470">
          <cell r="J470" t="str">
            <v>РЕМОНТ ОСНОВНЫХ СРЕДСТВ ПОДРЯДНЫМ СПОСОБОМ (в производстве)</v>
          </cell>
        </row>
        <row r="471">
          <cell r="J471" t="str">
            <v>РЕМОНТ ОСНОВНЫХ СРЕДСТВ ПОДРЯДНЫМ СПОСОБОМ (услуги собственные)</v>
          </cell>
        </row>
        <row r="472">
          <cell r="J472" t="str">
            <v>СВЯЗЬ (АР)</v>
          </cell>
        </row>
        <row r="473">
          <cell r="J473" t="str">
            <v>СЕБЕСТОИМОСТЬ РЕАЛИЗОВАННЫХ ТОВАРОВ (торговля), ПРИОБРЕТЕННЫХ ДЛЯ ПРОДАЖИ</v>
          </cell>
        </row>
        <row r="474">
          <cell r="J474" t="str">
            <v>СЕБЕСТОИМОСТЬ РЕАЛИЗОВАННЫХ ТОВАРОВ, ПРИОБРЕТЕННЫХ ДЛЯ ПРОДАЖИ</v>
          </cell>
        </row>
        <row r="475">
          <cell r="J475" t="str">
            <v>Сертификация, регистрация кассовых аппратов,госпошлина (СС)</v>
          </cell>
        </row>
        <row r="476">
          <cell r="J476" t="str">
            <v>Сертификация, регистрация кассовых аппратов,госпошлина (СС)</v>
          </cell>
        </row>
        <row r="477">
          <cell r="J477" t="str">
            <v>Складские услуги (Доход от брокерской и таможенной деятельности)</v>
          </cell>
        </row>
        <row r="478">
          <cell r="J478" t="str">
            <v>Складские услуги (Доходы газовых хозяйств)</v>
          </cell>
        </row>
        <row r="479">
          <cell r="J479" t="str">
            <v>Служба Аист (АР)</v>
          </cell>
        </row>
        <row r="480">
          <cell r="J480" t="str">
            <v>Содержание гольф-полей, территорий АБК, КСК (выездного круга, манежа, денника) и др</v>
          </cell>
        </row>
        <row r="481">
          <cell r="J481" t="str">
            <v>Содержание и ремонт офисов и оборудования (АР)</v>
          </cell>
        </row>
        <row r="482">
          <cell r="J482" t="str">
            <v>Содержание и ремонт офисов и оборудования (СС)</v>
          </cell>
        </row>
        <row r="483">
          <cell r="J483" t="str">
            <v>Сотовая связь (АР)</v>
          </cell>
        </row>
        <row r="484">
          <cell r="J484" t="str">
            <v>Сотовая связь (в производстве)</v>
          </cell>
        </row>
        <row r="485">
          <cell r="J485" t="str">
            <v>Сотовая связь (КП)</v>
          </cell>
        </row>
        <row r="486">
          <cell r="J486" t="str">
            <v>Сотовая связь (СС)</v>
          </cell>
        </row>
        <row r="487">
          <cell r="J487" t="str">
            <v>Сотовая связь (услуги собственные)</v>
          </cell>
        </row>
        <row r="488">
          <cell r="J488" t="str">
            <v>Соц.налог и отчисления в ФСС по административному персоналу</v>
          </cell>
        </row>
        <row r="489">
          <cell r="J489" t="str">
            <v>Соц.налог и отчисления в ФСС (в производстве)</v>
          </cell>
        </row>
        <row r="490">
          <cell r="J490" t="str">
            <v>Соц.налог и отчисления в ФСС (услуги собственные)</v>
          </cell>
        </row>
        <row r="491">
          <cell r="J491" t="str">
            <v>Соц.налог и отчисления в ФСС (СС)</v>
          </cell>
        </row>
        <row r="492">
          <cell r="J492" t="str">
            <v>Социальный налог и сбор на социальное страхование (КП)</v>
          </cell>
        </row>
        <row r="493">
          <cell r="J493" t="str">
            <v>Спецодежда, спортивная экипировка (СС)</v>
          </cell>
        </row>
        <row r="494">
          <cell r="J494" t="str">
            <v>Спонсорская помощь</v>
          </cell>
        </row>
        <row r="495">
          <cell r="J495" t="str">
            <v>Спутниковая и транкинговая связь (в производстве)</v>
          </cell>
        </row>
        <row r="496">
          <cell r="J496" t="str">
            <v>Спутниковая и транкинговая связь (КП)</v>
          </cell>
        </row>
        <row r="497">
          <cell r="J497" t="str">
            <v>Спутниковая и транкинговая связь (СС)</v>
          </cell>
        </row>
        <row r="498">
          <cell r="J498" t="str">
            <v>Спутниковая связь (АР)</v>
          </cell>
        </row>
        <row r="499">
          <cell r="J499" t="str">
            <v>Спутниковая связь (услуги собственные)</v>
          </cell>
        </row>
        <row r="500">
          <cell r="J500" t="str">
            <v>Страхование (АР)</v>
          </cell>
        </row>
        <row r="501">
          <cell r="J501" t="str">
            <v>Строительно-монтажные работы</v>
          </cell>
        </row>
        <row r="502">
          <cell r="J502" t="str">
            <v>Строительство автодорог</v>
          </cell>
        </row>
        <row r="503">
          <cell r="J503" t="str">
            <v>Субаренда ресторана</v>
          </cell>
        </row>
        <row r="504">
          <cell r="J504" t="str">
            <v>Субаренда ресторана</v>
          </cell>
        </row>
        <row r="505">
          <cell r="J505" t="str">
            <v>Суточные выплаты по норме в пределах РК (в производстве)</v>
          </cell>
        </row>
        <row r="506">
          <cell r="J506" t="str">
            <v>Суточные выплаты по норме в пределах РК (КП)</v>
          </cell>
        </row>
        <row r="507">
          <cell r="J507" t="str">
            <v>Суточные выплаты по норме в пределах РК (СС)</v>
          </cell>
        </row>
        <row r="508">
          <cell r="J508" t="str">
            <v>Суточные выплаты по норме в пределах РК (услуги собственные)</v>
          </cell>
        </row>
        <row r="509">
          <cell r="J509" t="str">
            <v>Суточные по норме в пределах РК (АР)</v>
          </cell>
        </row>
        <row r="510">
          <cell r="J510" t="str">
            <v>Суточные по норме за пределами РК (АР)</v>
          </cell>
        </row>
        <row r="511">
          <cell r="J511" t="str">
            <v>Суточные по норме за пределами РК (в производстве)</v>
          </cell>
        </row>
        <row r="512">
          <cell r="J512" t="str">
            <v>Суточные по норме за пределами РК (КП)</v>
          </cell>
        </row>
        <row r="513">
          <cell r="J513" t="str">
            <v>Суточные по норме за пределами РК (СС)</v>
          </cell>
        </row>
        <row r="514">
          <cell r="J514" t="str">
            <v>Суточные по норме за пределами РК (услуги собственные)</v>
          </cell>
        </row>
        <row r="515">
          <cell r="J515" t="str">
            <v>Сфера услуг</v>
          </cell>
        </row>
        <row r="516">
          <cell r="J516" t="str">
            <v>Таможенные расходы</v>
          </cell>
        </row>
        <row r="517">
          <cell r="J517" t="str">
            <v>Текущий ремонт автодорог</v>
          </cell>
        </row>
        <row r="518">
          <cell r="J518" t="str">
            <v>ТЕКУЩИЙ РЕМОНТ ОСНОВНЫХ СРЕДСТВ ПОДРЯДНЫМ СПОСОБОМ</v>
          </cell>
        </row>
        <row r="519">
          <cell r="J519" t="str">
            <v>Телеграф (СС)</v>
          </cell>
        </row>
        <row r="520">
          <cell r="J520" t="str">
            <v>Типографские расходы (бланочная продукция,журналы, альбомы и др</v>
          </cell>
        </row>
        <row r="521">
          <cell r="J521" t="str">
            <v>Типографские расходы (СС)</v>
          </cell>
        </row>
        <row r="522">
          <cell r="J522" t="str">
            <v>Товары промышленные (торговля)</v>
          </cell>
        </row>
        <row r="523">
          <cell r="J523" t="str">
            <v>Товары прочие (оптовая торговля)</v>
          </cell>
        </row>
        <row r="524">
          <cell r="J524" t="str">
            <v>Товары прочие (розничная торговля)</v>
          </cell>
        </row>
        <row r="525">
          <cell r="J525" t="str">
            <v>Товары розничные(торговля)</v>
          </cell>
        </row>
        <row r="526">
          <cell r="J526" t="str">
            <v>Топливо, используемое на отопление (СС)</v>
          </cell>
        </row>
        <row r="527">
          <cell r="J527" t="str">
            <v>Топливо, используемое при эксплуатации машин и механизмов (в производстве)</v>
          </cell>
        </row>
        <row r="528">
          <cell r="J528" t="str">
            <v>Топливо, используемое при эксплуатации машин и механизмов (услуги собственные)</v>
          </cell>
        </row>
        <row r="529">
          <cell r="J529" t="str">
            <v>Топливо, используемое при эксплуатации машин, механизмов и автотранспорта произв</v>
          </cell>
        </row>
        <row r="530">
          <cell r="J530" t="str">
            <v>Торговая сфера</v>
          </cell>
        </row>
        <row r="531">
          <cell r="J531" t="str">
            <v>Транкинговая связь (АР)</v>
          </cell>
        </row>
        <row r="532">
          <cell r="J532" t="str">
            <v>Транспортировка</v>
          </cell>
        </row>
        <row r="533">
          <cell r="J533" t="str">
            <v>Транспортировка (торговля)</v>
          </cell>
        </row>
        <row r="534">
          <cell r="J534" t="str">
            <v>Транспортировка грузов</v>
          </cell>
        </row>
        <row r="535">
          <cell r="J535" t="str">
            <v>Транспортное обслуживание АУП (АР)</v>
          </cell>
        </row>
        <row r="536">
          <cell r="J536" t="str">
            <v>Транспортное обслуживание АУП (СС)</v>
          </cell>
        </row>
        <row r="537">
          <cell r="J537" t="str">
            <v>Транспортные , погрузочно-разгрузочные работы и услуги</v>
          </cell>
        </row>
        <row r="538">
          <cell r="J538" t="str">
            <v>ТРАНСПОРТНЫЕ И ИНЫЕ РАСХОДЫ ПО ПОСТАВКЕ ТОВАРА</v>
          </cell>
        </row>
        <row r="539">
          <cell r="J539" t="str">
            <v>Транспортные, погрузочно-разгрузочные работы и услуги (доходы газовых хозяйств)</v>
          </cell>
        </row>
        <row r="540">
          <cell r="J540" t="str">
            <v>Транспортные, погрузочно-разгрузочные работы и услуги (доходы от буровых работ)</v>
          </cell>
        </row>
        <row r="541">
          <cell r="J541" t="str">
            <v>Убытки от доли участия в ТОО</v>
          </cell>
        </row>
        <row r="542">
          <cell r="J542" t="str">
            <v>Услуги автостоянки (КП)</v>
          </cell>
        </row>
        <row r="543">
          <cell r="J543" t="str">
            <v>Услуги аренды каналов связи (АР)</v>
          </cell>
        </row>
        <row r="544">
          <cell r="J544" t="str">
            <v>Услуги аудиторских организаций (АР)</v>
          </cell>
        </row>
        <row r="545">
          <cell r="J545" t="str">
            <v>Услуги банка (АР)</v>
          </cell>
        </row>
        <row r="546">
          <cell r="J546" t="str">
            <v>Услуги лабораторий</v>
          </cell>
        </row>
        <row r="547">
          <cell r="J547" t="str">
            <v>Услуги лабораторий (СС)</v>
          </cell>
        </row>
        <row r="548">
          <cell r="J548" t="str">
            <v>Услуги лабораторий (СС)</v>
          </cell>
        </row>
        <row r="549">
          <cell r="J549" t="str">
            <v>Услуги общественного питания</v>
          </cell>
        </row>
        <row r="550">
          <cell r="J550" t="str">
            <v>Услуги по агрохимическому, мелиоративному обслуживаниюи консервации (не капитального характера)</v>
          </cell>
        </row>
        <row r="551">
          <cell r="J551" t="str">
            <v>Услуги по агрохимическому, мелиоративному обслуживаниюи консервации (не капитального характера)</v>
          </cell>
        </row>
        <row r="552">
          <cell r="J552" t="str">
            <v>Услуги по брокерской деятельности</v>
          </cell>
        </row>
        <row r="553">
          <cell r="J553" t="str">
            <v>Услуги по грузоотправлению</v>
          </cell>
        </row>
        <row r="554">
          <cell r="J554" t="str">
            <v>Услуги по грузополучению</v>
          </cell>
        </row>
        <row r="555">
          <cell r="J555" t="str">
            <v>Услуги по дезинфекции, дератизации и дезинсекции</v>
          </cell>
        </row>
        <row r="556">
          <cell r="J556" t="str">
            <v>Услуги по дезинфекции, дератизации и дезинсекции</v>
          </cell>
        </row>
        <row r="557">
          <cell r="J557" t="str">
            <v>Услуги по договору доверительного управления</v>
          </cell>
        </row>
        <row r="558">
          <cell r="J558" t="str">
            <v>Услуги по наливу ГСМ (торговля)</v>
          </cell>
        </row>
        <row r="559">
          <cell r="J559" t="str">
            <v>Услуги по наливу и перевалке ГСМ</v>
          </cell>
        </row>
        <row r="560">
          <cell r="J560" t="str">
            <v>Услуги по перевалке ГСМ (торговля)</v>
          </cell>
        </row>
        <row r="561">
          <cell r="J561" t="str">
            <v>Услуги по племенной работе</v>
          </cell>
        </row>
        <row r="562">
          <cell r="J562" t="str">
            <v>Услуги по племенной работе</v>
          </cell>
        </row>
        <row r="563">
          <cell r="J563" t="str">
            <v>Услуги по племенной работе</v>
          </cell>
        </row>
        <row r="564">
          <cell r="J564" t="str">
            <v>Услуги по ремонту и консервации оросительных систем</v>
          </cell>
        </row>
        <row r="565">
          <cell r="J565" t="str">
            <v>Услуги по таможенному оформлению</v>
          </cell>
        </row>
        <row r="566">
          <cell r="J566" t="str">
            <v>Услуги по учебно-тренировочным сборам</v>
          </cell>
        </row>
        <row r="567">
          <cell r="J567" t="str">
            <v>Услуги по учебно-тренировочным сборам</v>
          </cell>
        </row>
        <row r="568">
          <cell r="J568" t="str">
            <v>Услуги по экспедированию грузов</v>
          </cell>
        </row>
        <row r="569">
          <cell r="J569" t="str">
            <v>Услуги прачечных и химчисток (СС)</v>
          </cell>
        </row>
        <row r="570">
          <cell r="J570" t="str">
            <v>Услуги прачечных и химчисток (СС)</v>
          </cell>
        </row>
        <row r="571">
          <cell r="J571" t="str">
            <v>Услуги связи</v>
          </cell>
        </row>
        <row r="572">
          <cell r="J572" t="str">
            <v>УСЛУГИ СВЯЗИ (в производстве)</v>
          </cell>
        </row>
        <row r="573">
          <cell r="J573" t="str">
            <v>УСЛУГИ СВЯЗИ (КП)</v>
          </cell>
        </row>
        <row r="574">
          <cell r="J574" t="str">
            <v>УСЛУГИ СВЯЗИ (СС)</v>
          </cell>
        </row>
        <row r="575">
          <cell r="J575" t="str">
            <v>УСЛУГИ СВЯЗИ (услуги собственные)</v>
          </cell>
        </row>
        <row r="576">
          <cell r="J576" t="str">
            <v>Услуги сертификации</v>
          </cell>
        </row>
        <row r="577">
          <cell r="J577" t="str">
            <v>УСЛУГИ СТОРОННИХ ОРГАНИЗАЦИЙ (в производстве)</v>
          </cell>
        </row>
        <row r="578">
          <cell r="J578" t="str">
            <v>УСЛУГИ СТОРОННИХ ОРГАНИЗАЦИЙ (услуги собственные)</v>
          </cell>
        </row>
        <row r="579">
          <cell r="J579" t="str">
            <v>УСЛУГИ СТОРОННИХ ОРГАНИЗАЦИЙ, СВЯЗАННЫХ С СОЦИАЛЬНОЙ СФЕРОЙ</v>
          </cell>
        </row>
        <row r="580">
          <cell r="J580" t="str">
            <v>УСЛУГИ СТРАХОВАНИЯ (в производстве)</v>
          </cell>
        </row>
        <row r="581">
          <cell r="J581" t="str">
            <v>УСЛУГИ СТРАХОВАНИЯ (КП)</v>
          </cell>
        </row>
        <row r="582">
          <cell r="J582" t="str">
            <v>УСЛУГИ СТРАХОВАНИЯ (СС)</v>
          </cell>
        </row>
        <row r="583">
          <cell r="J583" t="str">
            <v>УСЛУГИ СТРАХОВАНИЯ (услуги собственные)</v>
          </cell>
        </row>
        <row r="584">
          <cell r="J584" t="str">
            <v>Услуги транспортных предприятий(вывоз снега, навоза, мусора, фекальных и талых вод, доставка кормов и др</v>
          </cell>
        </row>
        <row r="585">
          <cell r="J585" t="str">
            <v>Услуги транспортных предприятий(вывоз снега, навоза, мусора, фекальных и талых вод, доставка кормов и др.)</v>
          </cell>
        </row>
        <row r="586">
          <cell r="J586" t="str">
            <v>Услуги хранения ГСМ</v>
          </cell>
        </row>
        <row r="587">
          <cell r="J587" t="str">
            <v>Услуги хранения ГСМ (торговля)</v>
          </cell>
        </row>
        <row r="588">
          <cell r="J588" t="str">
            <v>Услуги ЦБПО</v>
          </cell>
        </row>
        <row r="589">
          <cell r="J589" t="str">
            <v>Услуги энергетической службы</v>
          </cell>
        </row>
        <row r="590">
          <cell r="J590" t="str">
            <v>Услуги юрид</v>
          </cell>
        </row>
        <row r="591">
          <cell r="J591" t="str">
            <v>Усовершенствование программного обеспечения (КП)</v>
          </cell>
        </row>
        <row r="592">
          <cell r="J592" t="str">
            <v>участие в выставках, конференциях, ярмарках (АР)</v>
          </cell>
        </row>
        <row r="593">
          <cell r="J593" t="str">
            <v>Участие в выставках, ярмарках</v>
          </cell>
        </row>
        <row r="594">
          <cell r="J594" t="str">
            <v>Химреагенты, расходный материал для медлабораторий, удобрения,соль (СС)</v>
          </cell>
        </row>
        <row r="595">
          <cell r="J595" t="str">
            <v>Хознужды (АР)</v>
          </cell>
        </row>
        <row r="596">
          <cell r="J596" t="str">
            <v>Хознужды (СС)</v>
          </cell>
        </row>
        <row r="597">
          <cell r="J597" t="str">
            <v>Хозяйственные расходы (КП)</v>
          </cell>
        </row>
        <row r="598">
          <cell r="J598" t="str">
            <v>Хозяйственный инвентарь и материал (СС)</v>
          </cell>
        </row>
        <row r="599">
          <cell r="J599" t="str">
            <v>Чистка здания (СС)</v>
          </cell>
        </row>
        <row r="600">
          <cell r="J600" t="str">
            <v>Чистка здания (СС)</v>
          </cell>
        </row>
        <row r="601">
          <cell r="J601" t="str">
            <v>Членские взносы</v>
          </cell>
        </row>
        <row r="602">
          <cell r="J602" t="str">
            <v>Членские взносы</v>
          </cell>
        </row>
        <row r="603">
          <cell r="J603" t="str">
            <v>Шоу программа (постановка, костюмы)</v>
          </cell>
        </row>
        <row r="604">
          <cell r="J604" t="str">
            <v>Шоу программа (постановка, костюмы)</v>
          </cell>
        </row>
        <row r="605">
          <cell r="J605" t="str">
            <v>Электроэнергия</v>
          </cell>
        </row>
        <row r="606">
          <cell r="J606" t="str">
            <v>Доход от услуг связи и сопутствующих им услугам</v>
          </cell>
        </row>
        <row r="607">
          <cell r="J607" t="str">
            <v>Аренда оборудования</v>
          </cell>
        </row>
        <row r="608">
          <cell r="J608" t="str">
            <v>Проектирование</v>
          </cell>
        </row>
        <row r="609">
          <cell r="J609" t="str">
            <v>Реализация оборудования</v>
          </cell>
        </row>
        <row r="610">
          <cell r="J610" t="str">
            <v>Технический надзор</v>
          </cell>
        </row>
        <row r="611">
          <cell r="J611" t="str">
            <v>Техническое обслуживание</v>
          </cell>
        </row>
        <row r="612">
          <cell r="J612" t="str">
            <v>Услуги телекоммуникаций</v>
          </cell>
        </row>
        <row r="613">
          <cell r="J613" t="str">
            <v>Электроэнергия (торговля)</v>
          </cell>
        </row>
        <row r="614">
          <cell r="J614" t="str">
            <v>Газофикация</v>
          </cell>
        </row>
        <row r="615">
          <cell r="J615" t="str">
            <v>Утилизация мусора и промышленных отходов</v>
          </cell>
        </row>
        <row r="616">
          <cell r="J616" t="str">
            <v>ЭНЕРГИЯ И КОММУНАЛЬНЫЕ УСЛУГИ (в производстве)</v>
          </cell>
        </row>
        <row r="617">
          <cell r="J617" t="str">
            <v>ЭНЕРГИЯ И КОММУНАЛЬНЫЕ УСЛУГИ (СС)</v>
          </cell>
        </row>
        <row r="618">
          <cell r="J618" t="str">
            <v>ЭНЕРГИЯ И КОММУНАЛЬНЫЕ УСЛУГИ (услуги собственные)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кAg(расш)"/>
      <sheetName val="кВФ(расш)"/>
      <sheetName val="кИТ(расш)"/>
      <sheetName val="кМФ(расш)"/>
      <sheetName val="кУФ(расш)"/>
      <sheetName val="кЗФ(расш)"/>
      <sheetName val="кГО(расш)"/>
      <sheetName val="кЮФ(расш)"/>
      <sheetName val="кАФ(расш)"/>
      <sheetName val="кАС(расш)"/>
      <sheetName val="Лист1"/>
      <sheetName val="Лист2"/>
      <sheetName val="Лист3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НМА"/>
      <sheetName val="Аппендикс "/>
      <sheetName val="Амортизация"/>
      <sheetName val="ОСВ"/>
      <sheetName val="Лист1"/>
    </sheetNames>
    <sheetDataSet>
      <sheetData sheetId="1">
        <row r="32">
          <cell r="X32">
            <v>24586768.61</v>
          </cell>
        </row>
        <row r="33">
          <cell r="X33">
            <v>52391188.080000006</v>
          </cell>
        </row>
        <row r="36">
          <cell r="X36">
            <v>0</v>
          </cell>
        </row>
      </sheetData>
      <sheetData sheetId="2">
        <row r="24">
          <cell r="O24">
            <v>14031302.65</v>
          </cell>
          <cell r="T24">
            <v>19013690.02</v>
          </cell>
        </row>
        <row r="25">
          <cell r="O25">
            <v>36101617.79</v>
          </cell>
          <cell r="T25">
            <v>173679989.49</v>
          </cell>
        </row>
        <row r="28">
          <cell r="O28">
            <v>705697.1599999999</v>
          </cell>
          <cell r="T28">
            <v>8105888.220000001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свод"/>
      <sheetName val="ан.1С 242-243"/>
      <sheetName val="ан.1С 274"/>
      <sheetName val="ан.1С 8.2 242-243"/>
      <sheetName val="ан.1С 8.2 274"/>
    </sheetNames>
    <sheetDataSet>
      <sheetData sheetId="0">
        <row r="1">
          <cell r="A1">
            <v>1000</v>
          </cell>
        </row>
        <row r="2">
          <cell r="A2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Ф"/>
      <sheetName val="ЗФ"/>
      <sheetName val="ВФ"/>
      <sheetName val="АФ"/>
      <sheetName val="Аст"/>
      <sheetName val="ЮФ"/>
      <sheetName val="МФ"/>
      <sheetName val="сравнен"/>
      <sheetName val="t0_nam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мятка"/>
      <sheetName val="Форма1"/>
      <sheetName val="Форма2"/>
      <sheetName val="Форма3"/>
      <sheetName val="Форма4"/>
      <sheetName val="Форма5"/>
      <sheetName val="Форма6"/>
      <sheetName val="Форма7"/>
      <sheetName val="Форма8"/>
      <sheetName val="ОборБалФормОтч"/>
      <sheetName val="ТитулЛистОтч"/>
      <sheetName val="Лист3"/>
    </sheetNames>
    <sheetDataSet>
      <sheetData sheetId="1">
        <row r="22">
          <cell r="C22" t="str">
            <v>ВФ ОАО "KazTransCom"</v>
          </cell>
        </row>
        <row r="23">
          <cell r="C23">
            <v>0</v>
          </cell>
        </row>
        <row r="24">
          <cell r="C24">
            <v>0</v>
          </cell>
        </row>
        <row r="26">
          <cell r="D26">
            <v>0</v>
          </cell>
        </row>
        <row r="27">
          <cell r="C27" t="str">
            <v>451700027454</v>
          </cell>
          <cell r="D27">
            <v>73.36</v>
          </cell>
        </row>
        <row r="28">
          <cell r="D28">
            <v>0</v>
          </cell>
        </row>
        <row r="29">
          <cell r="D29">
            <v>86.69</v>
          </cell>
        </row>
        <row r="30">
          <cell r="D30">
            <v>0</v>
          </cell>
        </row>
        <row r="31">
          <cell r="D31">
            <v>0</v>
          </cell>
        </row>
        <row r="33">
          <cell r="C33">
            <v>0</v>
          </cell>
        </row>
        <row r="36">
          <cell r="C36">
            <v>41917.12</v>
          </cell>
        </row>
        <row r="37">
          <cell r="C37">
            <v>37910.18</v>
          </cell>
        </row>
        <row r="38">
          <cell r="C38">
            <v>223.91</v>
          </cell>
        </row>
        <row r="40">
          <cell r="D40">
            <v>111758.53</v>
          </cell>
        </row>
        <row r="41">
          <cell r="D41">
            <v>306013.88</v>
          </cell>
        </row>
        <row r="42">
          <cell r="C42" t="str">
            <v>Директор</v>
          </cell>
          <cell r="D42">
            <v>27204.72</v>
          </cell>
        </row>
        <row r="43">
          <cell r="C43" t="str">
            <v>Долгополов В.Н.</v>
          </cell>
          <cell r="D43">
            <v>26098.56</v>
          </cell>
        </row>
        <row r="44">
          <cell r="C44" t="str">
            <v>Колупаева Е.В.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</sheetData>
      <sheetData sheetId="2">
        <row r="19">
          <cell r="C19">
            <v>0</v>
          </cell>
        </row>
        <row r="20">
          <cell r="C20">
            <v>87.4</v>
          </cell>
          <cell r="E20">
            <v>94</v>
          </cell>
        </row>
        <row r="21">
          <cell r="C21">
            <v>0</v>
          </cell>
        </row>
        <row r="22">
          <cell r="C22">
            <v>122.52</v>
          </cell>
        </row>
        <row r="23">
          <cell r="C23">
            <v>0</v>
          </cell>
        </row>
        <row r="24">
          <cell r="C24">
            <v>0</v>
          </cell>
        </row>
        <row r="26">
          <cell r="D26">
            <v>0</v>
          </cell>
        </row>
        <row r="27">
          <cell r="D27">
            <v>73.36</v>
          </cell>
          <cell r="F27">
            <v>0.63</v>
          </cell>
        </row>
        <row r="28">
          <cell r="D28">
            <v>0</v>
          </cell>
        </row>
        <row r="29">
          <cell r="D29">
            <v>86.69</v>
          </cell>
          <cell r="F29">
            <v>2.15</v>
          </cell>
        </row>
        <row r="30">
          <cell r="D30">
            <v>0</v>
          </cell>
        </row>
        <row r="31">
          <cell r="D31">
            <v>0</v>
          </cell>
        </row>
        <row r="33">
          <cell r="C33">
            <v>0</v>
          </cell>
        </row>
        <row r="34">
          <cell r="C34">
            <v>152646.11</v>
          </cell>
          <cell r="E34">
            <v>53251.4</v>
          </cell>
          <cell r="F34">
            <v>52663.12</v>
          </cell>
        </row>
        <row r="35">
          <cell r="C35">
            <v>461265.02</v>
          </cell>
          <cell r="E35">
            <v>330421.96</v>
          </cell>
          <cell r="F35">
            <v>323835.68</v>
          </cell>
        </row>
        <row r="36">
          <cell r="C36">
            <v>41917.12</v>
          </cell>
          <cell r="E36">
            <v>3269.69</v>
          </cell>
          <cell r="F36">
            <v>3263.89</v>
          </cell>
        </row>
        <row r="37">
          <cell r="C37">
            <v>37910.18</v>
          </cell>
          <cell r="E37">
            <v>8233.7</v>
          </cell>
          <cell r="F37">
            <v>6270.32</v>
          </cell>
        </row>
        <row r="38">
          <cell r="C38">
            <v>223.91</v>
          </cell>
          <cell r="E38">
            <v>1677.82</v>
          </cell>
          <cell r="F38">
            <v>1481.13</v>
          </cell>
        </row>
        <row r="40">
          <cell r="D40">
            <v>111758.53</v>
          </cell>
          <cell r="E40">
            <v>82.06</v>
          </cell>
          <cell r="F40">
            <v>1344.37</v>
          </cell>
        </row>
        <row r="41">
          <cell r="D41">
            <v>306013.88</v>
          </cell>
          <cell r="E41">
            <v>7353.27</v>
          </cell>
          <cell r="F41">
            <v>9396.15</v>
          </cell>
        </row>
        <row r="42">
          <cell r="D42">
            <v>27204.72</v>
          </cell>
          <cell r="E42">
            <v>156.21</v>
          </cell>
          <cell r="F42">
            <v>691.34</v>
          </cell>
        </row>
        <row r="43">
          <cell r="D43">
            <v>26098.56</v>
          </cell>
          <cell r="E43">
            <v>14.25</v>
          </cell>
          <cell r="F43">
            <v>631.11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8">
          <cell r="C48">
            <v>0</v>
          </cell>
        </row>
        <row r="51">
          <cell r="C51">
            <v>18804.36</v>
          </cell>
          <cell r="E51">
            <v>7264.09</v>
          </cell>
          <cell r="F51">
            <v>3892.58</v>
          </cell>
        </row>
        <row r="52">
          <cell r="C52">
            <v>2415.96</v>
          </cell>
          <cell r="E52">
            <v>1437.98</v>
          </cell>
          <cell r="F52">
            <v>921.29</v>
          </cell>
        </row>
        <row r="53">
          <cell r="C53">
            <v>1381.54</v>
          </cell>
          <cell r="E53">
            <v>3508.24</v>
          </cell>
          <cell r="F53">
            <v>3545.87</v>
          </cell>
        </row>
        <row r="54">
          <cell r="C54">
            <v>68.15</v>
          </cell>
          <cell r="E54">
            <v>119.68</v>
          </cell>
          <cell r="F54">
            <v>10.18</v>
          </cell>
        </row>
        <row r="55">
          <cell r="C55">
            <v>2659.98</v>
          </cell>
          <cell r="E55">
            <v>2890.13</v>
          </cell>
          <cell r="F55">
            <v>2147.78</v>
          </cell>
        </row>
        <row r="56">
          <cell r="C56">
            <v>3018</v>
          </cell>
          <cell r="E56">
            <v>1993.27</v>
          </cell>
          <cell r="F56">
            <v>1569.05</v>
          </cell>
        </row>
        <row r="57">
          <cell r="C57">
            <v>0</v>
          </cell>
        </row>
        <row r="58">
          <cell r="C58">
            <v>947.06</v>
          </cell>
          <cell r="E58">
            <v>2324.83</v>
          </cell>
          <cell r="F58">
            <v>2088.34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5">
          <cell r="C65">
            <v>0</v>
          </cell>
          <cell r="E65">
            <v>453.66</v>
          </cell>
          <cell r="F65">
            <v>453.66</v>
          </cell>
        </row>
        <row r="66">
          <cell r="C66">
            <v>0</v>
          </cell>
          <cell r="E66">
            <v>3643.02</v>
          </cell>
          <cell r="F66">
            <v>614.9</v>
          </cell>
        </row>
        <row r="67">
          <cell r="C67">
            <v>0</v>
          </cell>
        </row>
        <row r="70">
          <cell r="C70">
            <v>65939.81</v>
          </cell>
          <cell r="E70">
            <v>71687.9</v>
          </cell>
          <cell r="F70">
            <v>91202.77</v>
          </cell>
        </row>
        <row r="71">
          <cell r="C71">
            <v>0</v>
          </cell>
        </row>
        <row r="72">
          <cell r="C72">
            <v>0</v>
          </cell>
        </row>
        <row r="73">
          <cell r="D73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  <cell r="E77">
            <v>148879.39</v>
          </cell>
          <cell r="F77">
            <v>148879.39</v>
          </cell>
        </row>
        <row r="79">
          <cell r="C79">
            <v>0</v>
          </cell>
          <cell r="E79">
            <v>2875.41</v>
          </cell>
          <cell r="F79">
            <v>2875.41</v>
          </cell>
        </row>
        <row r="80">
          <cell r="C80">
            <v>0</v>
          </cell>
        </row>
        <row r="81">
          <cell r="C81">
            <v>247.6</v>
          </cell>
          <cell r="E81">
            <v>5539.59</v>
          </cell>
          <cell r="F81">
            <v>5589</v>
          </cell>
        </row>
        <row r="82">
          <cell r="C82">
            <v>210.58</v>
          </cell>
          <cell r="E82">
            <v>587.53</v>
          </cell>
          <cell r="F82">
            <v>590.76</v>
          </cell>
        </row>
        <row r="84">
          <cell r="C84">
            <v>264.83</v>
          </cell>
          <cell r="F84">
            <v>88.28</v>
          </cell>
        </row>
        <row r="85">
          <cell r="C85">
            <v>0</v>
          </cell>
        </row>
        <row r="86">
          <cell r="C86">
            <v>179.05</v>
          </cell>
          <cell r="E86">
            <v>60.83</v>
          </cell>
          <cell r="F86">
            <v>64.46</v>
          </cell>
        </row>
        <row r="88">
          <cell r="C88">
            <v>1696.61</v>
          </cell>
          <cell r="E88">
            <v>4959.72</v>
          </cell>
          <cell r="F88">
            <v>3426.39</v>
          </cell>
        </row>
        <row r="89">
          <cell r="C89">
            <v>0</v>
          </cell>
        </row>
        <row r="92">
          <cell r="C92">
            <v>0</v>
          </cell>
        </row>
        <row r="93">
          <cell r="C93">
            <v>0</v>
          </cell>
        </row>
        <row r="94">
          <cell r="C94">
            <v>0</v>
          </cell>
        </row>
        <row r="95">
          <cell r="C95">
            <v>115.19</v>
          </cell>
          <cell r="E95">
            <v>4580.77</v>
          </cell>
          <cell r="F95">
            <v>4642.13</v>
          </cell>
        </row>
        <row r="97">
          <cell r="C97">
            <v>8.2</v>
          </cell>
          <cell r="F97">
            <v>0.2</v>
          </cell>
        </row>
        <row r="98">
          <cell r="C98">
            <v>0</v>
          </cell>
        </row>
        <row r="99">
          <cell r="C99">
            <v>0</v>
          </cell>
        </row>
        <row r="100">
          <cell r="C100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2704.62</v>
          </cell>
          <cell r="E104">
            <v>147631.65</v>
          </cell>
          <cell r="F104">
            <v>149152.38</v>
          </cell>
        </row>
        <row r="106">
          <cell r="C106">
            <v>355.14</v>
          </cell>
          <cell r="E106">
            <v>7597.2</v>
          </cell>
          <cell r="F106">
            <v>7749.76</v>
          </cell>
        </row>
        <row r="107">
          <cell r="C107">
            <v>0</v>
          </cell>
        </row>
        <row r="110">
          <cell r="D110">
            <v>0</v>
          </cell>
        </row>
        <row r="111">
          <cell r="D111">
            <v>0</v>
          </cell>
        </row>
        <row r="112">
          <cell r="D112">
            <v>0</v>
          </cell>
        </row>
        <row r="113">
          <cell r="C113">
            <v>0</v>
          </cell>
        </row>
        <row r="114">
          <cell r="C114">
            <v>0</v>
          </cell>
        </row>
        <row r="115">
          <cell r="D115">
            <v>0</v>
          </cell>
        </row>
        <row r="117">
          <cell r="D117">
            <v>175626.76</v>
          </cell>
          <cell r="E117">
            <v>42.56</v>
          </cell>
        </row>
        <row r="118">
          <cell r="D118">
            <v>0</v>
          </cell>
        </row>
        <row r="119">
          <cell r="D119">
            <v>0</v>
          </cell>
        </row>
        <row r="121">
          <cell r="D121">
            <v>0</v>
          </cell>
        </row>
        <row r="122">
          <cell r="D122">
            <v>0</v>
          </cell>
        </row>
        <row r="124">
          <cell r="D124">
            <v>18156.92</v>
          </cell>
          <cell r="E124">
            <v>18199.48</v>
          </cell>
          <cell r="F124">
            <v>42.56</v>
          </cell>
        </row>
        <row r="125">
          <cell r="D125">
            <v>0</v>
          </cell>
        </row>
        <row r="126">
          <cell r="D126">
            <v>0</v>
          </cell>
        </row>
        <row r="129">
          <cell r="D129">
            <v>0</v>
          </cell>
        </row>
        <row r="130">
          <cell r="D130">
            <v>0</v>
          </cell>
        </row>
        <row r="131">
          <cell r="D131">
            <v>0</v>
          </cell>
        </row>
        <row r="132">
          <cell r="D132">
            <v>0</v>
          </cell>
        </row>
        <row r="134">
          <cell r="D134">
            <v>0</v>
          </cell>
        </row>
        <row r="135">
          <cell r="D135">
            <v>10</v>
          </cell>
        </row>
        <row r="137">
          <cell r="D137">
            <v>0</v>
          </cell>
        </row>
        <row r="138">
          <cell r="D138">
            <v>0</v>
          </cell>
        </row>
        <row r="139">
          <cell r="D139">
            <v>0</v>
          </cell>
          <cell r="E139">
            <v>9969.27</v>
          </cell>
          <cell r="F139">
            <v>9969.27</v>
          </cell>
        </row>
        <row r="140">
          <cell r="D140">
            <v>1852.06</v>
          </cell>
          <cell r="E140">
            <v>5485.29</v>
          </cell>
          <cell r="F140">
            <v>5126.81</v>
          </cell>
        </row>
        <row r="142">
          <cell r="D142">
            <v>0</v>
          </cell>
        </row>
        <row r="143">
          <cell r="D143">
            <v>0</v>
          </cell>
        </row>
        <row r="144">
          <cell r="D144">
            <v>122264.05</v>
          </cell>
          <cell r="E144">
            <v>148879.39</v>
          </cell>
          <cell r="F144">
            <v>162757.13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709.39</v>
          </cell>
          <cell r="E148">
            <v>1972.16</v>
          </cell>
          <cell r="F148">
            <v>1649.34</v>
          </cell>
        </row>
        <row r="149">
          <cell r="D149">
            <v>0</v>
          </cell>
        </row>
        <row r="150">
          <cell r="D150">
            <v>0</v>
          </cell>
        </row>
        <row r="152">
          <cell r="D152">
            <v>0</v>
          </cell>
        </row>
        <row r="153">
          <cell r="D153">
            <v>0</v>
          </cell>
        </row>
        <row r="154">
          <cell r="D154">
            <v>789.82</v>
          </cell>
          <cell r="E154">
            <v>20982.17</v>
          </cell>
          <cell r="F154">
            <v>20456.11</v>
          </cell>
        </row>
        <row r="156">
          <cell r="D156">
            <v>3880.64</v>
          </cell>
          <cell r="E156">
            <v>18841.73</v>
          </cell>
          <cell r="F156">
            <v>18062.37</v>
          </cell>
        </row>
        <row r="157">
          <cell r="D157">
            <v>0</v>
          </cell>
        </row>
        <row r="158">
          <cell r="D158">
            <v>0</v>
          </cell>
        </row>
        <row r="159">
          <cell r="D159">
            <v>0</v>
          </cell>
        </row>
        <row r="160">
          <cell r="D160">
            <v>0</v>
          </cell>
        </row>
        <row r="161">
          <cell r="D161">
            <v>60.84</v>
          </cell>
          <cell r="E161">
            <v>158.97</v>
          </cell>
          <cell r="F161">
            <v>145.04</v>
          </cell>
        </row>
        <row r="162">
          <cell r="D162">
            <v>602.72</v>
          </cell>
          <cell r="E162">
            <v>23859.79</v>
          </cell>
          <cell r="F162">
            <v>23686.96</v>
          </cell>
        </row>
        <row r="165">
          <cell r="D165">
            <v>0</v>
          </cell>
          <cell r="E165">
            <v>483.36</v>
          </cell>
          <cell r="F165">
            <v>483.36</v>
          </cell>
        </row>
        <row r="166">
          <cell r="D166">
            <v>0</v>
          </cell>
          <cell r="E166">
            <v>186.45</v>
          </cell>
          <cell r="F166">
            <v>186.45</v>
          </cell>
        </row>
        <row r="167">
          <cell r="D167">
            <v>0</v>
          </cell>
          <cell r="E167">
            <v>5727.67</v>
          </cell>
          <cell r="F167">
            <v>5727.67</v>
          </cell>
        </row>
        <row r="168">
          <cell r="D168">
            <v>0</v>
          </cell>
          <cell r="F168">
            <v>0</v>
          </cell>
        </row>
        <row r="169">
          <cell r="D169">
            <v>0</v>
          </cell>
          <cell r="F169">
            <v>0</v>
          </cell>
        </row>
        <row r="170">
          <cell r="D170">
            <v>0</v>
          </cell>
          <cell r="E170">
            <v>55885.8</v>
          </cell>
          <cell r="F170">
            <v>55885.8</v>
          </cell>
        </row>
        <row r="171">
          <cell r="D171">
            <v>0</v>
          </cell>
          <cell r="F171">
            <v>0</v>
          </cell>
        </row>
        <row r="172">
          <cell r="D172">
            <v>0</v>
          </cell>
          <cell r="F172">
            <v>0</v>
          </cell>
        </row>
        <row r="173">
          <cell r="D173">
            <v>0</v>
          </cell>
          <cell r="F173">
            <v>0</v>
          </cell>
        </row>
        <row r="175">
          <cell r="D175">
            <v>0</v>
          </cell>
          <cell r="F175">
            <v>0</v>
          </cell>
        </row>
        <row r="176">
          <cell r="D176">
            <v>0</v>
          </cell>
          <cell r="F176">
            <v>0</v>
          </cell>
        </row>
        <row r="177">
          <cell r="D177">
            <v>0</v>
          </cell>
          <cell r="F177">
            <v>0</v>
          </cell>
        </row>
        <row r="179">
          <cell r="D179">
            <v>0</v>
          </cell>
          <cell r="F179">
            <v>0</v>
          </cell>
        </row>
        <row r="180">
          <cell r="D180">
            <v>0</v>
          </cell>
          <cell r="E180">
            <v>4.37</v>
          </cell>
          <cell r="F180">
            <v>4.37</v>
          </cell>
        </row>
        <row r="181">
          <cell r="D181">
            <v>0</v>
          </cell>
          <cell r="F181">
            <v>0</v>
          </cell>
        </row>
        <row r="182">
          <cell r="D182">
            <v>0</v>
          </cell>
          <cell r="E182">
            <v>0.11</v>
          </cell>
          <cell r="F182">
            <v>0.11</v>
          </cell>
        </row>
        <row r="183">
          <cell r="D183">
            <v>0</v>
          </cell>
          <cell r="E183">
            <v>4.6</v>
          </cell>
          <cell r="F183">
            <v>4.6</v>
          </cell>
        </row>
        <row r="184">
          <cell r="D184">
            <v>0</v>
          </cell>
          <cell r="F184">
            <v>0</v>
          </cell>
        </row>
        <row r="185">
          <cell r="D185">
            <v>0</v>
          </cell>
          <cell r="F185">
            <v>0</v>
          </cell>
        </row>
        <row r="188">
          <cell r="C188">
            <v>0</v>
          </cell>
          <cell r="E188">
            <v>453.66</v>
          </cell>
          <cell r="F188">
            <v>453.66</v>
          </cell>
        </row>
        <row r="189">
          <cell r="C189">
            <v>0</v>
          </cell>
          <cell r="F189">
            <v>0</v>
          </cell>
        </row>
        <row r="190">
          <cell r="C190">
            <v>0</v>
          </cell>
          <cell r="E190">
            <v>1963.5</v>
          </cell>
          <cell r="F190">
            <v>1963.5</v>
          </cell>
        </row>
        <row r="191">
          <cell r="C191">
            <v>0</v>
          </cell>
          <cell r="F191">
            <v>0</v>
          </cell>
        </row>
        <row r="192">
          <cell r="C192">
            <v>0</v>
          </cell>
          <cell r="F192">
            <v>0</v>
          </cell>
        </row>
        <row r="193">
          <cell r="C193">
            <v>0</v>
          </cell>
          <cell r="E193">
            <v>28996.46</v>
          </cell>
          <cell r="F193">
            <v>28996.46</v>
          </cell>
        </row>
        <row r="194">
          <cell r="C194">
            <v>0</v>
          </cell>
          <cell r="F194">
            <v>0</v>
          </cell>
        </row>
        <row r="195">
          <cell r="C195">
            <v>0</v>
          </cell>
          <cell r="F195">
            <v>0</v>
          </cell>
        </row>
        <row r="196">
          <cell r="C196">
            <v>0</v>
          </cell>
          <cell r="E196">
            <v>255.34</v>
          </cell>
          <cell r="F196">
            <v>255.34</v>
          </cell>
        </row>
        <row r="197">
          <cell r="C197">
            <v>0</v>
          </cell>
          <cell r="E197">
            <v>9277.48</v>
          </cell>
          <cell r="F197">
            <v>9277.48</v>
          </cell>
        </row>
        <row r="198">
          <cell r="C198">
            <v>0</v>
          </cell>
          <cell r="F198">
            <v>0</v>
          </cell>
        </row>
        <row r="200">
          <cell r="C200">
            <v>0</v>
          </cell>
          <cell r="F200">
            <v>0</v>
          </cell>
        </row>
        <row r="201">
          <cell r="C201">
            <v>0</v>
          </cell>
          <cell r="E201">
            <v>155.87</v>
          </cell>
          <cell r="F201">
            <v>155.87</v>
          </cell>
        </row>
        <row r="202">
          <cell r="C202">
            <v>0</v>
          </cell>
          <cell r="F202">
            <v>0</v>
          </cell>
        </row>
        <row r="203">
          <cell r="C203">
            <v>0</v>
          </cell>
          <cell r="F203">
            <v>0</v>
          </cell>
        </row>
        <row r="204">
          <cell r="C204">
            <v>0</v>
          </cell>
          <cell r="F204">
            <v>0</v>
          </cell>
        </row>
        <row r="205">
          <cell r="C205">
            <v>0</v>
          </cell>
          <cell r="F205">
            <v>0</v>
          </cell>
        </row>
        <row r="206">
          <cell r="C206">
            <v>0</v>
          </cell>
          <cell r="F206">
            <v>0</v>
          </cell>
        </row>
        <row r="207">
          <cell r="C207">
            <v>0</v>
          </cell>
          <cell r="F207">
            <v>0</v>
          </cell>
        </row>
        <row r="210">
          <cell r="C210">
            <v>0</v>
          </cell>
          <cell r="E210">
            <v>27277.65</v>
          </cell>
          <cell r="F210">
            <v>27277.65</v>
          </cell>
        </row>
        <row r="211">
          <cell r="C211">
            <v>0</v>
          </cell>
          <cell r="E211">
            <v>2759.02</v>
          </cell>
          <cell r="F211">
            <v>2759.02</v>
          </cell>
        </row>
        <row r="212">
          <cell r="C212">
            <v>0</v>
          </cell>
          <cell r="E212">
            <v>12623.64</v>
          </cell>
          <cell r="F212">
            <v>12623.64</v>
          </cell>
        </row>
        <row r="213">
          <cell r="C213">
            <v>0</v>
          </cell>
          <cell r="F213">
            <v>0</v>
          </cell>
        </row>
        <row r="214">
          <cell r="C214">
            <v>0</v>
          </cell>
          <cell r="E214">
            <v>11895</v>
          </cell>
          <cell r="F214">
            <v>11895</v>
          </cell>
        </row>
        <row r="215">
          <cell r="C215">
            <v>0</v>
          </cell>
          <cell r="F215">
            <v>0</v>
          </cell>
        </row>
        <row r="217">
          <cell r="C217">
            <v>0</v>
          </cell>
          <cell r="F217">
            <v>0</v>
          </cell>
        </row>
        <row r="218">
          <cell r="C218">
            <v>0</v>
          </cell>
          <cell r="F218">
            <v>0</v>
          </cell>
        </row>
        <row r="219">
          <cell r="C219">
            <v>0</v>
          </cell>
          <cell r="F219">
            <v>0</v>
          </cell>
        </row>
        <row r="220">
          <cell r="C220">
            <v>0</v>
          </cell>
          <cell r="F220">
            <v>0</v>
          </cell>
        </row>
        <row r="221">
          <cell r="C221">
            <v>0</v>
          </cell>
          <cell r="F221">
            <v>0</v>
          </cell>
        </row>
        <row r="223">
          <cell r="C223">
            <v>0</v>
          </cell>
          <cell r="F223">
            <v>0</v>
          </cell>
        </row>
        <row r="224">
          <cell r="C224">
            <v>0</v>
          </cell>
          <cell r="F224">
            <v>0</v>
          </cell>
        </row>
        <row r="225">
          <cell r="C225">
            <v>0</v>
          </cell>
          <cell r="F225">
            <v>0</v>
          </cell>
        </row>
        <row r="226">
          <cell r="C226">
            <v>0</v>
          </cell>
          <cell r="F226">
            <v>0</v>
          </cell>
        </row>
        <row r="227">
          <cell r="C227">
            <v>0</v>
          </cell>
          <cell r="F227">
            <v>0</v>
          </cell>
        </row>
        <row r="228">
          <cell r="C228">
            <v>0</v>
          </cell>
          <cell r="F228">
            <v>0</v>
          </cell>
        </row>
        <row r="229">
          <cell r="C229">
            <v>0</v>
          </cell>
          <cell r="F229">
            <v>0</v>
          </cell>
        </row>
        <row r="230">
          <cell r="C230">
            <v>0</v>
          </cell>
          <cell r="F230">
            <v>0</v>
          </cell>
        </row>
        <row r="231">
          <cell r="C231">
            <v>0</v>
          </cell>
          <cell r="F231">
            <v>0</v>
          </cell>
        </row>
        <row r="232">
          <cell r="C232">
            <v>0</v>
          </cell>
          <cell r="E232">
            <v>453.66</v>
          </cell>
          <cell r="F232">
            <v>453.66</v>
          </cell>
        </row>
        <row r="234">
          <cell r="C234">
            <v>0</v>
          </cell>
          <cell r="F234">
            <v>0</v>
          </cell>
        </row>
        <row r="235">
          <cell r="C235">
            <v>0</v>
          </cell>
          <cell r="F235">
            <v>0</v>
          </cell>
        </row>
        <row r="236">
          <cell r="C236">
            <v>0</v>
          </cell>
          <cell r="F236">
            <v>0</v>
          </cell>
        </row>
        <row r="237">
          <cell r="C237">
            <v>0</v>
          </cell>
          <cell r="F237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УФ план"/>
      <sheetName val="УФ прил 2 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элементы"/>
      <sheetName val="флормиро"/>
      <sheetName val="Форма 7.1."/>
      <sheetName val="Форма 7 (2)"/>
      <sheetName val="Форма 7 балансировка (2)"/>
      <sheetName val="Форма 7 балансировка"/>
      <sheetName val="Лист1"/>
      <sheetName val="Форма 7 пр"/>
      <sheetName val="Лист2"/>
      <sheetName val="Форма 1"/>
      <sheetName val="Форма 2"/>
      <sheetName val="Форма 2.1."/>
      <sheetName val="Форма 3"/>
      <sheetName val="Форма 3.1"/>
      <sheetName val="Форма3.2"/>
      <sheetName val="Форма3.3"/>
      <sheetName val="Форма3.4"/>
      <sheetName val="Форма3.5"/>
      <sheetName val="Форма3.6"/>
      <sheetName val="Форма3.7"/>
      <sheetName val="Форма3.8"/>
      <sheetName val="Форма3.9"/>
      <sheetName val="Форма 3.10"/>
      <sheetName val="Форма4"/>
      <sheetName val="Форма5"/>
      <sheetName val="Форма5.1"/>
      <sheetName val="Форма5.2"/>
      <sheetName val="Форма6"/>
      <sheetName val="Форма6.1"/>
      <sheetName val="Форма 7."/>
      <sheetName val="Форма 7 фин"/>
      <sheetName val="Форма 7 кас (2)"/>
      <sheetName val="Форма 7 кас (3)"/>
      <sheetName val="Форма 7 кас"/>
      <sheetName val="Форма 7 .1"/>
      <sheetName val="Форма7."/>
      <sheetName val="Форма 6стара"/>
      <sheetName val="Форма 7"/>
      <sheetName val="Форма 8"/>
      <sheetName val="Форма 11"/>
      <sheetName val="#ССЫЛКА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 доходов "/>
    </sheetNames>
  </externalBook>
</externalLink>
</file>

<file path=xl/theme/theme1.xml><?xml version="1.0" encoding="utf-8"?>
<a:theme xmlns:a="http://schemas.openxmlformats.org/drawingml/2006/main" name="Office Theme">
  <a:themeElements>
    <a:clrScheme name="Трек">
      <a:dk1>
        <a:sysClr val="windowText" lastClr="000000"/>
      </a:dk1>
      <a:lt1>
        <a:sysClr val="window" lastClr="FFFFFF"/>
      </a:lt1>
      <a:dk2>
        <a:srgbClr val="4E3B30"/>
      </a:dk2>
      <a:lt2>
        <a:srgbClr val="FBEEC9"/>
      </a:lt2>
      <a:accent1>
        <a:srgbClr val="F0A22E"/>
      </a:accent1>
      <a:accent2>
        <a:srgbClr val="A5644E"/>
      </a:accent2>
      <a:accent3>
        <a:srgbClr val="B58B80"/>
      </a:accent3>
      <a:accent4>
        <a:srgbClr val="C3986D"/>
      </a:accent4>
      <a:accent5>
        <a:srgbClr val="A19574"/>
      </a:accent5>
      <a:accent6>
        <a:srgbClr val="C17529"/>
      </a:accent6>
      <a:hlink>
        <a:srgbClr val="AD1F1F"/>
      </a:hlink>
      <a:folHlink>
        <a:srgbClr val="FFC42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00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E28" sqref="E28"/>
    </sheetView>
  </sheetViews>
  <sheetFormatPr defaultColWidth="9.00390625" defaultRowHeight="12.75"/>
  <cols>
    <col min="1" max="2" width="14.375" style="0" customWidth="1"/>
    <col min="3" max="4" width="7.875" style="78" customWidth="1"/>
    <col min="6" max="6" width="27.75390625" style="0" customWidth="1"/>
  </cols>
  <sheetData>
    <row r="1" spans="1:6" ht="48">
      <c r="A1" s="56" t="s">
        <v>144</v>
      </c>
      <c r="B1" s="56" t="s">
        <v>145</v>
      </c>
      <c r="C1" s="115" t="s">
        <v>179</v>
      </c>
      <c r="D1" s="144" t="s">
        <v>401</v>
      </c>
      <c r="E1" s="56" t="s">
        <v>84</v>
      </c>
      <c r="F1" s="56" t="s">
        <v>146</v>
      </c>
    </row>
    <row r="2" spans="1:6" ht="15">
      <c r="A2" s="57">
        <v>41639</v>
      </c>
      <c r="B2" s="57">
        <v>41670</v>
      </c>
      <c r="C2" s="79">
        <v>31</v>
      </c>
      <c r="D2" s="112">
        <v>1</v>
      </c>
      <c r="E2" s="114" t="s">
        <v>147</v>
      </c>
      <c r="F2" s="58" t="s">
        <v>81</v>
      </c>
    </row>
    <row r="3" spans="1:6" ht="15">
      <c r="A3" s="57">
        <v>41640</v>
      </c>
      <c r="B3" s="57">
        <v>41698</v>
      </c>
      <c r="C3" s="79">
        <v>60</v>
      </c>
      <c r="D3" s="112">
        <v>2</v>
      </c>
      <c r="E3" s="114" t="s">
        <v>79</v>
      </c>
      <c r="F3" s="58" t="s">
        <v>148</v>
      </c>
    </row>
    <row r="4" spans="1:6" ht="15">
      <c r="A4" s="57">
        <v>41671</v>
      </c>
      <c r="B4" s="57">
        <v>41729</v>
      </c>
      <c r="C4" s="79">
        <v>91</v>
      </c>
      <c r="D4" s="112"/>
      <c r="E4" s="114" t="s">
        <v>75</v>
      </c>
      <c r="F4" s="58" t="s">
        <v>149</v>
      </c>
    </row>
    <row r="5" spans="1:6" ht="15">
      <c r="A5" s="57">
        <v>41699</v>
      </c>
      <c r="B5" s="57">
        <v>41759</v>
      </c>
      <c r="C5" s="79">
        <v>121</v>
      </c>
      <c r="D5" s="112"/>
      <c r="E5" s="114" t="s">
        <v>82</v>
      </c>
      <c r="F5" s="58" t="s">
        <v>150</v>
      </c>
    </row>
    <row r="6" spans="1:6" ht="15">
      <c r="A6" s="57">
        <v>41730</v>
      </c>
      <c r="B6" s="57">
        <v>41790</v>
      </c>
      <c r="C6" s="79">
        <v>152</v>
      </c>
      <c r="D6" s="112"/>
      <c r="E6" s="114" t="s">
        <v>74</v>
      </c>
      <c r="F6" s="58" t="s">
        <v>151</v>
      </c>
    </row>
    <row r="7" spans="1:6" ht="15">
      <c r="A7" s="57">
        <v>41760</v>
      </c>
      <c r="B7" s="57">
        <v>41820</v>
      </c>
      <c r="C7" s="79">
        <v>182</v>
      </c>
      <c r="D7" s="112"/>
      <c r="E7" s="114" t="s">
        <v>77</v>
      </c>
      <c r="F7" s="58" t="s">
        <v>152</v>
      </c>
    </row>
    <row r="8" spans="1:6" ht="15">
      <c r="A8" s="57">
        <v>41791</v>
      </c>
      <c r="B8" s="57">
        <v>41851</v>
      </c>
      <c r="C8" s="79">
        <v>213</v>
      </c>
      <c r="D8" s="112"/>
      <c r="E8" s="114" t="s">
        <v>76</v>
      </c>
      <c r="F8" s="58" t="s">
        <v>153</v>
      </c>
    </row>
    <row r="9" spans="1:6" ht="15">
      <c r="A9" s="57">
        <v>41821</v>
      </c>
      <c r="B9" s="57">
        <v>41882</v>
      </c>
      <c r="C9" s="79">
        <v>244</v>
      </c>
      <c r="D9" s="112"/>
      <c r="E9" s="114" t="s">
        <v>78</v>
      </c>
      <c r="F9" s="58" t="s">
        <v>154</v>
      </c>
    </row>
    <row r="10" spans="1:6" ht="15">
      <c r="A10" s="57">
        <v>41852</v>
      </c>
      <c r="B10" s="57">
        <v>41912</v>
      </c>
      <c r="C10" s="79">
        <v>274</v>
      </c>
      <c r="D10" s="112"/>
      <c r="E10" s="114" t="s">
        <v>155</v>
      </c>
      <c r="F10" s="58" t="s">
        <v>156</v>
      </c>
    </row>
    <row r="11" spans="1:6" ht="15">
      <c r="A11" s="57">
        <v>41883</v>
      </c>
      <c r="B11" s="57">
        <v>41943</v>
      </c>
      <c r="C11" s="79">
        <v>305</v>
      </c>
      <c r="D11" s="112"/>
      <c r="E11" s="114" t="s">
        <v>157</v>
      </c>
      <c r="F11" s="58" t="s">
        <v>158</v>
      </c>
    </row>
    <row r="12" spans="1:6" ht="15">
      <c r="A12" s="57">
        <v>41913</v>
      </c>
      <c r="B12" s="57">
        <v>41973</v>
      </c>
      <c r="C12" s="79">
        <v>335</v>
      </c>
      <c r="D12" s="112"/>
      <c r="E12" s="114" t="s">
        <v>83</v>
      </c>
      <c r="F12" s="58" t="s">
        <v>159</v>
      </c>
    </row>
    <row r="13" spans="1:6" ht="15">
      <c r="A13" s="57">
        <v>41944</v>
      </c>
      <c r="B13" s="57">
        <v>42004</v>
      </c>
      <c r="C13" s="79">
        <v>365</v>
      </c>
      <c r="D13" s="143"/>
      <c r="E13" s="59"/>
      <c r="F13" s="59"/>
    </row>
    <row r="14" ht="15">
      <c r="A14" s="57">
        <v>41974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3"/>
  <sheetViews>
    <sheetView zoomScalePageLayoutView="0" workbookViewId="0" topLeftCell="A1">
      <selection activeCell="A4" sqref="A4"/>
    </sheetView>
  </sheetViews>
  <sheetFormatPr defaultColWidth="9.00390625" defaultRowHeight="12.75"/>
  <sheetData>
    <row r="3" ht="12.75">
      <c r="A3" t="s">
        <v>410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8"/>
  </sheetPr>
  <dimension ref="A1:E127"/>
  <sheetViews>
    <sheetView tabSelected="1" zoomScale="79" zoomScaleNormal="79" zoomScalePageLayoutView="0" workbookViewId="0" topLeftCell="A106">
      <selection activeCell="G84" sqref="G84"/>
    </sheetView>
  </sheetViews>
  <sheetFormatPr defaultColWidth="9.00390625" defaultRowHeight="15.75" customHeight="1" outlineLevelRow="1"/>
  <cols>
    <col min="1" max="1" width="83.00390625" style="1" customWidth="1"/>
    <col min="2" max="2" width="12.00390625" style="1" customWidth="1"/>
    <col min="3" max="3" width="7.625" style="41" customWidth="1"/>
    <col min="4" max="4" width="21.875" style="4" customWidth="1"/>
    <col min="5" max="5" width="21.875" style="5" customWidth="1"/>
    <col min="6" max="16384" width="9.125" style="1" customWidth="1"/>
  </cols>
  <sheetData>
    <row r="1" spans="4:5" ht="15.75" customHeight="1">
      <c r="D1" s="2"/>
      <c r="E1" s="27" t="s">
        <v>64</v>
      </c>
    </row>
    <row r="2" spans="4:5" ht="15.75" customHeight="1">
      <c r="D2" s="2"/>
      <c r="E2" s="27" t="s">
        <v>65</v>
      </c>
    </row>
    <row r="3" spans="4:5" ht="15.75" customHeight="1">
      <c r="D3" s="2"/>
      <c r="E3" s="27" t="s">
        <v>66</v>
      </c>
    </row>
    <row r="4" spans="4:5" ht="15.75" customHeight="1">
      <c r="D4" s="2"/>
      <c r="E4" s="27" t="s">
        <v>304</v>
      </c>
    </row>
    <row r="5" spans="1:2" ht="15.75" customHeight="1">
      <c r="A5" s="3"/>
      <c r="B5" s="3"/>
    </row>
    <row r="6" spans="1:2" ht="15.75" customHeight="1">
      <c r="A6" s="6"/>
      <c r="B6" s="6"/>
    </row>
    <row r="7" spans="1:5" ht="15.75" customHeight="1">
      <c r="A7" s="167" t="s">
        <v>415</v>
      </c>
      <c r="B7" s="167"/>
      <c r="C7" s="167"/>
      <c r="D7" s="167"/>
      <c r="E7" s="167"/>
    </row>
    <row r="8" spans="1:5" ht="15.75" customHeight="1">
      <c r="A8" s="18" t="s">
        <v>305</v>
      </c>
      <c r="B8" s="18"/>
      <c r="C8" s="168">
        <v>41912</v>
      </c>
      <c r="D8" s="168"/>
      <c r="E8" s="137"/>
    </row>
    <row r="9" spans="1:5" ht="15.75" customHeight="1">
      <c r="A9" s="6"/>
      <c r="B9" s="6"/>
      <c r="E9" s="4"/>
    </row>
    <row r="10" spans="1:5" ht="15.75" customHeight="1">
      <c r="A10" s="6" t="s">
        <v>28</v>
      </c>
      <c r="B10" s="6"/>
      <c r="D10" s="77"/>
      <c r="E10" s="76"/>
    </row>
    <row r="11" spans="1:4" ht="15.75" customHeight="1">
      <c r="A11" s="6" t="s">
        <v>264</v>
      </c>
      <c r="B11" s="6"/>
      <c r="D11" s="77"/>
    </row>
    <row r="12" spans="1:5" ht="15.75" customHeight="1">
      <c r="A12" s="6" t="s">
        <v>71</v>
      </c>
      <c r="B12" s="6"/>
      <c r="D12" s="141"/>
      <c r="E12" s="141"/>
    </row>
    <row r="13" spans="1:5" ht="15.75" customHeight="1">
      <c r="A13" s="6" t="s">
        <v>58</v>
      </c>
      <c r="B13" s="6"/>
      <c r="D13" s="141"/>
      <c r="E13" s="141"/>
    </row>
    <row r="14" spans="1:5" ht="15.75" customHeight="1">
      <c r="A14" s="33" t="s">
        <v>417</v>
      </c>
      <c r="B14" s="33"/>
      <c r="D14" s="74"/>
      <c r="E14" s="141"/>
    </row>
    <row r="15" spans="1:5" ht="15.75" customHeight="1">
      <c r="A15" s="6" t="s">
        <v>265</v>
      </c>
      <c r="B15" s="6"/>
      <c r="D15" s="77"/>
      <c r="E15" s="71"/>
    </row>
    <row r="16" spans="1:5" ht="15.75" customHeight="1">
      <c r="A16" s="6" t="s">
        <v>174</v>
      </c>
      <c r="B16" s="6"/>
      <c r="D16" s="74"/>
      <c r="E16" s="75"/>
    </row>
    <row r="17" spans="1:5" ht="15.75" customHeight="1">
      <c r="A17" s="6"/>
      <c r="B17" s="6"/>
      <c r="D17" s="74"/>
      <c r="E17" s="74"/>
    </row>
    <row r="18" spans="1:4" ht="15.75" customHeight="1">
      <c r="A18" s="6"/>
      <c r="B18" s="6"/>
      <c r="D18" s="74"/>
    </row>
    <row r="19" ht="15.75" customHeight="1">
      <c r="E19" s="30" t="s">
        <v>26</v>
      </c>
    </row>
    <row r="20" spans="1:5" s="48" customFormat="1" ht="54.75" customHeight="1">
      <c r="A20" s="169" t="s">
        <v>48</v>
      </c>
      <c r="B20" s="171" t="s">
        <v>437</v>
      </c>
      <c r="C20" s="171" t="s">
        <v>49</v>
      </c>
      <c r="D20" s="55" t="s">
        <v>50</v>
      </c>
      <c r="E20" s="55" t="s">
        <v>69</v>
      </c>
    </row>
    <row r="21" spans="1:5" s="61" customFormat="1" ht="20.25" customHeight="1">
      <c r="A21" s="170"/>
      <c r="B21" s="172"/>
      <c r="C21" s="172"/>
      <c r="D21" s="60">
        <v>41912</v>
      </c>
      <c r="E21" s="60">
        <v>41640</v>
      </c>
    </row>
    <row r="22" spans="1:5" ht="15.75" customHeight="1">
      <c r="A22" s="84" t="s">
        <v>200</v>
      </c>
      <c r="B22" s="84"/>
      <c r="C22" s="9"/>
      <c r="D22" s="7"/>
      <c r="E22" s="7"/>
    </row>
    <row r="23" spans="1:5" ht="15.75">
      <c r="A23" s="8" t="s">
        <v>86</v>
      </c>
      <c r="B23" s="153" t="s">
        <v>420</v>
      </c>
      <c r="C23" s="9" t="s">
        <v>124</v>
      </c>
      <c r="D23" s="118">
        <v>2938291</v>
      </c>
      <c r="E23" s="118">
        <v>967426</v>
      </c>
    </row>
    <row r="24" spans="1:5" ht="15.75">
      <c r="A24" s="8" t="s">
        <v>99</v>
      </c>
      <c r="B24" s="154"/>
      <c r="C24" s="9" t="s">
        <v>125</v>
      </c>
      <c r="D24" s="118">
        <v>0</v>
      </c>
      <c r="E24" s="118">
        <v>0</v>
      </c>
    </row>
    <row r="25" spans="1:5" ht="15.75">
      <c r="A25" s="8" t="s">
        <v>181</v>
      </c>
      <c r="B25" s="154"/>
      <c r="C25" s="9" t="s">
        <v>126</v>
      </c>
      <c r="D25" s="118">
        <v>0</v>
      </c>
      <c r="E25" s="118">
        <v>0</v>
      </c>
    </row>
    <row r="26" spans="1:5" ht="31.5">
      <c r="A26" s="8" t="s">
        <v>182</v>
      </c>
      <c r="B26" s="154"/>
      <c r="C26" s="9" t="s">
        <v>127</v>
      </c>
      <c r="D26" s="118">
        <v>0</v>
      </c>
      <c r="E26" s="118">
        <v>0</v>
      </c>
    </row>
    <row r="27" spans="1:5" ht="15.75">
      <c r="A27" s="8" t="s">
        <v>183</v>
      </c>
      <c r="B27" s="154"/>
      <c r="C27" s="9" t="s">
        <v>128</v>
      </c>
      <c r="D27" s="118">
        <v>0</v>
      </c>
      <c r="E27" s="118">
        <v>0</v>
      </c>
    </row>
    <row r="28" spans="1:5" ht="15.75">
      <c r="A28" s="8" t="s">
        <v>184</v>
      </c>
      <c r="B28" s="154"/>
      <c r="C28" s="9" t="s">
        <v>129</v>
      </c>
      <c r="D28" s="118">
        <f>D29+D30</f>
        <v>58814</v>
      </c>
      <c r="E28" s="118">
        <f>E29+E30</f>
        <v>100246</v>
      </c>
    </row>
    <row r="29" spans="1:5" ht="15.75">
      <c r="A29" s="8" t="s">
        <v>87</v>
      </c>
      <c r="B29" s="154"/>
      <c r="C29" s="9" t="s">
        <v>141</v>
      </c>
      <c r="D29" s="118">
        <v>58814</v>
      </c>
      <c r="E29" s="118">
        <v>100246</v>
      </c>
    </row>
    <row r="30" spans="1:5" ht="15.75">
      <c r="A30" s="73" t="s">
        <v>139</v>
      </c>
      <c r="B30" s="155"/>
      <c r="C30" s="9" t="s">
        <v>142</v>
      </c>
      <c r="D30" s="118">
        <v>0</v>
      </c>
      <c r="E30" s="118">
        <v>0</v>
      </c>
    </row>
    <row r="31" spans="1:5" ht="23.25" customHeight="1">
      <c r="A31" s="8" t="s">
        <v>88</v>
      </c>
      <c r="B31" s="153" t="s">
        <v>421</v>
      </c>
      <c r="C31" s="9" t="s">
        <v>130</v>
      </c>
      <c r="D31" s="118">
        <f>D32+D33+D34+D35</f>
        <v>2111320.52199</v>
      </c>
      <c r="E31" s="118">
        <f>E32+E33+E34+E35</f>
        <v>2305727</v>
      </c>
    </row>
    <row r="32" spans="1:5" ht="15.75">
      <c r="A32" s="8" t="s">
        <v>89</v>
      </c>
      <c r="B32" s="154"/>
      <c r="C32" s="9" t="s">
        <v>185</v>
      </c>
      <c r="D32" s="118">
        <v>2167031.52199</v>
      </c>
      <c r="E32" s="118">
        <v>2360303</v>
      </c>
    </row>
    <row r="33" spans="1:5" ht="15.75">
      <c r="A33" s="8" t="s">
        <v>90</v>
      </c>
      <c r="B33" s="154"/>
      <c r="C33" s="9" t="s">
        <v>186</v>
      </c>
      <c r="D33" s="118">
        <v>0</v>
      </c>
      <c r="E33" s="118">
        <v>0</v>
      </c>
    </row>
    <row r="34" spans="1:5" ht="15.75">
      <c r="A34" s="8" t="s">
        <v>91</v>
      </c>
      <c r="B34" s="154"/>
      <c r="C34" s="9" t="s">
        <v>187</v>
      </c>
      <c r="D34" s="118">
        <v>0</v>
      </c>
      <c r="E34" s="118">
        <v>0</v>
      </c>
    </row>
    <row r="35" spans="1:5" ht="15.75">
      <c r="A35" s="8" t="s">
        <v>92</v>
      </c>
      <c r="B35" s="154"/>
      <c r="C35" s="9" t="s">
        <v>188</v>
      </c>
      <c r="D35" s="118">
        <v>-55711</v>
      </c>
      <c r="E35" s="118">
        <v>-54576</v>
      </c>
    </row>
    <row r="36" spans="1:5" ht="15.75">
      <c r="A36" s="10" t="s">
        <v>189</v>
      </c>
      <c r="B36" s="154"/>
      <c r="C36" s="9" t="s">
        <v>140</v>
      </c>
      <c r="D36" s="118">
        <v>6577</v>
      </c>
      <c r="E36" s="118">
        <v>124310</v>
      </c>
    </row>
    <row r="37" spans="1:5" ht="15.75">
      <c r="A37" s="10" t="s">
        <v>93</v>
      </c>
      <c r="B37" s="153" t="s">
        <v>422</v>
      </c>
      <c r="C37" s="9" t="s">
        <v>143</v>
      </c>
      <c r="D37" s="118">
        <f>D38+D39+D40+D41+D42+D43</f>
        <v>1295075</v>
      </c>
      <c r="E37" s="118">
        <f>E38+E39+E40+E41+E42+E43</f>
        <v>854482</v>
      </c>
    </row>
    <row r="38" spans="1:5" ht="15.75">
      <c r="A38" s="10" t="s">
        <v>94</v>
      </c>
      <c r="B38" s="154"/>
      <c r="C38" s="9" t="s">
        <v>172</v>
      </c>
      <c r="D38" s="118">
        <v>265527</v>
      </c>
      <c r="E38" s="118">
        <v>199761</v>
      </c>
    </row>
    <row r="39" spans="1:5" ht="15.75">
      <c r="A39" s="10" t="s">
        <v>95</v>
      </c>
      <c r="B39" s="154"/>
      <c r="C39" s="9" t="s">
        <v>194</v>
      </c>
      <c r="D39" s="118">
        <v>23652</v>
      </c>
      <c r="E39" s="118">
        <v>23028</v>
      </c>
    </row>
    <row r="40" spans="1:5" ht="15.75">
      <c r="A40" s="10" t="s">
        <v>73</v>
      </c>
      <c r="B40" s="154"/>
      <c r="C40" s="9" t="s">
        <v>195</v>
      </c>
      <c r="D40" s="118"/>
      <c r="E40" s="118"/>
    </row>
    <row r="41" spans="1:5" ht="15.75">
      <c r="A41" s="10" t="s">
        <v>96</v>
      </c>
      <c r="B41" s="154"/>
      <c r="C41" s="9" t="s">
        <v>196</v>
      </c>
      <c r="D41" s="118">
        <v>174025</v>
      </c>
      <c r="E41" s="118">
        <v>172570</v>
      </c>
    </row>
    <row r="42" spans="1:5" ht="15.75">
      <c r="A42" s="8" t="s">
        <v>169</v>
      </c>
      <c r="B42" s="154"/>
      <c r="C42" s="9" t="s">
        <v>197</v>
      </c>
      <c r="D42" s="118">
        <v>-4773</v>
      </c>
      <c r="E42" s="118">
        <v>-5752</v>
      </c>
    </row>
    <row r="43" spans="1:5" ht="31.5">
      <c r="A43" s="8" t="s">
        <v>98</v>
      </c>
      <c r="B43" s="154"/>
      <c r="C43" s="9" t="s">
        <v>263</v>
      </c>
      <c r="D43" s="118">
        <v>836644</v>
      </c>
      <c r="E43" s="118">
        <v>464875</v>
      </c>
    </row>
    <row r="44" spans="1:5" ht="15.75">
      <c r="A44" s="8" t="s">
        <v>60</v>
      </c>
      <c r="B44" s="154"/>
      <c r="C44" s="9" t="s">
        <v>190</v>
      </c>
      <c r="D44" s="118">
        <f>D45+D46+D47</f>
        <v>232418</v>
      </c>
      <c r="E44" s="118">
        <f>E45+E46+E47</f>
        <v>250766</v>
      </c>
    </row>
    <row r="45" spans="1:5" ht="15.75">
      <c r="A45" s="72" t="s">
        <v>24</v>
      </c>
      <c r="B45" s="154"/>
      <c r="C45" s="9" t="s">
        <v>191</v>
      </c>
      <c r="D45" s="118">
        <v>210387</v>
      </c>
      <c r="E45" s="118">
        <v>222763</v>
      </c>
    </row>
    <row r="46" spans="1:5" ht="21" customHeight="1">
      <c r="A46" s="8" t="s">
        <v>97</v>
      </c>
      <c r="B46" s="154"/>
      <c r="C46" s="9" t="s">
        <v>192</v>
      </c>
      <c r="D46" s="118">
        <v>2214</v>
      </c>
      <c r="E46" s="118">
        <v>8056</v>
      </c>
    </row>
    <row r="47" spans="1:5" ht="17.25" customHeight="1">
      <c r="A47" s="8" t="s">
        <v>60</v>
      </c>
      <c r="B47" s="154"/>
      <c r="C47" s="9" t="s">
        <v>193</v>
      </c>
      <c r="D47" s="118">
        <v>19817</v>
      </c>
      <c r="E47" s="118">
        <v>19947</v>
      </c>
    </row>
    <row r="48" spans="1:5" s="85" customFormat="1" ht="15.75">
      <c r="A48" s="84" t="s">
        <v>198</v>
      </c>
      <c r="B48" s="156"/>
      <c r="C48" s="82">
        <v>100</v>
      </c>
      <c r="D48" s="119">
        <f>D23+D24+D25+D26+D27+D28+D31+D36+D37+D44</f>
        <v>6642495.521989999</v>
      </c>
      <c r="E48" s="119">
        <f>E23+E24+E25+E26+E27+E28+E31+E36+E37+E44</f>
        <v>4602957</v>
      </c>
    </row>
    <row r="49" spans="1:5" ht="15.75">
      <c r="A49" s="8" t="s">
        <v>199</v>
      </c>
      <c r="B49" s="157"/>
      <c r="C49" s="9" t="s">
        <v>51</v>
      </c>
      <c r="D49" s="118">
        <v>0</v>
      </c>
      <c r="E49" s="118">
        <v>0</v>
      </c>
    </row>
    <row r="50" spans="1:5" ht="15.75">
      <c r="A50" s="84" t="s">
        <v>255</v>
      </c>
      <c r="B50" s="154"/>
      <c r="C50" s="9"/>
      <c r="D50" s="118"/>
      <c r="E50" s="118"/>
    </row>
    <row r="51" spans="1:5" ht="15.75">
      <c r="A51" s="8" t="s">
        <v>99</v>
      </c>
      <c r="B51" s="154"/>
      <c r="C51" s="9" t="s">
        <v>201</v>
      </c>
      <c r="D51" s="118">
        <v>0</v>
      </c>
      <c r="E51" s="118">
        <v>0</v>
      </c>
    </row>
    <row r="52" spans="1:5" ht="15.75">
      <c r="A52" s="72" t="s">
        <v>181</v>
      </c>
      <c r="B52" s="154"/>
      <c r="C52" s="9" t="s">
        <v>62</v>
      </c>
      <c r="D52" s="118">
        <v>0</v>
      </c>
      <c r="E52" s="118">
        <v>0</v>
      </c>
    </row>
    <row r="53" spans="1:5" ht="31.5">
      <c r="A53" s="72" t="s">
        <v>182</v>
      </c>
      <c r="B53" s="154"/>
      <c r="C53" s="9" t="s">
        <v>85</v>
      </c>
      <c r="D53" s="118">
        <v>0</v>
      </c>
      <c r="E53" s="118">
        <v>0</v>
      </c>
    </row>
    <row r="54" spans="1:5" ht="15.75">
      <c r="A54" s="72" t="s">
        <v>183</v>
      </c>
      <c r="B54" s="154"/>
      <c r="C54" s="9" t="s">
        <v>203</v>
      </c>
      <c r="D54" s="118">
        <v>0</v>
      </c>
      <c r="E54" s="118">
        <v>0</v>
      </c>
    </row>
    <row r="55" spans="1:5" ht="15.75">
      <c r="A55" s="72" t="s">
        <v>202</v>
      </c>
      <c r="B55" s="154"/>
      <c r="C55" s="9" t="s">
        <v>204</v>
      </c>
      <c r="D55" s="118">
        <v>0</v>
      </c>
      <c r="E55" s="118">
        <v>0</v>
      </c>
    </row>
    <row r="56" spans="1:5" ht="18.75" customHeight="1">
      <c r="A56" s="8" t="s">
        <v>100</v>
      </c>
      <c r="B56" s="154"/>
      <c r="C56" s="9" t="s">
        <v>205</v>
      </c>
      <c r="D56" s="118">
        <f>D57+D58+D59</f>
        <v>67944</v>
      </c>
      <c r="E56" s="118">
        <f>E57+E58+E59</f>
        <v>58970</v>
      </c>
    </row>
    <row r="57" spans="1:5" ht="15.75">
      <c r="A57" s="8" t="s">
        <v>89</v>
      </c>
      <c r="B57" s="154"/>
      <c r="C57" s="9" t="s">
        <v>206</v>
      </c>
      <c r="D57" s="118">
        <v>67944</v>
      </c>
      <c r="E57" s="118">
        <v>58706</v>
      </c>
    </row>
    <row r="58" spans="1:5" ht="15.75">
      <c r="A58" s="8" t="s">
        <v>90</v>
      </c>
      <c r="B58" s="154"/>
      <c r="C58" s="9" t="s">
        <v>207</v>
      </c>
      <c r="D58" s="118"/>
      <c r="E58" s="118"/>
    </row>
    <row r="59" spans="1:5" ht="15.75">
      <c r="A59" s="8" t="s">
        <v>91</v>
      </c>
      <c r="B59" s="154"/>
      <c r="C59" s="9" t="s">
        <v>208</v>
      </c>
      <c r="D59" s="118">
        <v>0</v>
      </c>
      <c r="E59" s="118">
        <v>264</v>
      </c>
    </row>
    <row r="60" spans="1:5" ht="15.75">
      <c r="A60" s="8" t="s">
        <v>57</v>
      </c>
      <c r="B60" s="154"/>
      <c r="C60" s="9" t="s">
        <v>209</v>
      </c>
      <c r="D60" s="118">
        <v>23999.89499999999</v>
      </c>
      <c r="E60" s="118">
        <v>23999.89499999999</v>
      </c>
    </row>
    <row r="61" spans="1:5" ht="15.75">
      <c r="A61" s="8" t="s">
        <v>210</v>
      </c>
      <c r="B61" s="154"/>
      <c r="C61" s="9" t="s">
        <v>211</v>
      </c>
      <c r="D61" s="118"/>
      <c r="E61" s="118">
        <v>0</v>
      </c>
    </row>
    <row r="62" spans="1:5" ht="15.75">
      <c r="A62" s="8" t="s">
        <v>22</v>
      </c>
      <c r="B62" s="158" t="s">
        <v>423</v>
      </c>
      <c r="C62" s="9" t="s">
        <v>212</v>
      </c>
      <c r="D62" s="118">
        <v>8991340</v>
      </c>
      <c r="E62" s="118">
        <v>9329373.21</v>
      </c>
    </row>
    <row r="63" spans="1:5" ht="15.75">
      <c r="A63" s="8" t="s">
        <v>101</v>
      </c>
      <c r="B63" s="154"/>
      <c r="C63" s="9" t="s">
        <v>213</v>
      </c>
      <c r="D63" s="118"/>
      <c r="E63" s="118"/>
    </row>
    <row r="64" spans="1:5" ht="15.75">
      <c r="A64" s="10" t="s">
        <v>102</v>
      </c>
      <c r="B64" s="154"/>
      <c r="C64" s="9" t="s">
        <v>164</v>
      </c>
      <c r="D64" s="118"/>
      <c r="E64" s="118"/>
    </row>
    <row r="65" spans="1:5" ht="15.75">
      <c r="A65" s="8" t="s">
        <v>103</v>
      </c>
      <c r="B65" s="153" t="s">
        <v>424</v>
      </c>
      <c r="C65" s="9" t="s">
        <v>23</v>
      </c>
      <c r="D65" s="118">
        <v>203661</v>
      </c>
      <c r="E65" s="118">
        <v>197192</v>
      </c>
    </row>
    <row r="66" spans="1:5" ht="15.75">
      <c r="A66" s="8" t="s">
        <v>104</v>
      </c>
      <c r="B66" s="154"/>
      <c r="C66" s="9" t="s">
        <v>63</v>
      </c>
      <c r="D66" s="118">
        <v>38704</v>
      </c>
      <c r="E66" s="118">
        <v>38704</v>
      </c>
    </row>
    <row r="67" spans="1:5" ht="15.75">
      <c r="A67" s="8" t="s">
        <v>105</v>
      </c>
      <c r="B67" s="154"/>
      <c r="C67" s="9" t="s">
        <v>214</v>
      </c>
      <c r="D67" s="118">
        <v>5573</v>
      </c>
      <c r="E67" s="118">
        <v>5573</v>
      </c>
    </row>
    <row r="68" spans="1:5" s="85" customFormat="1" ht="15.75">
      <c r="A68" s="84" t="s">
        <v>215</v>
      </c>
      <c r="B68" s="156"/>
      <c r="C68" s="82">
        <v>200</v>
      </c>
      <c r="D68" s="119">
        <f>D51+D52+D53+D54+D55+D56+D60+D61+D62+D63+D64+D65+D66+D67</f>
        <v>9331221.895</v>
      </c>
      <c r="E68" s="119">
        <f>E51+E52+E53+E54+E55+E56+E60+E61+E62+E63+E64+E65+E66+E67</f>
        <v>9653812.105</v>
      </c>
    </row>
    <row r="69" spans="1:5" s="85" customFormat="1" ht="15.75">
      <c r="A69" s="84" t="s">
        <v>216</v>
      </c>
      <c r="B69" s="156"/>
      <c r="C69" s="82"/>
      <c r="D69" s="119">
        <f>D48+D68</f>
        <v>15973717.416989999</v>
      </c>
      <c r="E69" s="119">
        <f>E48+E68</f>
        <v>14256769.105</v>
      </c>
    </row>
    <row r="70" spans="1:5" ht="15">
      <c r="A70" s="11"/>
      <c r="B70" s="159"/>
      <c r="C70" s="42"/>
      <c r="D70" s="12"/>
      <c r="E70" s="12"/>
    </row>
    <row r="71" spans="1:5" ht="15.75">
      <c r="A71" s="13"/>
      <c r="B71" s="160"/>
      <c r="C71" s="42"/>
      <c r="D71" s="139"/>
      <c r="E71" s="14"/>
    </row>
    <row r="72" spans="1:5" s="48" customFormat="1" ht="31.5">
      <c r="A72" s="45" t="s">
        <v>261</v>
      </c>
      <c r="B72" s="161"/>
      <c r="C72" s="46" t="s">
        <v>49</v>
      </c>
      <c r="D72" s="47" t="s">
        <v>50</v>
      </c>
      <c r="E72" s="47" t="s">
        <v>69</v>
      </c>
    </row>
    <row r="73" spans="1:5" ht="15.75">
      <c r="A73" s="84" t="s">
        <v>256</v>
      </c>
      <c r="B73" s="154"/>
      <c r="C73" s="9"/>
      <c r="D73" s="7"/>
      <c r="E73" s="7"/>
    </row>
    <row r="74" spans="1:5" ht="15.75">
      <c r="A74" s="8" t="s">
        <v>217</v>
      </c>
      <c r="B74" s="153" t="s">
        <v>425</v>
      </c>
      <c r="C74" s="9" t="s">
        <v>218</v>
      </c>
      <c r="D74" s="118">
        <v>2203</v>
      </c>
      <c r="E74" s="118">
        <v>8280</v>
      </c>
    </row>
    <row r="75" spans="1:5" ht="15.75">
      <c r="A75" s="72" t="s">
        <v>181</v>
      </c>
      <c r="B75" s="154"/>
      <c r="C75" s="9" t="s">
        <v>41</v>
      </c>
      <c r="D75" s="118">
        <v>0</v>
      </c>
      <c r="E75" s="118">
        <v>0</v>
      </c>
    </row>
    <row r="76" spans="1:5" ht="15.75">
      <c r="A76" s="8" t="s">
        <v>59</v>
      </c>
      <c r="B76" s="154"/>
      <c r="C76" s="9" t="s">
        <v>219</v>
      </c>
      <c r="D76" s="118">
        <v>0</v>
      </c>
      <c r="E76" s="118">
        <v>0</v>
      </c>
    </row>
    <row r="77" spans="1:5" ht="15.75">
      <c r="A77" s="8" t="s">
        <v>109</v>
      </c>
      <c r="B77" s="153" t="s">
        <v>426</v>
      </c>
      <c r="C77" s="9" t="s">
        <v>221</v>
      </c>
      <c r="D77" s="118">
        <f>D78+D79+D80</f>
        <v>459040.81896</v>
      </c>
      <c r="E77" s="118">
        <f>E78+E79+E80</f>
        <v>751945.50697</v>
      </c>
    </row>
    <row r="78" spans="1:5" ht="15.75">
      <c r="A78" s="8" t="s">
        <v>110</v>
      </c>
      <c r="B78" s="154"/>
      <c r="C78" s="9" t="s">
        <v>222</v>
      </c>
      <c r="D78" s="118">
        <v>459012.81896</v>
      </c>
      <c r="E78" s="118">
        <v>751945.50697</v>
      </c>
    </row>
    <row r="79" spans="1:5" ht="15.75">
      <c r="A79" s="8" t="s">
        <v>111</v>
      </c>
      <c r="B79" s="154"/>
      <c r="C79" s="9" t="s">
        <v>223</v>
      </c>
      <c r="D79" s="118">
        <v>0</v>
      </c>
      <c r="E79" s="118">
        <v>0</v>
      </c>
    </row>
    <row r="80" spans="1:5" ht="15.75">
      <c r="A80" s="8" t="s">
        <v>27</v>
      </c>
      <c r="B80" s="154"/>
      <c r="C80" s="9" t="s">
        <v>224</v>
      </c>
      <c r="D80" s="118">
        <v>28</v>
      </c>
      <c r="E80" s="118">
        <v>0</v>
      </c>
    </row>
    <row r="81" spans="1:5" ht="15.75">
      <c r="A81" s="8" t="s">
        <v>226</v>
      </c>
      <c r="B81" s="154"/>
      <c r="C81" s="9" t="s">
        <v>225</v>
      </c>
      <c r="D81" s="118">
        <v>135787</v>
      </c>
      <c r="E81" s="118">
        <v>312763</v>
      </c>
    </row>
    <row r="82" spans="1:5" ht="15.75">
      <c r="A82" s="73" t="s">
        <v>227</v>
      </c>
      <c r="B82" s="153" t="s">
        <v>427</v>
      </c>
      <c r="C82" s="9" t="s">
        <v>25</v>
      </c>
      <c r="D82" s="118">
        <v>252</v>
      </c>
      <c r="E82" s="118">
        <v>0</v>
      </c>
    </row>
    <row r="83" spans="1:5" ht="15.75">
      <c r="A83" s="8" t="s">
        <v>180</v>
      </c>
      <c r="B83" s="153" t="s">
        <v>428</v>
      </c>
      <c r="C83" s="9" t="s">
        <v>228</v>
      </c>
      <c r="D83" s="118">
        <v>228052</v>
      </c>
      <c r="E83" s="118">
        <v>6083</v>
      </c>
    </row>
    <row r="84" spans="1:5" s="34" customFormat="1" ht="15.75">
      <c r="A84" s="8" t="s">
        <v>56</v>
      </c>
      <c r="B84" s="154"/>
      <c r="C84" s="9" t="s">
        <v>220</v>
      </c>
      <c r="D84" s="118">
        <f>D85+D86+D87+D88+D89</f>
        <v>364476</v>
      </c>
      <c r="E84" s="118">
        <f>E85+E86+E87+E88+E89</f>
        <v>527694</v>
      </c>
    </row>
    <row r="85" spans="1:5" s="34" customFormat="1" ht="15.75">
      <c r="A85" s="8" t="s">
        <v>106</v>
      </c>
      <c r="B85" s="153" t="s">
        <v>429</v>
      </c>
      <c r="C85" s="9" t="s">
        <v>229</v>
      </c>
      <c r="D85" s="118">
        <v>141346</v>
      </c>
      <c r="E85" s="118">
        <v>139506</v>
      </c>
    </row>
    <row r="86" spans="1:5" s="34" customFormat="1" ht="15.75">
      <c r="A86" s="8" t="s">
        <v>108</v>
      </c>
      <c r="B86" s="154"/>
      <c r="C86" s="9" t="s">
        <v>230</v>
      </c>
      <c r="D86" s="118">
        <v>35569</v>
      </c>
      <c r="E86" s="118">
        <v>36528</v>
      </c>
    </row>
    <row r="87" spans="1:5" s="34" customFormat="1" ht="15.75">
      <c r="A87" s="72" t="s">
        <v>112</v>
      </c>
      <c r="B87" s="154"/>
      <c r="C87" s="9" t="s">
        <v>231</v>
      </c>
      <c r="D87" s="118">
        <v>465</v>
      </c>
      <c r="E87" s="118">
        <v>0</v>
      </c>
    </row>
    <row r="88" spans="1:5" ht="15.75">
      <c r="A88" s="8" t="s">
        <v>56</v>
      </c>
      <c r="B88" s="154"/>
      <c r="C88" s="9" t="s">
        <v>232</v>
      </c>
      <c r="D88" s="118">
        <v>187096</v>
      </c>
      <c r="E88" s="118">
        <v>351660</v>
      </c>
    </row>
    <row r="89" spans="1:5" ht="15.75">
      <c r="A89" s="72" t="s">
        <v>33</v>
      </c>
      <c r="B89" s="154"/>
      <c r="C89" s="9" t="s">
        <v>233</v>
      </c>
      <c r="D89" s="118">
        <v>0</v>
      </c>
      <c r="E89" s="118">
        <v>0</v>
      </c>
    </row>
    <row r="90" spans="1:5" s="85" customFormat="1" ht="15.75">
      <c r="A90" s="84" t="s">
        <v>234</v>
      </c>
      <c r="B90" s="156"/>
      <c r="C90" s="82">
        <v>300</v>
      </c>
      <c r="D90" s="119">
        <f>D74+D75+D76+D77+D81+D82+D83+D84</f>
        <v>1189810.81896</v>
      </c>
      <c r="E90" s="119">
        <f>E74+E75+E76+E77+E81+E82+E83+E84</f>
        <v>1606765.50697</v>
      </c>
    </row>
    <row r="91" spans="1:5" ht="15.75">
      <c r="A91" s="8" t="s">
        <v>235</v>
      </c>
      <c r="B91" s="156"/>
      <c r="C91" s="9" t="s">
        <v>30</v>
      </c>
      <c r="D91" s="118">
        <v>0</v>
      </c>
      <c r="E91" s="118">
        <v>0</v>
      </c>
    </row>
    <row r="92" spans="1:5" ht="15.75">
      <c r="A92" s="84" t="s">
        <v>257</v>
      </c>
      <c r="B92" s="154"/>
      <c r="C92" s="9"/>
      <c r="D92" s="7"/>
      <c r="E92" s="7"/>
    </row>
    <row r="93" spans="1:5" ht="15.75">
      <c r="A93" s="8" t="s">
        <v>217</v>
      </c>
      <c r="B93" s="153" t="s">
        <v>430</v>
      </c>
      <c r="C93" s="9" t="s">
        <v>236</v>
      </c>
      <c r="D93" s="118">
        <v>11549</v>
      </c>
      <c r="E93" s="118">
        <v>11549</v>
      </c>
    </row>
    <row r="94" spans="1:5" ht="15.75">
      <c r="A94" s="72" t="s">
        <v>181</v>
      </c>
      <c r="B94" s="154"/>
      <c r="C94" s="9" t="s">
        <v>52</v>
      </c>
      <c r="D94" s="118">
        <v>0</v>
      </c>
      <c r="E94" s="118">
        <v>0</v>
      </c>
    </row>
    <row r="95" spans="1:5" ht="15.75">
      <c r="A95" s="72" t="s">
        <v>34</v>
      </c>
      <c r="B95" s="154"/>
      <c r="C95" s="9" t="s">
        <v>53</v>
      </c>
      <c r="D95" s="118">
        <v>0</v>
      </c>
      <c r="E95" s="118">
        <v>0</v>
      </c>
    </row>
    <row r="96" spans="1:5" ht="15.75">
      <c r="A96" s="8" t="s">
        <v>114</v>
      </c>
      <c r="B96" s="154"/>
      <c r="C96" s="9" t="s">
        <v>54</v>
      </c>
      <c r="D96" s="118">
        <f>D97+D98+D99</f>
        <v>0</v>
      </c>
      <c r="E96" s="118">
        <f>E97+E98+E99</f>
        <v>0</v>
      </c>
    </row>
    <row r="97" spans="1:5" ht="15.75">
      <c r="A97" s="8" t="s">
        <v>110</v>
      </c>
      <c r="B97" s="154"/>
      <c r="C97" s="9" t="s">
        <v>237</v>
      </c>
      <c r="D97" s="118"/>
      <c r="E97" s="118"/>
    </row>
    <row r="98" spans="1:5" ht="15.75">
      <c r="A98" s="8" t="s">
        <v>116</v>
      </c>
      <c r="B98" s="154"/>
      <c r="C98" s="9" t="s">
        <v>238</v>
      </c>
      <c r="D98" s="118"/>
      <c r="E98" s="118"/>
    </row>
    <row r="99" spans="1:5" ht="15.75">
      <c r="A99" s="8" t="s">
        <v>27</v>
      </c>
      <c r="B99" s="154"/>
      <c r="C99" s="9" t="s">
        <v>239</v>
      </c>
      <c r="D99" s="118">
        <v>0</v>
      </c>
      <c r="E99" s="118">
        <v>0</v>
      </c>
    </row>
    <row r="100" spans="1:5" ht="15.75">
      <c r="A100" s="8" t="s">
        <v>240</v>
      </c>
      <c r="B100" s="153" t="s">
        <v>431</v>
      </c>
      <c r="C100" s="9" t="s">
        <v>241</v>
      </c>
      <c r="D100" s="118">
        <v>42748</v>
      </c>
      <c r="E100" s="118">
        <v>42748</v>
      </c>
    </row>
    <row r="101" spans="1:5" ht="15.75">
      <c r="A101" s="8" t="s">
        <v>118</v>
      </c>
      <c r="B101" s="153" t="s">
        <v>427</v>
      </c>
      <c r="C101" s="9" t="s">
        <v>31</v>
      </c>
      <c r="D101" s="118">
        <v>1204397</v>
      </c>
      <c r="E101" s="118">
        <v>1204397</v>
      </c>
    </row>
    <row r="102" spans="1:5" ht="15.75">
      <c r="A102" s="8" t="s">
        <v>120</v>
      </c>
      <c r="B102" s="154"/>
      <c r="C102" s="9" t="s">
        <v>32</v>
      </c>
      <c r="D102" s="118">
        <v>0</v>
      </c>
      <c r="E102" s="118">
        <v>0</v>
      </c>
    </row>
    <row r="103" spans="1:5" s="85" customFormat="1" ht="15.75">
      <c r="A103" s="84" t="s">
        <v>258</v>
      </c>
      <c r="B103" s="156"/>
      <c r="C103" s="82">
        <v>400</v>
      </c>
      <c r="D103" s="119">
        <f>D93+D94+D95+D96+D100+D101+D102</f>
        <v>1258694</v>
      </c>
      <c r="E103" s="119">
        <f>E93+E94+E95+E96+E100+E101+E102</f>
        <v>1258694</v>
      </c>
    </row>
    <row r="104" spans="1:5" ht="15.75">
      <c r="A104" s="84" t="s">
        <v>260</v>
      </c>
      <c r="B104" s="154"/>
      <c r="C104" s="9"/>
      <c r="D104" s="7"/>
      <c r="E104" s="7"/>
    </row>
    <row r="105" spans="1:5" ht="15.75">
      <c r="A105" s="8" t="s">
        <v>242</v>
      </c>
      <c r="B105" s="153" t="s">
        <v>432</v>
      </c>
      <c r="C105" s="9" t="s">
        <v>243</v>
      </c>
      <c r="D105" s="118">
        <v>46662.00499999999</v>
      </c>
      <c r="E105" s="118">
        <v>46662.00499999999</v>
      </c>
    </row>
    <row r="106" spans="1:5" ht="15.75">
      <c r="A106" s="8" t="s">
        <v>35</v>
      </c>
      <c r="B106" s="154"/>
      <c r="C106" s="9" t="s">
        <v>244</v>
      </c>
      <c r="D106" s="118">
        <v>7009</v>
      </c>
      <c r="E106" s="118">
        <v>7009</v>
      </c>
    </row>
    <row r="107" spans="1:5" ht="15.75">
      <c r="A107" s="8" t="s">
        <v>46</v>
      </c>
      <c r="B107" s="154"/>
      <c r="C107" s="9" t="s">
        <v>245</v>
      </c>
      <c r="D107" s="118">
        <v>0</v>
      </c>
      <c r="E107" s="118">
        <v>0</v>
      </c>
    </row>
    <row r="108" spans="1:5" ht="15.75">
      <c r="A108" s="8" t="s">
        <v>123</v>
      </c>
      <c r="B108" s="153" t="s">
        <v>433</v>
      </c>
      <c r="C108" s="9" t="s">
        <v>246</v>
      </c>
      <c r="D108" s="118">
        <v>7455</v>
      </c>
      <c r="E108" s="118">
        <v>7455</v>
      </c>
    </row>
    <row r="109" spans="1:5" ht="15.75">
      <c r="A109" s="8" t="s">
        <v>250</v>
      </c>
      <c r="B109" s="154"/>
      <c r="C109" s="9" t="s">
        <v>247</v>
      </c>
      <c r="D109" s="118">
        <f>E109+D110+D111</f>
        <v>13464086.59303</v>
      </c>
      <c r="E109" s="118">
        <v>11330183.59303</v>
      </c>
    </row>
    <row r="110" spans="1:5" ht="15.75" outlineLevel="1">
      <c r="A110" s="8" t="s">
        <v>167</v>
      </c>
      <c r="B110" s="154"/>
      <c r="C110" s="9" t="s">
        <v>248</v>
      </c>
      <c r="D110" s="118">
        <f>'ф2'!D54</f>
        <v>2133903</v>
      </c>
      <c r="E110" s="118">
        <v>1587703.25437</v>
      </c>
    </row>
    <row r="111" spans="1:5" ht="15.75" outlineLevel="1">
      <c r="A111" s="8" t="s">
        <v>168</v>
      </c>
      <c r="B111" s="154"/>
      <c r="C111" s="9" t="s">
        <v>249</v>
      </c>
      <c r="D111" s="118">
        <v>0</v>
      </c>
      <c r="E111" s="118"/>
    </row>
    <row r="112" spans="1:5" s="85" customFormat="1" ht="31.5">
      <c r="A112" s="84" t="s">
        <v>259</v>
      </c>
      <c r="B112" s="156"/>
      <c r="C112" s="82" t="s">
        <v>254</v>
      </c>
      <c r="D112" s="119">
        <f>D105+D106+D107+D108+D109</f>
        <v>13525212.59803</v>
      </c>
      <c r="E112" s="119">
        <f>E105+E106+E107+E108+E109</f>
        <v>11391309.59803</v>
      </c>
    </row>
    <row r="113" spans="1:5" ht="15.75">
      <c r="A113" s="8" t="s">
        <v>251</v>
      </c>
      <c r="B113" s="154"/>
      <c r="C113" s="9" t="s">
        <v>262</v>
      </c>
      <c r="D113" s="118">
        <v>0</v>
      </c>
      <c r="E113" s="118">
        <v>0</v>
      </c>
    </row>
    <row r="114" spans="1:5" s="85" customFormat="1" ht="15.75">
      <c r="A114" s="84" t="s">
        <v>252</v>
      </c>
      <c r="B114" s="156"/>
      <c r="C114" s="82">
        <v>500</v>
      </c>
      <c r="D114" s="119">
        <f>D112+D113</f>
        <v>13525212.59803</v>
      </c>
      <c r="E114" s="119">
        <f>E112+E113</f>
        <v>11391309.59803</v>
      </c>
    </row>
    <row r="115" spans="1:5" s="85" customFormat="1" ht="15.75">
      <c r="A115" s="84" t="s">
        <v>253</v>
      </c>
      <c r="B115" s="156"/>
      <c r="C115" s="82"/>
      <c r="D115" s="119">
        <f>D90+D103+D114</f>
        <v>15973717.41699</v>
      </c>
      <c r="E115" s="119">
        <f>E90+E103+E114</f>
        <v>14256769.105</v>
      </c>
    </row>
    <row r="116" spans="1:5" ht="15.75" customHeight="1">
      <c r="A116" s="15"/>
      <c r="B116" s="15"/>
      <c r="D116" s="111">
        <f>D69-D115</f>
        <v>0</v>
      </c>
      <c r="E116" s="111">
        <f>E69-E115</f>
        <v>0</v>
      </c>
    </row>
    <row r="117" spans="1:5" ht="15.75" customHeight="1">
      <c r="A117" s="163" t="s">
        <v>435</v>
      </c>
      <c r="B117" s="153" t="s">
        <v>434</v>
      </c>
      <c r="C117" s="164"/>
      <c r="D117" s="165">
        <v>5710.34</v>
      </c>
      <c r="E117" s="35"/>
    </row>
    <row r="118" spans="1:5" ht="15.75" customHeight="1">
      <c r="A118" s="163" t="s">
        <v>436</v>
      </c>
      <c r="B118" s="153" t="s">
        <v>434</v>
      </c>
      <c r="C118" s="164"/>
      <c r="D118" s="165">
        <v>19.96</v>
      </c>
      <c r="E118" s="35"/>
    </row>
    <row r="119" spans="1:5" ht="15.75" customHeight="1">
      <c r="A119" s="15"/>
      <c r="B119" s="162"/>
      <c r="D119" s="35"/>
      <c r="E119" s="35"/>
    </row>
    <row r="120" spans="1:5" ht="15.75" customHeight="1">
      <c r="A120" s="15"/>
      <c r="B120" s="162"/>
      <c r="D120" s="35"/>
      <c r="E120" s="35"/>
    </row>
    <row r="121" spans="1:5" ht="15.75" customHeight="1">
      <c r="A121" s="15" t="s">
        <v>405</v>
      </c>
      <c r="B121" s="15"/>
      <c r="E121" s="110"/>
    </row>
    <row r="122" spans="1:3" ht="15.75" customHeight="1">
      <c r="A122" s="16" t="s">
        <v>411</v>
      </c>
      <c r="B122" s="16"/>
      <c r="C122" s="43"/>
    </row>
    <row r="123" spans="1:5" ht="15.75" customHeight="1">
      <c r="A123" s="15" t="s">
        <v>0</v>
      </c>
      <c r="B123" s="15"/>
      <c r="C123" s="44"/>
      <c r="D123" s="35"/>
      <c r="E123" s="110"/>
    </row>
    <row r="124" spans="1:3" ht="15.75" customHeight="1">
      <c r="A124" s="16" t="s">
        <v>412</v>
      </c>
      <c r="B124" s="16"/>
      <c r="C124" s="43"/>
    </row>
    <row r="125" spans="1:3" ht="15.75" customHeight="1">
      <c r="A125" s="15" t="s">
        <v>1</v>
      </c>
      <c r="B125" s="15"/>
      <c r="C125" s="44"/>
    </row>
    <row r="126" ht="15.75" customHeight="1">
      <c r="C126" s="44"/>
    </row>
    <row r="127" ht="15.75" customHeight="1">
      <c r="C127" s="44"/>
    </row>
  </sheetData>
  <sheetProtection/>
  <mergeCells count="5">
    <mergeCell ref="A7:E7"/>
    <mergeCell ref="C8:D8"/>
    <mergeCell ref="A20:A21"/>
    <mergeCell ref="C20:C21"/>
    <mergeCell ref="B20:B21"/>
  </mergeCells>
  <dataValidations count="2">
    <dataValidation type="list" allowBlank="1" showInputMessage="1" showErrorMessage="1" sqref="D21">
      <formula1>конец</formula1>
    </dataValidation>
    <dataValidation type="list" allowBlank="1" showInputMessage="1" showErrorMessage="1" sqref="E21">
      <formula1>начало</formula1>
    </dataValidation>
  </dataValidations>
  <printOptions horizontalCentered="1"/>
  <pageMargins left="0.5905511811023623" right="0.1968503937007874" top="0.5905511811023623" bottom="0.1968503937007874" header="0.5118110236220472" footer="0.5118110236220472"/>
  <pageSetup horizontalDpi="600" verticalDpi="600" orientation="portrait" paperSize="9" scale="65" r:id="rId1"/>
  <rowBreaks count="1" manualBreakCount="1">
    <brk id="71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8"/>
  </sheetPr>
  <dimension ref="A1:F93"/>
  <sheetViews>
    <sheetView zoomScale="75" zoomScaleNormal="75" zoomScalePageLayoutView="0" workbookViewId="0" topLeftCell="A49">
      <selection activeCell="B30" sqref="B30"/>
    </sheetView>
  </sheetViews>
  <sheetFormatPr defaultColWidth="9.00390625" defaultRowHeight="12.75"/>
  <cols>
    <col min="1" max="1" width="56.75390625" style="6" customWidth="1"/>
    <col min="2" max="2" width="24.00390625" style="6" customWidth="1"/>
    <col min="3" max="3" width="9.125" style="50" customWidth="1"/>
    <col min="4" max="5" width="18.25390625" style="23" customWidth="1"/>
    <col min="6" max="6" width="12.125" style="15" bestFit="1" customWidth="1"/>
    <col min="7" max="16384" width="9.125" style="15" customWidth="1"/>
  </cols>
  <sheetData>
    <row r="1" ht="15.75">
      <c r="E1" s="27" t="s">
        <v>64</v>
      </c>
    </row>
    <row r="2" ht="15.75">
      <c r="E2" s="27" t="s">
        <v>65</v>
      </c>
    </row>
    <row r="3" ht="15.75">
      <c r="E3" s="27" t="s">
        <v>66</v>
      </c>
    </row>
    <row r="4" ht="15.75">
      <c r="E4" s="27" t="s">
        <v>304</v>
      </c>
    </row>
    <row r="6" spans="3:5" ht="15.75">
      <c r="C6" s="41"/>
      <c r="D6" s="18"/>
      <c r="E6" s="18"/>
    </row>
    <row r="7" spans="1:5" ht="15.75">
      <c r="A7" s="6" t="s">
        <v>29</v>
      </c>
      <c r="C7" s="41"/>
      <c r="D7" s="5"/>
      <c r="E7" s="5"/>
    </row>
    <row r="8" spans="3:5" ht="15.75">
      <c r="C8" s="41"/>
      <c r="D8" s="5"/>
      <c r="E8" s="5"/>
    </row>
    <row r="9" spans="1:5" ht="15.75">
      <c r="A9" s="173" t="s">
        <v>171</v>
      </c>
      <c r="B9" s="173"/>
      <c r="C9" s="173"/>
      <c r="D9" s="173"/>
      <c r="E9" s="173"/>
    </row>
    <row r="10" spans="1:5" ht="15.75">
      <c r="A10" s="173" t="s">
        <v>166</v>
      </c>
      <c r="B10" s="173"/>
      <c r="C10" s="173"/>
      <c r="D10" s="173"/>
      <c r="E10" s="173"/>
    </row>
    <row r="11" spans="1:5" ht="15.75">
      <c r="A11" s="174">
        <f>'Баланс МСФО'!$C$8</f>
        <v>41912</v>
      </c>
      <c r="B11" s="174"/>
      <c r="C11" s="174"/>
      <c r="D11" s="62"/>
      <c r="E11" s="62"/>
    </row>
    <row r="12" spans="1:3" ht="15.75">
      <c r="A12" s="17"/>
      <c r="B12" s="17"/>
      <c r="C12" s="51"/>
    </row>
    <row r="13" ht="15.75">
      <c r="A13" s="6" t="s">
        <v>72</v>
      </c>
    </row>
    <row r="14" ht="15.75">
      <c r="A14" s="6" t="s">
        <v>67</v>
      </c>
    </row>
    <row r="15" ht="15.75">
      <c r="A15" s="6" t="s">
        <v>175</v>
      </c>
    </row>
    <row r="17" spans="4:5" ht="16.5" customHeight="1">
      <c r="D17" s="24"/>
      <c r="E17" s="24"/>
    </row>
    <row r="18" spans="1:5" s="16" customFormat="1" ht="13.5" thickBot="1">
      <c r="A18" s="21"/>
      <c r="B18" s="21"/>
      <c r="C18" s="52"/>
      <c r="D18" s="19"/>
      <c r="E18" s="19" t="s">
        <v>26</v>
      </c>
    </row>
    <row r="19" spans="1:5" ht="47.25" customHeight="1" thickBot="1">
      <c r="A19" s="40" t="s">
        <v>2</v>
      </c>
      <c r="B19" s="70" t="s">
        <v>437</v>
      </c>
      <c r="C19" s="70" t="s">
        <v>39</v>
      </c>
      <c r="D19" s="32" t="s">
        <v>3</v>
      </c>
      <c r="E19" s="32" t="s">
        <v>40</v>
      </c>
    </row>
    <row r="20" spans="1:5" s="20" customFormat="1" ht="12" customHeight="1" thickBot="1">
      <c r="A20" s="39">
        <v>1</v>
      </c>
      <c r="B20" s="166">
        <v>2</v>
      </c>
      <c r="C20" s="53" t="s">
        <v>443</v>
      </c>
      <c r="D20" s="28">
        <v>4</v>
      </c>
      <c r="E20" s="28">
        <v>5</v>
      </c>
    </row>
    <row r="21" spans="1:5" ht="15.75">
      <c r="A21" s="63" t="s">
        <v>61</v>
      </c>
      <c r="B21" s="153" t="s">
        <v>438</v>
      </c>
      <c r="C21" s="68" t="s">
        <v>124</v>
      </c>
      <c r="D21" s="145">
        <v>11555974</v>
      </c>
      <c r="E21" s="145">
        <v>8721173</v>
      </c>
    </row>
    <row r="22" spans="1:5" ht="15.75">
      <c r="A22" s="81" t="s">
        <v>266</v>
      </c>
      <c r="B22" s="153" t="s">
        <v>439</v>
      </c>
      <c r="C22" s="65" t="s">
        <v>125</v>
      </c>
      <c r="D22" s="49">
        <v>7931689</v>
      </c>
      <c r="E22" s="49">
        <v>5638912</v>
      </c>
    </row>
    <row r="23" spans="1:5" ht="15.75">
      <c r="A23" s="64" t="s">
        <v>267</v>
      </c>
      <c r="B23" s="65"/>
      <c r="C23" s="65" t="s">
        <v>126</v>
      </c>
      <c r="D23" s="7">
        <f>D21-D22</f>
        <v>3624285</v>
      </c>
      <c r="E23" s="7">
        <f>E21-E22</f>
        <v>3082261</v>
      </c>
    </row>
    <row r="24" spans="1:5" ht="15.75">
      <c r="A24" s="64" t="s">
        <v>80</v>
      </c>
      <c r="B24" s="65"/>
      <c r="C24" s="65" t="s">
        <v>127</v>
      </c>
      <c r="D24" s="49">
        <v>316120</v>
      </c>
      <c r="E24" s="49">
        <v>306913</v>
      </c>
    </row>
    <row r="25" spans="1:6" ht="15.75">
      <c r="A25" s="64" t="s">
        <v>37</v>
      </c>
      <c r="B25" s="153" t="s">
        <v>440</v>
      </c>
      <c r="C25" s="65" t="s">
        <v>128</v>
      </c>
      <c r="D25" s="49">
        <v>1191202</v>
      </c>
      <c r="E25" s="49">
        <v>1005786</v>
      </c>
      <c r="F25" s="31"/>
    </row>
    <row r="26" spans="1:6" ht="15.75">
      <c r="A26" s="64" t="s">
        <v>38</v>
      </c>
      <c r="B26" s="65"/>
      <c r="C26" s="65" t="s">
        <v>129</v>
      </c>
      <c r="D26" s="49">
        <v>8663</v>
      </c>
      <c r="E26" s="49">
        <v>55763</v>
      </c>
      <c r="F26" s="31"/>
    </row>
    <row r="27" spans="1:5" ht="15.75">
      <c r="A27" s="64" t="s">
        <v>36</v>
      </c>
      <c r="B27" s="65"/>
      <c r="C27" s="65" t="s">
        <v>130</v>
      </c>
      <c r="D27" s="49">
        <v>37421</v>
      </c>
      <c r="E27" s="49">
        <v>71757</v>
      </c>
    </row>
    <row r="28" spans="1:5" s="80" customFormat="1" ht="31.5">
      <c r="A28" s="66" t="s">
        <v>268</v>
      </c>
      <c r="B28" s="67"/>
      <c r="C28" s="67" t="s">
        <v>131</v>
      </c>
      <c r="D28" s="83">
        <f>D23-D24-D25-D26+D27</f>
        <v>2145721</v>
      </c>
      <c r="E28" s="83">
        <f>E23-E24-E25-E26+E27</f>
        <v>1785556</v>
      </c>
    </row>
    <row r="29" spans="1:5" ht="15.75">
      <c r="A29" s="64" t="s">
        <v>269</v>
      </c>
      <c r="B29" s="153" t="s">
        <v>441</v>
      </c>
      <c r="C29" s="65" t="s">
        <v>132</v>
      </c>
      <c r="D29" s="49">
        <v>203466</v>
      </c>
      <c r="E29" s="49">
        <v>155473</v>
      </c>
    </row>
    <row r="30" spans="1:5" s="20" customFormat="1" ht="15.75">
      <c r="A30" s="64" t="s">
        <v>270</v>
      </c>
      <c r="B30" s="153" t="s">
        <v>442</v>
      </c>
      <c r="C30" s="65" t="s">
        <v>133</v>
      </c>
      <c r="D30" s="49">
        <v>4195</v>
      </c>
      <c r="E30" s="49">
        <v>181294</v>
      </c>
    </row>
    <row r="31" spans="1:5" s="20" customFormat="1" ht="63">
      <c r="A31" s="64" t="s">
        <v>271</v>
      </c>
      <c r="B31" s="65"/>
      <c r="C31" s="65" t="s">
        <v>134</v>
      </c>
      <c r="D31" s="36"/>
      <c r="E31" s="36"/>
    </row>
    <row r="32" spans="1:5" s="20" customFormat="1" ht="15.75">
      <c r="A32" s="64" t="s">
        <v>272</v>
      </c>
      <c r="B32" s="65"/>
      <c r="C32" s="65" t="s">
        <v>135</v>
      </c>
      <c r="D32" s="36"/>
      <c r="E32" s="36"/>
    </row>
    <row r="33" spans="1:5" s="20" customFormat="1" ht="15.75">
      <c r="A33" s="64" t="s">
        <v>273</v>
      </c>
      <c r="B33" s="65"/>
      <c r="C33" s="65" t="s">
        <v>136</v>
      </c>
      <c r="D33" s="36"/>
      <c r="E33" s="36"/>
    </row>
    <row r="34" spans="1:5" ht="31.5">
      <c r="A34" s="66" t="s">
        <v>274</v>
      </c>
      <c r="B34" s="67"/>
      <c r="C34" s="67" t="s">
        <v>275</v>
      </c>
      <c r="D34" s="69">
        <f>D28+D29-D30+D31+D32-D33</f>
        <v>2344992</v>
      </c>
      <c r="E34" s="69">
        <f>E28+E29-E30+E31+E32-E33</f>
        <v>1759735</v>
      </c>
    </row>
    <row r="35" spans="1:5" ht="15.75">
      <c r="A35" s="64" t="s">
        <v>170</v>
      </c>
      <c r="B35" s="65"/>
      <c r="C35" s="65" t="s">
        <v>51</v>
      </c>
      <c r="D35" s="49">
        <v>211089</v>
      </c>
      <c r="E35" s="49">
        <v>303388</v>
      </c>
    </row>
    <row r="36" spans="1:5" ht="47.25">
      <c r="A36" s="66" t="s">
        <v>277</v>
      </c>
      <c r="B36" s="67"/>
      <c r="C36" s="67" t="s">
        <v>276</v>
      </c>
      <c r="D36" s="69">
        <f>D34-D35</f>
        <v>2133903</v>
      </c>
      <c r="E36" s="69">
        <f>E34-E35</f>
        <v>1456347</v>
      </c>
    </row>
    <row r="37" spans="1:5" ht="31.5">
      <c r="A37" s="64" t="s">
        <v>278</v>
      </c>
      <c r="B37" s="65"/>
      <c r="C37" s="65" t="s">
        <v>279</v>
      </c>
      <c r="D37" s="49"/>
      <c r="E37" s="49"/>
    </row>
    <row r="38" spans="1:5" ht="31.5">
      <c r="A38" s="66" t="s">
        <v>280</v>
      </c>
      <c r="B38" s="67"/>
      <c r="C38" s="67" t="s">
        <v>281</v>
      </c>
      <c r="D38" s="69">
        <f>D36+D37</f>
        <v>2133903</v>
      </c>
      <c r="E38" s="69">
        <f>E36+E37</f>
        <v>1456347</v>
      </c>
    </row>
    <row r="39" spans="1:5" ht="15.75">
      <c r="A39" s="89" t="s">
        <v>282</v>
      </c>
      <c r="B39" s="87"/>
      <c r="C39" s="87"/>
      <c r="D39" s="88"/>
      <c r="E39" s="69"/>
    </row>
    <row r="40" spans="1:5" ht="15.75">
      <c r="A40" s="89" t="s">
        <v>283</v>
      </c>
      <c r="B40" s="87"/>
      <c r="C40" s="87"/>
      <c r="D40" s="88"/>
      <c r="E40" s="69"/>
    </row>
    <row r="41" spans="1:5" s="80" customFormat="1" ht="31.5">
      <c r="A41" s="66" t="s">
        <v>284</v>
      </c>
      <c r="B41" s="67"/>
      <c r="C41" s="67">
        <v>400</v>
      </c>
      <c r="D41" s="69">
        <f>SUM(D43:D53)</f>
        <v>0</v>
      </c>
      <c r="E41" s="69">
        <v>0</v>
      </c>
    </row>
    <row r="42" spans="1:5" ht="15.75">
      <c r="A42" s="64" t="s">
        <v>55</v>
      </c>
      <c r="B42" s="90"/>
      <c r="C42" s="90"/>
      <c r="D42" s="49"/>
      <c r="E42" s="49"/>
    </row>
    <row r="43" spans="1:5" ht="15.75">
      <c r="A43" s="64" t="s">
        <v>285</v>
      </c>
      <c r="B43" s="86"/>
      <c r="C43" s="86">
        <v>410</v>
      </c>
      <c r="D43" s="49"/>
      <c r="E43" s="49"/>
    </row>
    <row r="44" spans="1:5" ht="31.5">
      <c r="A44" s="64" t="s">
        <v>286</v>
      </c>
      <c r="B44" s="86"/>
      <c r="C44" s="86">
        <v>411</v>
      </c>
      <c r="D44" s="49"/>
      <c r="E44" s="49"/>
    </row>
    <row r="45" spans="1:5" ht="63">
      <c r="A45" s="64" t="s">
        <v>287</v>
      </c>
      <c r="B45" s="86"/>
      <c r="C45" s="86">
        <v>412</v>
      </c>
      <c r="D45" s="49"/>
      <c r="E45" s="49"/>
    </row>
    <row r="46" spans="1:5" ht="31.5">
      <c r="A46" s="64" t="s">
        <v>288</v>
      </c>
      <c r="B46" s="86"/>
      <c r="C46" s="86">
        <v>413</v>
      </c>
      <c r="D46" s="49"/>
      <c r="E46" s="49"/>
    </row>
    <row r="47" spans="1:5" ht="31.5">
      <c r="A47" s="64" t="s">
        <v>289</v>
      </c>
      <c r="B47" s="86"/>
      <c r="C47" s="86">
        <v>414</v>
      </c>
      <c r="D47" s="49"/>
      <c r="E47" s="49"/>
    </row>
    <row r="48" spans="1:5" ht="15.75">
      <c r="A48" s="64" t="s">
        <v>45</v>
      </c>
      <c r="B48" s="86"/>
      <c r="C48" s="86">
        <v>415</v>
      </c>
      <c r="D48" s="49"/>
      <c r="E48" s="49"/>
    </row>
    <row r="49" spans="1:5" ht="31.5">
      <c r="A49" s="64" t="s">
        <v>290</v>
      </c>
      <c r="B49" s="86"/>
      <c r="C49" s="86">
        <v>416</v>
      </c>
      <c r="D49" s="49"/>
      <c r="E49" s="49"/>
    </row>
    <row r="50" spans="1:5" ht="31.5">
      <c r="A50" s="64" t="s">
        <v>291</v>
      </c>
      <c r="B50" s="86"/>
      <c r="C50" s="86">
        <v>417</v>
      </c>
      <c r="D50" s="49"/>
      <c r="E50" s="49"/>
    </row>
    <row r="51" spans="1:5" ht="15.75">
      <c r="A51" s="64" t="s">
        <v>292</v>
      </c>
      <c r="B51" s="86"/>
      <c r="C51" s="86">
        <v>418</v>
      </c>
      <c r="D51" s="49"/>
      <c r="E51" s="49"/>
    </row>
    <row r="52" spans="1:5" ht="31.5">
      <c r="A52" s="64" t="s">
        <v>293</v>
      </c>
      <c r="B52" s="86"/>
      <c r="C52" s="86">
        <v>419</v>
      </c>
      <c r="D52" s="49"/>
      <c r="E52" s="49"/>
    </row>
    <row r="53" spans="1:5" ht="31.5">
      <c r="A53" s="64" t="s">
        <v>294</v>
      </c>
      <c r="B53" s="86"/>
      <c r="C53" s="86">
        <v>420</v>
      </c>
      <c r="D53" s="49"/>
      <c r="E53" s="49"/>
    </row>
    <row r="54" spans="1:6" ht="31.5">
      <c r="A54" s="66" t="s">
        <v>295</v>
      </c>
      <c r="B54" s="67"/>
      <c r="C54" s="67" t="s">
        <v>296</v>
      </c>
      <c r="D54" s="69">
        <f>D38+D41</f>
        <v>2133903</v>
      </c>
      <c r="E54" s="69">
        <f>E38+E41</f>
        <v>1456347</v>
      </c>
      <c r="F54" s="31"/>
    </row>
    <row r="55" spans="1:5" ht="15.75">
      <c r="A55" s="66" t="s">
        <v>297</v>
      </c>
      <c r="B55" s="65"/>
      <c r="C55" s="65"/>
      <c r="D55" s="49"/>
      <c r="E55" s="49"/>
    </row>
    <row r="56" spans="1:5" ht="15.75">
      <c r="A56" s="64" t="s">
        <v>282</v>
      </c>
      <c r="B56" s="65"/>
      <c r="C56" s="65"/>
      <c r="D56" s="49"/>
      <c r="E56" s="49"/>
    </row>
    <row r="57" spans="1:5" ht="15.75">
      <c r="A57" s="64" t="s">
        <v>298</v>
      </c>
      <c r="B57" s="65"/>
      <c r="C57" s="65"/>
      <c r="D57" s="49"/>
      <c r="E57" s="49"/>
    </row>
    <row r="58" spans="1:5" ht="15.75">
      <c r="A58" s="66" t="s">
        <v>299</v>
      </c>
      <c r="B58" s="67" t="s">
        <v>434</v>
      </c>
      <c r="C58" s="67">
        <v>600</v>
      </c>
      <c r="D58" s="49"/>
      <c r="E58" s="49"/>
    </row>
    <row r="59" spans="1:5" ht="15.75">
      <c r="A59" s="66" t="s">
        <v>55</v>
      </c>
      <c r="B59" s="65"/>
      <c r="C59" s="65"/>
      <c r="D59" s="49"/>
      <c r="E59" s="49"/>
    </row>
    <row r="60" spans="1:5" ht="15.75">
      <c r="A60" s="66" t="s">
        <v>177</v>
      </c>
      <c r="B60" s="65"/>
      <c r="C60" s="65"/>
      <c r="D60" s="49"/>
      <c r="E60" s="49"/>
    </row>
    <row r="61" spans="1:5" ht="15.75">
      <c r="A61" s="64" t="s">
        <v>300</v>
      </c>
      <c r="B61" s="65"/>
      <c r="C61" s="65"/>
      <c r="D61" s="49"/>
      <c r="E61" s="49"/>
    </row>
    <row r="62" spans="1:5" ht="15.75">
      <c r="A62" s="64" t="s">
        <v>301</v>
      </c>
      <c r="B62" s="65"/>
      <c r="C62" s="65"/>
      <c r="D62" s="49"/>
      <c r="E62" s="49"/>
    </row>
    <row r="63" spans="1:5" ht="15.75">
      <c r="A63" s="66" t="s">
        <v>302</v>
      </c>
      <c r="B63" s="65"/>
      <c r="C63" s="65"/>
      <c r="D63" s="49"/>
      <c r="E63" s="49"/>
    </row>
    <row r="64" spans="1:5" ht="15.75">
      <c r="A64" s="64" t="s">
        <v>300</v>
      </c>
      <c r="B64" s="65"/>
      <c r="C64" s="65"/>
      <c r="D64" s="49"/>
      <c r="E64" s="49"/>
    </row>
    <row r="65" spans="1:5" ht="15.75">
      <c r="A65" s="64" t="s">
        <v>301</v>
      </c>
      <c r="B65" s="65"/>
      <c r="C65" s="65"/>
      <c r="D65" s="49"/>
      <c r="E65" s="49"/>
    </row>
    <row r="66" spans="1:5" ht="15.75">
      <c r="A66" s="38"/>
      <c r="B66" s="38"/>
      <c r="C66" s="54"/>
      <c r="D66" s="29"/>
      <c r="E66" s="29"/>
    </row>
    <row r="68" spans="1:2" ht="15.75">
      <c r="A68" s="15" t="s">
        <v>405</v>
      </c>
      <c r="B68" s="15"/>
    </row>
    <row r="69" spans="1:2" ht="15.75">
      <c r="A69" s="20" t="s">
        <v>413</v>
      </c>
      <c r="B69" s="20"/>
    </row>
    <row r="70" spans="1:2" ht="15.75">
      <c r="A70" s="15" t="s">
        <v>0</v>
      </c>
      <c r="B70" s="15"/>
    </row>
    <row r="71" spans="1:2" ht="15.75">
      <c r="A71" s="20" t="s">
        <v>414</v>
      </c>
      <c r="B71" s="20"/>
    </row>
    <row r="72" spans="1:2" ht="15.75">
      <c r="A72" s="15" t="s">
        <v>1</v>
      </c>
      <c r="B72" s="15"/>
    </row>
    <row r="73" spans="1:5" ht="15.75">
      <c r="A73" s="25"/>
      <c r="B73" s="25"/>
      <c r="D73" s="26"/>
      <c r="E73" s="26"/>
    </row>
    <row r="76" ht="39.75" customHeight="1"/>
    <row r="78" spans="1:5" s="147" customFormat="1" ht="15.75">
      <c r="A78" s="33"/>
      <c r="B78" s="33"/>
      <c r="C78" s="43"/>
      <c r="D78" s="146"/>
      <c r="E78" s="146"/>
    </row>
    <row r="79" spans="1:5" s="147" customFormat="1" ht="15.75">
      <c r="A79" s="33"/>
      <c r="B79" s="33"/>
      <c r="C79" s="43"/>
      <c r="D79" s="146"/>
      <c r="E79" s="146"/>
    </row>
    <row r="80" spans="1:5" s="147" customFormat="1" ht="15.75">
      <c r="A80" s="33"/>
      <c r="B80" s="33"/>
      <c r="C80" s="43"/>
      <c r="D80" s="146"/>
      <c r="E80" s="146"/>
    </row>
    <row r="81" spans="1:5" s="147" customFormat="1" ht="15.75">
      <c r="A81" s="33"/>
      <c r="B81" s="33"/>
      <c r="C81" s="43"/>
      <c r="D81" s="146"/>
      <c r="E81" s="146"/>
    </row>
    <row r="82" spans="1:5" s="147" customFormat="1" ht="15.75">
      <c r="A82" s="33"/>
      <c r="B82" s="33"/>
      <c r="C82" s="43"/>
      <c r="D82" s="146"/>
      <c r="E82" s="146"/>
    </row>
    <row r="83" spans="1:5" s="147" customFormat="1" ht="15.75">
      <c r="A83" s="33"/>
      <c r="B83" s="33"/>
      <c r="C83" s="43"/>
      <c r="D83" s="146"/>
      <c r="E83" s="146"/>
    </row>
    <row r="84" spans="1:5" s="147" customFormat="1" ht="15.75">
      <c r="A84" s="33"/>
      <c r="B84" s="33"/>
      <c r="C84" s="43"/>
      <c r="D84" s="146"/>
      <c r="E84" s="146"/>
    </row>
    <row r="85" spans="1:5" s="147" customFormat="1" ht="15.75">
      <c r="A85" s="33"/>
      <c r="B85" s="33"/>
      <c r="C85" s="43"/>
      <c r="D85" s="146"/>
      <c r="E85" s="146"/>
    </row>
    <row r="86" spans="1:5" s="147" customFormat="1" ht="15.75">
      <c r="A86" s="33"/>
      <c r="B86" s="33"/>
      <c r="C86" s="43"/>
      <c r="D86" s="146"/>
      <c r="E86" s="146"/>
    </row>
    <row r="87" spans="1:5" s="147" customFormat="1" ht="15.75">
      <c r="A87" s="33"/>
      <c r="B87" s="33"/>
      <c r="C87" s="43"/>
      <c r="D87" s="148"/>
      <c r="E87" s="146"/>
    </row>
    <row r="88" spans="1:5" s="147" customFormat="1" ht="15.75">
      <c r="A88" s="33"/>
      <c r="B88" s="33"/>
      <c r="C88" s="43"/>
      <c r="D88" s="146"/>
      <c r="E88" s="146"/>
    </row>
    <row r="89" spans="1:5" s="147" customFormat="1" ht="15.75">
      <c r="A89" s="33"/>
      <c r="B89" s="33"/>
      <c r="C89" s="43"/>
      <c r="D89" s="148"/>
      <c r="E89" s="146"/>
    </row>
    <row r="90" spans="1:5" s="147" customFormat="1" ht="15.75">
      <c r="A90" s="33"/>
      <c r="B90" s="33"/>
      <c r="C90" s="43"/>
      <c r="D90" s="146"/>
      <c r="E90" s="146"/>
    </row>
    <row r="91" spans="1:5" s="147" customFormat="1" ht="15.75">
      <c r="A91" s="33"/>
      <c r="B91" s="33"/>
      <c r="C91" s="43"/>
      <c r="D91" s="146"/>
      <c r="E91" s="146"/>
    </row>
    <row r="92" spans="1:5" s="147" customFormat="1" ht="15.75">
      <c r="A92" s="33"/>
      <c r="B92" s="33"/>
      <c r="C92" s="43"/>
      <c r="D92" s="146"/>
      <c r="E92" s="146"/>
    </row>
    <row r="93" spans="1:5" s="147" customFormat="1" ht="15.75">
      <c r="A93" s="33"/>
      <c r="B93" s="33"/>
      <c r="C93" s="43"/>
      <c r="D93" s="146"/>
      <c r="E93" s="146"/>
    </row>
  </sheetData>
  <sheetProtection/>
  <mergeCells count="3">
    <mergeCell ref="A9:E9"/>
    <mergeCell ref="A10:E10"/>
    <mergeCell ref="A11:C11"/>
  </mergeCells>
  <printOptions horizontalCentered="1"/>
  <pageMargins left="0.5905511811023623" right="0.1968503937007874" top="0.5905511811023623" bottom="0" header="0.5118110236220472" footer="0.5118110236220472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-0.24997000396251678"/>
  </sheetPr>
  <dimension ref="A1:K90"/>
  <sheetViews>
    <sheetView zoomScalePageLayoutView="0" workbookViewId="0" topLeftCell="A64">
      <selection activeCell="B84" sqref="B84"/>
    </sheetView>
  </sheetViews>
  <sheetFormatPr defaultColWidth="9.00390625" defaultRowHeight="12.75"/>
  <cols>
    <col min="1" max="1" width="61.00390625" style="0" customWidth="1"/>
    <col min="2" max="2" width="6.375" style="0" customWidth="1"/>
    <col min="3" max="3" width="9.25390625" style="0" customWidth="1"/>
    <col min="4" max="5" width="14.00390625" style="0" customWidth="1"/>
    <col min="6" max="6" width="9.625" style="128" customWidth="1"/>
    <col min="7" max="7" width="12.75390625" style="0" bestFit="1" customWidth="1"/>
    <col min="8" max="8" width="12.25390625" style="0" bestFit="1" customWidth="1"/>
    <col min="10" max="10" width="10.375" style="0" bestFit="1" customWidth="1"/>
  </cols>
  <sheetData>
    <row r="1" spans="1:5" ht="15.75">
      <c r="A1" s="6"/>
      <c r="B1" s="6"/>
      <c r="C1" s="50"/>
      <c r="D1" s="17"/>
      <c r="E1" s="100" t="s">
        <v>64</v>
      </c>
    </row>
    <row r="2" spans="1:5" ht="15.75">
      <c r="A2" s="6"/>
      <c r="B2" s="6"/>
      <c r="C2" s="50"/>
      <c r="D2" s="17"/>
      <c r="E2" s="100" t="s">
        <v>65</v>
      </c>
    </row>
    <row r="3" spans="1:5" ht="15.75">
      <c r="A3" s="6"/>
      <c r="B3" s="6"/>
      <c r="C3" s="50"/>
      <c r="D3" s="17"/>
      <c r="E3" s="100" t="s">
        <v>66</v>
      </c>
    </row>
    <row r="4" spans="1:5" ht="17.25" customHeight="1">
      <c r="A4" s="6"/>
      <c r="B4" s="6"/>
      <c r="C4" s="50"/>
      <c r="D4" s="17"/>
      <c r="E4" s="100" t="s">
        <v>339</v>
      </c>
    </row>
    <row r="5" spans="1:5" ht="15.75">
      <c r="A5" s="6"/>
      <c r="B5" s="6"/>
      <c r="C5" s="50"/>
      <c r="D5" s="17"/>
      <c r="E5" s="78"/>
    </row>
    <row r="9" spans="1:5" ht="15">
      <c r="A9" s="22" t="s">
        <v>395</v>
      </c>
      <c r="B9" s="22"/>
      <c r="C9" s="16"/>
      <c r="D9" s="16"/>
      <c r="E9" s="16"/>
    </row>
    <row r="10" spans="1:5" ht="12.75">
      <c r="A10" s="16"/>
      <c r="B10" s="16"/>
      <c r="C10" s="16"/>
      <c r="D10" s="16"/>
      <c r="E10" s="16"/>
    </row>
    <row r="11" spans="1:5" ht="14.25">
      <c r="A11" s="178" t="s">
        <v>396</v>
      </c>
      <c r="B11" s="178"/>
      <c r="C11" s="178"/>
      <c r="D11" s="178"/>
      <c r="E11" s="178"/>
    </row>
    <row r="12" spans="1:5" ht="12.75">
      <c r="A12" s="179" t="s">
        <v>418</v>
      </c>
      <c r="B12" s="179"/>
      <c r="C12" s="179"/>
      <c r="D12" s="179"/>
      <c r="E12" s="179"/>
    </row>
    <row r="13" spans="1:5" ht="12.75">
      <c r="A13" s="16"/>
      <c r="B13" s="16"/>
      <c r="C13" s="16"/>
      <c r="D13" s="16"/>
      <c r="E13" s="16"/>
    </row>
    <row r="14" spans="1:5" ht="12.75">
      <c r="A14" s="16"/>
      <c r="B14" s="16"/>
      <c r="C14" s="16"/>
      <c r="D14" s="16"/>
      <c r="E14" s="25" t="s">
        <v>68</v>
      </c>
    </row>
    <row r="15" spans="1:5" ht="25.5">
      <c r="A15" s="101" t="s">
        <v>2</v>
      </c>
      <c r="B15" s="102" t="s">
        <v>437</v>
      </c>
      <c r="C15" s="102" t="s">
        <v>49</v>
      </c>
      <c r="D15" s="127" t="s">
        <v>3</v>
      </c>
      <c r="E15" s="103" t="s">
        <v>40</v>
      </c>
    </row>
    <row r="16" spans="1:5" ht="12.75">
      <c r="A16" s="180" t="s">
        <v>4</v>
      </c>
      <c r="B16" s="181"/>
      <c r="C16" s="181"/>
      <c r="D16" s="116"/>
      <c r="E16" s="117"/>
    </row>
    <row r="17" spans="1:11" ht="12.75">
      <c r="A17" s="104" t="s">
        <v>340</v>
      </c>
      <c r="B17" s="104"/>
      <c r="C17" s="105" t="s">
        <v>124</v>
      </c>
      <c r="D17" s="122">
        <f>SUM(D19:D24)</f>
        <v>10970844</v>
      </c>
      <c r="E17" s="120">
        <f>SUM(E19:E24)</f>
        <v>9654407</v>
      </c>
      <c r="F17" s="129"/>
      <c r="G17" s="150"/>
      <c r="H17" s="150"/>
      <c r="J17" s="149"/>
      <c r="K17" s="149"/>
    </row>
    <row r="18" spans="1:11" ht="12.75">
      <c r="A18" s="106" t="s">
        <v>55</v>
      </c>
      <c r="B18" s="106"/>
      <c r="C18" s="107"/>
      <c r="D18" s="123"/>
      <c r="E18" s="109"/>
      <c r="F18" s="125"/>
      <c r="G18" s="150"/>
      <c r="H18" s="150"/>
      <c r="J18" s="149"/>
      <c r="K18" s="149"/>
    </row>
    <row r="19" spans="1:11" ht="13.5" customHeight="1">
      <c r="A19" s="106" t="s">
        <v>341</v>
      </c>
      <c r="B19" s="106"/>
      <c r="C19" s="108" t="s">
        <v>125</v>
      </c>
      <c r="D19" s="142">
        <v>10960882</v>
      </c>
      <c r="E19" s="142">
        <v>9646427</v>
      </c>
      <c r="F19" s="125"/>
      <c r="G19" s="150"/>
      <c r="H19" s="150"/>
      <c r="J19" s="149"/>
      <c r="K19" s="149"/>
    </row>
    <row r="20" spans="1:11" ht="12.75">
      <c r="A20" s="106" t="s">
        <v>342</v>
      </c>
      <c r="B20" s="106"/>
      <c r="C20" s="108" t="s">
        <v>126</v>
      </c>
      <c r="D20" s="142">
        <v>0</v>
      </c>
      <c r="E20" s="142"/>
      <c r="F20" s="125"/>
      <c r="G20" s="150"/>
      <c r="H20" s="150"/>
      <c r="J20" s="149"/>
      <c r="K20" s="149"/>
    </row>
    <row r="21" spans="1:11" ht="12.75">
      <c r="A21" s="106" t="s">
        <v>343</v>
      </c>
      <c r="B21" s="106"/>
      <c r="C21" s="108" t="s">
        <v>127</v>
      </c>
      <c r="D21" s="142">
        <v>9962</v>
      </c>
      <c r="E21" s="142">
        <v>7980</v>
      </c>
      <c r="F21" s="125"/>
      <c r="G21" s="150"/>
      <c r="H21" s="150"/>
      <c r="J21" s="149"/>
      <c r="K21" s="149"/>
    </row>
    <row r="22" spans="1:11" ht="12.75">
      <c r="A22" s="106" t="s">
        <v>344</v>
      </c>
      <c r="B22" s="106"/>
      <c r="C22" s="108" t="s">
        <v>128</v>
      </c>
      <c r="D22" s="142">
        <v>0</v>
      </c>
      <c r="E22" s="142">
        <v>0</v>
      </c>
      <c r="F22" s="125"/>
      <c r="G22" s="150"/>
      <c r="H22" s="150"/>
      <c r="J22" s="149"/>
      <c r="K22" s="149"/>
    </row>
    <row r="23" spans="1:11" ht="12.75">
      <c r="A23" s="106" t="s">
        <v>345</v>
      </c>
      <c r="B23" s="106"/>
      <c r="C23" s="108" t="s">
        <v>129</v>
      </c>
      <c r="D23" s="142">
        <v>0</v>
      </c>
      <c r="E23" s="142">
        <v>0</v>
      </c>
      <c r="F23" s="125"/>
      <c r="G23" s="150"/>
      <c r="H23" s="150"/>
      <c r="J23" s="149"/>
      <c r="K23" s="149"/>
    </row>
    <row r="24" spans="1:11" ht="12.75">
      <c r="A24" s="106" t="s">
        <v>5</v>
      </c>
      <c r="B24" s="106"/>
      <c r="C24" s="108" t="s">
        <v>130</v>
      </c>
      <c r="D24" s="142">
        <v>0</v>
      </c>
      <c r="E24" s="142">
        <v>0</v>
      </c>
      <c r="F24" s="125"/>
      <c r="G24" s="150"/>
      <c r="H24" s="150"/>
      <c r="J24" s="149"/>
      <c r="K24" s="149"/>
    </row>
    <row r="25" spans="1:11" ht="12.75">
      <c r="A25" s="104" t="s">
        <v>346</v>
      </c>
      <c r="B25" s="104"/>
      <c r="C25" s="105" t="s">
        <v>131</v>
      </c>
      <c r="D25" s="122">
        <f>D27+D28+D29+D30+D34+D35+D36</f>
        <v>8766877</v>
      </c>
      <c r="E25" s="120">
        <f>E27+E28+E29+E30+E34+E35+E36</f>
        <v>7779086</v>
      </c>
      <c r="F25" s="129"/>
      <c r="G25" s="150"/>
      <c r="H25" s="150"/>
      <c r="J25" s="149"/>
      <c r="K25" s="149"/>
    </row>
    <row r="26" spans="1:11" ht="12.75">
      <c r="A26" s="106" t="s">
        <v>55</v>
      </c>
      <c r="B26" s="106"/>
      <c r="C26" s="108"/>
      <c r="D26" s="123"/>
      <c r="E26" s="109"/>
      <c r="F26" s="125"/>
      <c r="G26" s="150"/>
      <c r="H26" s="150"/>
      <c r="J26" s="149"/>
      <c r="K26" s="149"/>
    </row>
    <row r="27" spans="1:11" ht="12.75">
      <c r="A27" s="106" t="s">
        <v>6</v>
      </c>
      <c r="B27" s="106"/>
      <c r="C27" s="108" t="s">
        <v>132</v>
      </c>
      <c r="D27" s="142">
        <v>3690473</v>
      </c>
      <c r="E27" s="142">
        <v>2636399</v>
      </c>
      <c r="F27" s="125"/>
      <c r="G27" s="150"/>
      <c r="H27" s="150"/>
      <c r="J27" s="149"/>
      <c r="K27" s="149"/>
    </row>
    <row r="28" spans="1:11" ht="12.75">
      <c r="A28" s="106" t="s">
        <v>347</v>
      </c>
      <c r="B28" s="106"/>
      <c r="C28" s="108" t="s">
        <v>133</v>
      </c>
      <c r="D28" s="142">
        <v>798575</v>
      </c>
      <c r="E28" s="142">
        <v>888041</v>
      </c>
      <c r="F28" s="125"/>
      <c r="G28" s="150"/>
      <c r="H28" s="150"/>
      <c r="J28" s="149"/>
      <c r="K28" s="149"/>
    </row>
    <row r="29" spans="1:11" ht="12.75">
      <c r="A29" s="106" t="s">
        <v>348</v>
      </c>
      <c r="B29" s="106"/>
      <c r="C29" s="108" t="s">
        <v>134</v>
      </c>
      <c r="D29" s="142">
        <v>2230200</v>
      </c>
      <c r="E29" s="142">
        <v>2338922</v>
      </c>
      <c r="F29" s="125"/>
      <c r="G29" s="150"/>
      <c r="H29" s="150"/>
      <c r="J29" s="149"/>
      <c r="K29" s="149"/>
    </row>
    <row r="30" spans="1:11" ht="12.75">
      <c r="A30" s="106" t="s">
        <v>349</v>
      </c>
      <c r="B30" s="106"/>
      <c r="C30" s="108" t="s">
        <v>135</v>
      </c>
      <c r="D30" s="142">
        <f>SUM(D31:D33)</f>
        <v>1923</v>
      </c>
      <c r="E30" s="142">
        <f>SUM(E31:E33)</f>
        <v>56216</v>
      </c>
      <c r="F30" s="126"/>
      <c r="G30" s="150"/>
      <c r="H30" s="150"/>
      <c r="J30" s="149"/>
      <c r="K30" s="149"/>
    </row>
    <row r="31" spans="1:11" ht="12.75">
      <c r="A31" s="106" t="s">
        <v>402</v>
      </c>
      <c r="B31" s="106"/>
      <c r="C31" s="108" t="s">
        <v>397</v>
      </c>
      <c r="D31" s="142">
        <v>0</v>
      </c>
      <c r="E31" s="142">
        <v>53392</v>
      </c>
      <c r="F31" s="125"/>
      <c r="G31" s="150"/>
      <c r="H31" s="150"/>
      <c r="J31" s="149"/>
      <c r="K31" s="149"/>
    </row>
    <row r="32" spans="1:11" ht="12.75">
      <c r="A32" s="106" t="s">
        <v>404</v>
      </c>
      <c r="B32" s="106"/>
      <c r="C32" s="108" t="s">
        <v>398</v>
      </c>
      <c r="D32" s="142">
        <v>0</v>
      </c>
      <c r="E32" s="142">
        <v>0</v>
      </c>
      <c r="F32" s="125"/>
      <c r="G32" s="150"/>
      <c r="H32" s="150"/>
      <c r="J32" s="149"/>
      <c r="K32" s="149"/>
    </row>
    <row r="33" spans="1:11" ht="12.75">
      <c r="A33" s="106" t="s">
        <v>403</v>
      </c>
      <c r="B33" s="106"/>
      <c r="C33" s="108" t="s">
        <v>399</v>
      </c>
      <c r="D33" s="142">
        <v>1923</v>
      </c>
      <c r="E33" s="142">
        <v>2824</v>
      </c>
      <c r="F33" s="125"/>
      <c r="G33" s="150"/>
      <c r="H33" s="150"/>
      <c r="J33" s="149"/>
      <c r="K33" s="149"/>
    </row>
    <row r="34" spans="1:11" ht="12.75">
      <c r="A34" s="106" t="s">
        <v>350</v>
      </c>
      <c r="B34" s="106"/>
      <c r="C34" s="108" t="s">
        <v>136</v>
      </c>
      <c r="D34" s="142">
        <v>7936</v>
      </c>
      <c r="E34" s="142">
        <v>17077</v>
      </c>
      <c r="F34" s="125"/>
      <c r="G34" s="150"/>
      <c r="H34" s="150"/>
      <c r="J34" s="149"/>
      <c r="K34" s="149"/>
    </row>
    <row r="35" spans="1:11" ht="12.75">
      <c r="A35" s="106" t="s">
        <v>351</v>
      </c>
      <c r="B35" s="106"/>
      <c r="C35" s="108" t="s">
        <v>137</v>
      </c>
      <c r="D35" s="142">
        <v>1608177</v>
      </c>
      <c r="E35" s="142">
        <v>1362248</v>
      </c>
      <c r="F35" s="125"/>
      <c r="G35" s="150"/>
      <c r="H35" s="150"/>
      <c r="J35" s="149"/>
      <c r="K35" s="149"/>
    </row>
    <row r="36" spans="1:11" ht="12.75">
      <c r="A36" s="106" t="s">
        <v>7</v>
      </c>
      <c r="B36" s="106"/>
      <c r="C36" s="108" t="s">
        <v>138</v>
      </c>
      <c r="D36" s="142">
        <v>429593</v>
      </c>
      <c r="E36" s="142">
        <v>480183</v>
      </c>
      <c r="F36" s="125"/>
      <c r="G36" s="150"/>
      <c r="H36" s="150"/>
      <c r="J36" s="149"/>
      <c r="K36" s="149"/>
    </row>
    <row r="37" spans="1:11" ht="25.5">
      <c r="A37" s="104" t="s">
        <v>8</v>
      </c>
      <c r="B37" s="104"/>
      <c r="C37" s="105" t="s">
        <v>107</v>
      </c>
      <c r="D37" s="151">
        <f>D17-D25</f>
        <v>2203967</v>
      </c>
      <c r="E37" s="152">
        <f>E17-E25</f>
        <v>1875321</v>
      </c>
      <c r="F37" s="130"/>
      <c r="G37" s="150"/>
      <c r="H37" s="150"/>
      <c r="J37" s="149"/>
      <c r="K37" s="149"/>
    </row>
    <row r="38" spans="1:11" ht="12.75" customHeight="1">
      <c r="A38" s="175" t="s">
        <v>9</v>
      </c>
      <c r="B38" s="176"/>
      <c r="C38" s="176"/>
      <c r="D38" s="131"/>
      <c r="E38" s="134"/>
      <c r="F38" s="138"/>
      <c r="G38" s="150"/>
      <c r="H38" s="150"/>
      <c r="J38" s="149"/>
      <c r="K38" s="149"/>
    </row>
    <row r="39" spans="1:11" ht="16.5" customHeight="1">
      <c r="A39" s="104" t="s">
        <v>352</v>
      </c>
      <c r="B39" s="104"/>
      <c r="C39" s="105" t="s">
        <v>113</v>
      </c>
      <c r="D39" s="152">
        <f>SUM(D41:D51)</f>
        <v>1424</v>
      </c>
      <c r="E39" s="152">
        <f>SUM(E41:E51)</f>
        <v>39775</v>
      </c>
      <c r="F39" s="124"/>
      <c r="G39" s="150"/>
      <c r="H39" s="150"/>
      <c r="J39" s="149"/>
      <c r="K39" s="149"/>
    </row>
    <row r="40" spans="1:11" ht="12.75" customHeight="1">
      <c r="A40" s="106" t="s">
        <v>55</v>
      </c>
      <c r="B40" s="106"/>
      <c r="C40" s="107"/>
      <c r="D40" s="123"/>
      <c r="E40" s="109"/>
      <c r="F40" s="125"/>
      <c r="G40" s="150"/>
      <c r="H40" s="150"/>
      <c r="J40" s="149"/>
      <c r="K40" s="149"/>
    </row>
    <row r="41" spans="1:11" ht="12.75" customHeight="1">
      <c r="A41" s="106" t="s">
        <v>10</v>
      </c>
      <c r="B41" s="106"/>
      <c r="C41" s="108" t="s">
        <v>115</v>
      </c>
      <c r="D41" s="142">
        <v>1424</v>
      </c>
      <c r="E41" s="142">
        <v>39775</v>
      </c>
      <c r="F41" s="125"/>
      <c r="G41" s="150"/>
      <c r="H41" s="150"/>
      <c r="J41" s="149"/>
      <c r="K41" s="149"/>
    </row>
    <row r="42" spans="1:11" ht="12.75">
      <c r="A42" s="106" t="s">
        <v>11</v>
      </c>
      <c r="B42" s="106"/>
      <c r="C42" s="108" t="s">
        <v>117</v>
      </c>
      <c r="D42" s="142"/>
      <c r="E42" s="142"/>
      <c r="F42" s="125"/>
      <c r="G42" s="150"/>
      <c r="H42" s="150"/>
      <c r="J42" s="149"/>
      <c r="K42" s="149"/>
    </row>
    <row r="43" spans="1:11" ht="12.75">
      <c r="A43" s="106" t="s">
        <v>12</v>
      </c>
      <c r="B43" s="106"/>
      <c r="C43" s="108" t="s">
        <v>119</v>
      </c>
      <c r="D43" s="142"/>
      <c r="E43" s="142"/>
      <c r="F43" s="125"/>
      <c r="G43" s="150"/>
      <c r="H43" s="150"/>
      <c r="J43" s="149"/>
      <c r="K43" s="149"/>
    </row>
    <row r="44" spans="1:11" ht="25.5">
      <c r="A44" s="106" t="s">
        <v>353</v>
      </c>
      <c r="B44" s="106"/>
      <c r="C44" s="108" t="s">
        <v>121</v>
      </c>
      <c r="D44" s="142"/>
      <c r="E44" s="142"/>
      <c r="F44" s="125"/>
      <c r="G44" s="150"/>
      <c r="H44" s="150"/>
      <c r="J44" s="149"/>
      <c r="K44" s="149"/>
    </row>
    <row r="45" spans="1:11" ht="12.75">
      <c r="A45" s="106" t="s">
        <v>354</v>
      </c>
      <c r="B45" s="106"/>
      <c r="C45" s="108" t="s">
        <v>355</v>
      </c>
      <c r="D45" s="142"/>
      <c r="E45" s="142"/>
      <c r="F45" s="125"/>
      <c r="G45" s="150"/>
      <c r="H45" s="150"/>
      <c r="J45" s="149"/>
      <c r="K45" s="149"/>
    </row>
    <row r="46" spans="1:11" ht="12.75">
      <c r="A46" s="106" t="s">
        <v>356</v>
      </c>
      <c r="B46" s="106"/>
      <c r="C46" s="108" t="s">
        <v>357</v>
      </c>
      <c r="D46" s="142"/>
      <c r="E46" s="142"/>
      <c r="F46" s="125"/>
      <c r="G46" s="150"/>
      <c r="H46" s="150"/>
      <c r="J46" s="149"/>
      <c r="K46" s="149"/>
    </row>
    <row r="47" spans="1:11" ht="12.75">
      <c r="A47" s="106" t="s">
        <v>358</v>
      </c>
      <c r="B47" s="106"/>
      <c r="C47" s="108" t="s">
        <v>359</v>
      </c>
      <c r="D47" s="142"/>
      <c r="E47" s="142"/>
      <c r="F47" s="125"/>
      <c r="G47" s="150"/>
      <c r="H47" s="150"/>
      <c r="J47" s="149"/>
      <c r="K47" s="149"/>
    </row>
    <row r="48" spans="1:11" ht="12.75">
      <c r="A48" s="106" t="s">
        <v>13</v>
      </c>
      <c r="B48" s="106"/>
      <c r="C48" s="108" t="s">
        <v>360</v>
      </c>
      <c r="D48" s="142"/>
      <c r="E48" s="142"/>
      <c r="F48" s="125"/>
      <c r="G48" s="150"/>
      <c r="H48" s="150"/>
      <c r="J48" s="149"/>
      <c r="K48" s="149"/>
    </row>
    <row r="49" spans="1:11" ht="12.75">
      <c r="A49" s="106" t="s">
        <v>361</v>
      </c>
      <c r="B49" s="106"/>
      <c r="C49" s="108" t="s">
        <v>362</v>
      </c>
      <c r="D49" s="142"/>
      <c r="E49" s="142"/>
      <c r="F49" s="125"/>
      <c r="G49" s="150"/>
      <c r="H49" s="150"/>
      <c r="J49" s="149"/>
      <c r="K49" s="149"/>
    </row>
    <row r="50" spans="1:11" ht="12.75">
      <c r="A50" s="106" t="s">
        <v>345</v>
      </c>
      <c r="B50" s="106"/>
      <c r="C50" s="108" t="s">
        <v>122</v>
      </c>
      <c r="D50" s="142"/>
      <c r="E50" s="142"/>
      <c r="F50" s="125"/>
      <c r="G50" s="150"/>
      <c r="H50" s="150"/>
      <c r="J50" s="149"/>
      <c r="K50" s="149"/>
    </row>
    <row r="51" spans="1:11" ht="12.75">
      <c r="A51" s="106" t="s">
        <v>5</v>
      </c>
      <c r="B51" s="106"/>
      <c r="C51" s="108" t="s">
        <v>173</v>
      </c>
      <c r="D51" s="142"/>
      <c r="E51" s="142"/>
      <c r="F51" s="125"/>
      <c r="G51" s="150"/>
      <c r="H51" s="150"/>
      <c r="J51" s="149"/>
      <c r="K51" s="149"/>
    </row>
    <row r="52" spans="1:11" ht="12.75">
      <c r="A52" s="104" t="s">
        <v>363</v>
      </c>
      <c r="B52" s="104"/>
      <c r="C52" s="105" t="s">
        <v>160</v>
      </c>
      <c r="D52" s="142">
        <f>SUM(D54:D64)</f>
        <v>260136</v>
      </c>
      <c r="E52" s="142">
        <f>SUM(E54:E64)</f>
        <v>303736</v>
      </c>
      <c r="F52" s="129"/>
      <c r="G52" s="150"/>
      <c r="H52" s="150"/>
      <c r="J52" s="149"/>
      <c r="K52" s="149"/>
    </row>
    <row r="53" spans="1:11" ht="12.75">
      <c r="A53" s="106" t="s">
        <v>55</v>
      </c>
      <c r="B53" s="106"/>
      <c r="C53" s="107"/>
      <c r="D53" s="133"/>
      <c r="E53" s="135"/>
      <c r="F53" s="125"/>
      <c r="G53" s="150"/>
      <c r="H53" s="150"/>
      <c r="J53" s="149"/>
      <c r="K53" s="149"/>
    </row>
    <row r="54" spans="1:11" ht="12.75">
      <c r="A54" s="106" t="s">
        <v>14</v>
      </c>
      <c r="B54" s="106"/>
      <c r="C54" s="108" t="s">
        <v>364</v>
      </c>
      <c r="D54" s="142">
        <v>224906</v>
      </c>
      <c r="E54" s="142">
        <v>300973</v>
      </c>
      <c r="F54" s="125"/>
      <c r="G54" s="150"/>
      <c r="H54" s="150"/>
      <c r="J54" s="149"/>
      <c r="K54" s="149"/>
    </row>
    <row r="55" spans="1:11" ht="12.75">
      <c r="A55" s="106" t="s">
        <v>15</v>
      </c>
      <c r="B55" s="106"/>
      <c r="C55" s="108" t="s">
        <v>365</v>
      </c>
      <c r="D55" s="142">
        <v>35230</v>
      </c>
      <c r="E55" s="142">
        <v>2763</v>
      </c>
      <c r="F55" s="125"/>
      <c r="G55" s="150"/>
      <c r="H55" s="150"/>
      <c r="J55" s="149"/>
      <c r="K55" s="149"/>
    </row>
    <row r="56" spans="1:11" ht="12.75">
      <c r="A56" s="106" t="s">
        <v>16</v>
      </c>
      <c r="B56" s="106"/>
      <c r="C56" s="108" t="s">
        <v>366</v>
      </c>
      <c r="D56" s="142"/>
      <c r="E56" s="142"/>
      <c r="F56" s="125"/>
      <c r="G56" s="150"/>
      <c r="H56" s="150"/>
      <c r="J56" s="149"/>
      <c r="K56" s="149"/>
    </row>
    <row r="57" spans="1:11" ht="25.5">
      <c r="A57" s="106" t="s">
        <v>367</v>
      </c>
      <c r="B57" s="106"/>
      <c r="C57" s="108" t="s">
        <v>368</v>
      </c>
      <c r="D57" s="142"/>
      <c r="E57" s="142"/>
      <c r="F57" s="125"/>
      <c r="G57" s="150"/>
      <c r="H57" s="150"/>
      <c r="J57" s="149"/>
      <c r="K57" s="149"/>
    </row>
    <row r="58" spans="1:11" ht="12.75">
      <c r="A58" s="106" t="s">
        <v>369</v>
      </c>
      <c r="B58" s="106"/>
      <c r="C58" s="108" t="s">
        <v>370</v>
      </c>
      <c r="D58" s="142"/>
      <c r="E58" s="142"/>
      <c r="F58" s="125"/>
      <c r="G58" s="150"/>
      <c r="H58" s="150"/>
      <c r="J58" s="149"/>
      <c r="K58" s="149"/>
    </row>
    <row r="59" spans="1:11" ht="16.5" customHeight="1">
      <c r="A59" s="106" t="s">
        <v>371</v>
      </c>
      <c r="B59" s="106"/>
      <c r="C59" s="108" t="s">
        <v>372</v>
      </c>
      <c r="D59" s="142"/>
      <c r="E59" s="142"/>
      <c r="F59" s="125"/>
      <c r="G59" s="150"/>
      <c r="H59" s="150"/>
      <c r="J59" s="149"/>
      <c r="K59" s="149"/>
    </row>
    <row r="60" spans="1:11" ht="12.75">
      <c r="A60" s="106" t="s">
        <v>373</v>
      </c>
      <c r="B60" s="106"/>
      <c r="C60" s="108" t="s">
        <v>374</v>
      </c>
      <c r="D60" s="142"/>
      <c r="E60" s="142"/>
      <c r="F60" s="125"/>
      <c r="G60" s="150"/>
      <c r="H60" s="150"/>
      <c r="J60" s="149"/>
      <c r="K60" s="149"/>
    </row>
    <row r="61" spans="1:11" ht="12.75">
      <c r="A61" s="106" t="s">
        <v>375</v>
      </c>
      <c r="B61" s="106"/>
      <c r="C61" s="108" t="s">
        <v>376</v>
      </c>
      <c r="D61" s="142"/>
      <c r="E61" s="142"/>
      <c r="F61" s="125"/>
      <c r="G61" s="150"/>
      <c r="H61" s="150"/>
      <c r="J61" s="149"/>
      <c r="K61" s="149"/>
    </row>
    <row r="62" spans="1:11" ht="12.75">
      <c r="A62" s="106" t="s">
        <v>13</v>
      </c>
      <c r="B62" s="106"/>
      <c r="C62" s="108" t="s">
        <v>377</v>
      </c>
      <c r="D62" s="142"/>
      <c r="E62" s="142"/>
      <c r="F62" s="125"/>
      <c r="G62" s="150"/>
      <c r="H62" s="150"/>
      <c r="J62" s="149"/>
      <c r="K62" s="149"/>
    </row>
    <row r="63" spans="1:11" ht="12.75">
      <c r="A63" s="106" t="s">
        <v>378</v>
      </c>
      <c r="B63" s="106"/>
      <c r="C63" s="108" t="s">
        <v>161</v>
      </c>
      <c r="D63" s="142"/>
      <c r="E63" s="142"/>
      <c r="F63" s="125"/>
      <c r="G63" s="150"/>
      <c r="H63" s="150"/>
      <c r="J63" s="149"/>
      <c r="K63" s="149"/>
    </row>
    <row r="64" spans="1:11" ht="12.75">
      <c r="A64" s="106" t="s">
        <v>7</v>
      </c>
      <c r="B64" s="106"/>
      <c r="C64" s="108" t="s">
        <v>379</v>
      </c>
      <c r="D64" s="142"/>
      <c r="E64" s="142"/>
      <c r="F64" s="125"/>
      <c r="G64" s="150"/>
      <c r="H64" s="150"/>
      <c r="J64" s="149"/>
      <c r="K64" s="149"/>
    </row>
    <row r="65" spans="1:11" ht="25.5">
      <c r="A65" s="104" t="s">
        <v>380</v>
      </c>
      <c r="B65" s="104"/>
      <c r="C65" s="105" t="s">
        <v>162</v>
      </c>
      <c r="D65" s="152">
        <f>D39-D52</f>
        <v>-258712</v>
      </c>
      <c r="E65" s="152">
        <f>E39-E52</f>
        <v>-263961</v>
      </c>
      <c r="F65" s="129"/>
      <c r="G65" s="150"/>
      <c r="H65" s="150"/>
      <c r="J65" s="149"/>
      <c r="K65" s="149"/>
    </row>
    <row r="66" spans="1:11" ht="12.75" customHeight="1">
      <c r="A66" s="175" t="s">
        <v>17</v>
      </c>
      <c r="B66" s="176"/>
      <c r="C66" s="177"/>
      <c r="D66" s="132"/>
      <c r="E66" s="134"/>
      <c r="F66" s="138"/>
      <c r="G66" s="150"/>
      <c r="H66" s="150"/>
      <c r="J66" s="149"/>
      <c r="K66" s="149"/>
    </row>
    <row r="67" spans="1:11" ht="12.75">
      <c r="A67" s="104" t="s">
        <v>381</v>
      </c>
      <c r="B67" s="104"/>
      <c r="C67" s="105" t="s">
        <v>163</v>
      </c>
      <c r="D67" s="122">
        <f>SUM(D69:D72)</f>
        <v>27055</v>
      </c>
      <c r="E67" s="120">
        <f>SUM(E69:E72)</f>
        <v>13363</v>
      </c>
      <c r="F67" s="129"/>
      <c r="G67" s="150"/>
      <c r="H67" s="150"/>
      <c r="J67" s="149"/>
      <c r="K67" s="149"/>
    </row>
    <row r="68" spans="1:11" ht="12.75" customHeight="1">
      <c r="A68" s="106" t="s">
        <v>55</v>
      </c>
      <c r="B68" s="106"/>
      <c r="C68" s="107"/>
      <c r="D68" s="123"/>
      <c r="E68" s="109"/>
      <c r="F68" s="125"/>
      <c r="G68" s="150"/>
      <c r="H68" s="150"/>
      <c r="J68" s="149"/>
      <c r="K68" s="149"/>
    </row>
    <row r="69" spans="1:11" ht="12.75" customHeight="1">
      <c r="A69" s="106" t="s">
        <v>382</v>
      </c>
      <c r="B69" s="106"/>
      <c r="C69" s="108" t="s">
        <v>383</v>
      </c>
      <c r="D69" s="142">
        <v>0</v>
      </c>
      <c r="E69" s="142">
        <v>238</v>
      </c>
      <c r="F69" s="125"/>
      <c r="G69" s="150"/>
      <c r="H69" s="150"/>
      <c r="J69" s="149"/>
      <c r="K69" s="149"/>
    </row>
    <row r="70" spans="1:11" ht="12.75">
      <c r="A70" s="106" t="s">
        <v>18</v>
      </c>
      <c r="B70" s="106"/>
      <c r="C70" s="108" t="s">
        <v>384</v>
      </c>
      <c r="D70" s="142">
        <v>0</v>
      </c>
      <c r="E70" s="142">
        <v>0</v>
      </c>
      <c r="F70" s="125"/>
      <c r="G70" s="150"/>
      <c r="H70" s="150"/>
      <c r="J70" s="149"/>
      <c r="K70" s="149"/>
    </row>
    <row r="71" spans="1:11" ht="12.75">
      <c r="A71" s="106" t="s">
        <v>385</v>
      </c>
      <c r="B71" s="106"/>
      <c r="C71" s="108" t="s">
        <v>386</v>
      </c>
      <c r="D71" s="142">
        <v>27055</v>
      </c>
      <c r="E71" s="142">
        <v>13125</v>
      </c>
      <c r="F71" s="125"/>
      <c r="G71" s="150"/>
      <c r="H71" s="150"/>
      <c r="J71" s="149"/>
      <c r="K71" s="149"/>
    </row>
    <row r="72" spans="1:11" ht="12.75">
      <c r="A72" s="106" t="s">
        <v>5</v>
      </c>
      <c r="B72" s="106"/>
      <c r="C72" s="108" t="s">
        <v>387</v>
      </c>
      <c r="D72" s="142">
        <v>0</v>
      </c>
      <c r="E72" s="142">
        <v>0</v>
      </c>
      <c r="F72" s="125"/>
      <c r="G72" s="150"/>
      <c r="H72" s="150"/>
      <c r="J72" s="149"/>
      <c r="K72" s="149"/>
    </row>
    <row r="73" spans="1:11" ht="12.75">
      <c r="A73" s="104" t="s">
        <v>388</v>
      </c>
      <c r="B73" s="104"/>
      <c r="C73" s="105">
        <v>100</v>
      </c>
      <c r="D73" s="142">
        <f>SUM(D75:D79)</f>
        <v>1445</v>
      </c>
      <c r="E73" s="142">
        <f>SUM(E75:E79)</f>
        <v>1253076</v>
      </c>
      <c r="F73" s="129"/>
      <c r="G73" s="150"/>
      <c r="H73" s="150"/>
      <c r="J73" s="149"/>
      <c r="K73" s="149"/>
    </row>
    <row r="74" spans="1:11" ht="12.75">
      <c r="A74" s="106" t="s">
        <v>55</v>
      </c>
      <c r="B74" s="106"/>
      <c r="C74" s="107"/>
      <c r="D74" s="123"/>
      <c r="E74" s="109"/>
      <c r="F74" s="125"/>
      <c r="G74" s="150"/>
      <c r="H74" s="150"/>
      <c r="J74" s="149"/>
      <c r="K74" s="149"/>
    </row>
    <row r="75" spans="1:11" ht="12.75">
      <c r="A75" s="106" t="s">
        <v>400</v>
      </c>
      <c r="B75" s="106"/>
      <c r="C75" s="108">
        <v>101</v>
      </c>
      <c r="D75" s="142">
        <v>0</v>
      </c>
      <c r="E75" s="142">
        <v>1251612</v>
      </c>
      <c r="F75" s="125"/>
      <c r="G75" s="150"/>
      <c r="H75" s="150"/>
      <c r="J75" s="149"/>
      <c r="K75" s="149"/>
    </row>
    <row r="76" spans="1:11" ht="12.75">
      <c r="A76" s="106" t="s">
        <v>349</v>
      </c>
      <c r="B76" s="106"/>
      <c r="C76" s="108">
        <v>102</v>
      </c>
      <c r="D76" s="142">
        <v>0</v>
      </c>
      <c r="E76" s="142"/>
      <c r="F76" s="125"/>
      <c r="G76" s="150"/>
      <c r="H76" s="150"/>
      <c r="J76" s="149"/>
      <c r="K76" s="149"/>
    </row>
    <row r="77" spans="1:11" ht="12.75">
      <c r="A77" s="106" t="s">
        <v>19</v>
      </c>
      <c r="B77" s="108" t="s">
        <v>444</v>
      </c>
      <c r="C77" s="108">
        <v>103</v>
      </c>
      <c r="D77" s="142">
        <v>1445</v>
      </c>
      <c r="E77" s="142">
        <v>1464</v>
      </c>
      <c r="F77" s="125"/>
      <c r="G77" s="150"/>
      <c r="H77" s="150"/>
      <c r="J77" s="149"/>
      <c r="K77" s="149"/>
    </row>
    <row r="78" spans="1:11" ht="12.75">
      <c r="A78" s="106" t="s">
        <v>389</v>
      </c>
      <c r="B78" s="106"/>
      <c r="C78" s="108">
        <v>104</v>
      </c>
      <c r="D78" s="142">
        <v>0</v>
      </c>
      <c r="E78" s="142">
        <v>0</v>
      </c>
      <c r="F78" s="125"/>
      <c r="G78" s="150"/>
      <c r="H78" s="150"/>
      <c r="J78" s="149"/>
      <c r="K78" s="149"/>
    </row>
    <row r="79" spans="1:11" ht="12.75">
      <c r="A79" s="106" t="s">
        <v>390</v>
      </c>
      <c r="B79" s="106"/>
      <c r="C79" s="108">
        <v>105</v>
      </c>
      <c r="D79" s="142">
        <v>0</v>
      </c>
      <c r="E79" s="142">
        <v>0</v>
      </c>
      <c r="F79" s="125"/>
      <c r="G79" s="150"/>
      <c r="H79" s="150"/>
      <c r="J79" s="149"/>
      <c r="K79" s="149"/>
    </row>
    <row r="80" spans="1:11" ht="25.5">
      <c r="A80" s="104" t="s">
        <v>391</v>
      </c>
      <c r="B80" s="104"/>
      <c r="C80" s="105">
        <v>110</v>
      </c>
      <c r="D80" s="152">
        <f>D67-D73</f>
        <v>25610</v>
      </c>
      <c r="E80" s="152">
        <f>E67-E73</f>
        <v>-1239713</v>
      </c>
      <c r="F80" s="129"/>
      <c r="G80" s="150"/>
      <c r="H80" s="150"/>
      <c r="J80" s="149"/>
      <c r="K80" s="149"/>
    </row>
    <row r="81" spans="1:11" ht="12.75">
      <c r="A81" s="104" t="s">
        <v>392</v>
      </c>
      <c r="B81" s="104"/>
      <c r="C81" s="105">
        <v>120</v>
      </c>
      <c r="D81" s="122"/>
      <c r="E81" s="120"/>
      <c r="F81" s="124"/>
      <c r="G81" s="150"/>
      <c r="H81" s="150"/>
      <c r="J81" s="149"/>
      <c r="K81" s="149"/>
    </row>
    <row r="82" spans="1:11" ht="25.5">
      <c r="A82" s="104" t="s">
        <v>393</v>
      </c>
      <c r="B82" s="104"/>
      <c r="C82" s="105" t="s">
        <v>165</v>
      </c>
      <c r="D82" s="120">
        <f>D80+D65+D37</f>
        <v>1970865</v>
      </c>
      <c r="E82" s="120">
        <f>E80+E65+E37</f>
        <v>371647</v>
      </c>
      <c r="F82" s="129"/>
      <c r="G82" s="150"/>
      <c r="H82" s="150"/>
      <c r="J82" s="149"/>
      <c r="K82" s="149"/>
    </row>
    <row r="83" spans="1:11" ht="12.75">
      <c r="A83" s="104" t="s">
        <v>20</v>
      </c>
      <c r="B83" s="105" t="s">
        <v>420</v>
      </c>
      <c r="C83" s="105">
        <v>140</v>
      </c>
      <c r="D83" s="142">
        <v>967426</v>
      </c>
      <c r="E83" s="142">
        <v>1098762</v>
      </c>
      <c r="F83" s="124"/>
      <c r="G83" s="150"/>
      <c r="H83" s="150"/>
      <c r="J83" s="149"/>
      <c r="K83" s="149"/>
    </row>
    <row r="84" spans="1:11" ht="12.75">
      <c r="A84" s="104" t="s">
        <v>21</v>
      </c>
      <c r="B84" s="105" t="s">
        <v>420</v>
      </c>
      <c r="C84" s="105">
        <v>150</v>
      </c>
      <c r="D84" s="142">
        <f>D83+D82</f>
        <v>2938291</v>
      </c>
      <c r="E84" s="142">
        <f>E83+E82</f>
        <v>1470409</v>
      </c>
      <c r="F84" s="129"/>
      <c r="G84" s="150"/>
      <c r="H84" s="150"/>
      <c r="J84" s="149"/>
      <c r="K84" s="149"/>
    </row>
    <row r="85" ht="12.75">
      <c r="D85" s="149">
        <f>D84-'Баланс МСФО'!D23</f>
        <v>0</v>
      </c>
    </row>
    <row r="87" spans="1:4" ht="12.75">
      <c r="A87" s="16" t="s">
        <v>407</v>
      </c>
      <c r="B87" s="16"/>
      <c r="C87" s="16"/>
      <c r="D87" s="16"/>
    </row>
    <row r="88" spans="1:4" ht="15.75" customHeight="1">
      <c r="A88" s="140" t="s">
        <v>408</v>
      </c>
      <c r="B88" s="140"/>
      <c r="C88" s="16"/>
      <c r="D88" s="16"/>
    </row>
    <row r="89" spans="1:4" ht="12.75">
      <c r="A89" s="16" t="s">
        <v>394</v>
      </c>
      <c r="B89" s="16"/>
      <c r="C89" s="16"/>
      <c r="D89" s="16"/>
    </row>
    <row r="90" spans="1:4" ht="15.75" customHeight="1">
      <c r="A90" s="140" t="s">
        <v>409</v>
      </c>
      <c r="B90" s="140"/>
      <c r="C90" s="16"/>
      <c r="D90" s="16"/>
    </row>
  </sheetData>
  <sheetProtection/>
  <mergeCells count="5">
    <mergeCell ref="A66:C66"/>
    <mergeCell ref="A11:E11"/>
    <mergeCell ref="A12:E12"/>
    <mergeCell ref="A16:C16"/>
    <mergeCell ref="A38:C38"/>
  </mergeCells>
  <printOptions horizontalCentered="1"/>
  <pageMargins left="0.7874015748031497" right="0.1968503937007874" top="0.5905511811023623" bottom="0.3937007874015748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-0.24997000396251678"/>
  </sheetPr>
  <dimension ref="A1:J85"/>
  <sheetViews>
    <sheetView zoomScale="72" zoomScaleNormal="72" zoomScalePageLayoutView="0" workbookViewId="0" topLeftCell="A67">
      <selection activeCell="F25" sqref="F25"/>
    </sheetView>
  </sheetViews>
  <sheetFormatPr defaultColWidth="9.00390625" defaultRowHeight="12.75"/>
  <cols>
    <col min="1" max="1" width="62.125" style="15" customWidth="1"/>
    <col min="2" max="2" width="7.75390625" style="15" customWidth="1"/>
    <col min="3" max="3" width="8.125" style="50" customWidth="1"/>
    <col min="4" max="8" width="16.75390625" style="23" customWidth="1"/>
    <col min="9" max="10" width="16.75390625" style="15" customWidth="1"/>
    <col min="11" max="11" width="6.125" style="15" customWidth="1"/>
    <col min="12" max="16384" width="9.125" style="15" customWidth="1"/>
  </cols>
  <sheetData>
    <row r="1" ht="15.75">
      <c r="J1" s="98" t="s">
        <v>64</v>
      </c>
    </row>
    <row r="2" ht="15.75">
      <c r="J2" s="98" t="s">
        <v>65</v>
      </c>
    </row>
    <row r="3" ht="15.75">
      <c r="J3" s="98" t="s">
        <v>66</v>
      </c>
    </row>
    <row r="4" ht="15.75">
      <c r="J4" s="98" t="s">
        <v>304</v>
      </c>
    </row>
    <row r="5" ht="15.75">
      <c r="J5" s="18"/>
    </row>
    <row r="6" spans="4:10" ht="15.75">
      <c r="D6" s="15"/>
      <c r="E6" s="15"/>
      <c r="F6" s="15"/>
      <c r="G6" s="15"/>
      <c r="J6" s="37"/>
    </row>
    <row r="7" spans="1:10" ht="15.75">
      <c r="A7" s="197" t="s">
        <v>337</v>
      </c>
      <c r="B7" s="197"/>
      <c r="C7" s="197"/>
      <c r="D7" s="197"/>
      <c r="E7" s="197"/>
      <c r="F7" s="197"/>
      <c r="G7" s="197"/>
      <c r="J7" s="18"/>
    </row>
    <row r="8" ht="15.75">
      <c r="J8" s="18"/>
    </row>
    <row r="9" spans="1:10" ht="15.75">
      <c r="A9" s="173" t="s">
        <v>416</v>
      </c>
      <c r="B9" s="173"/>
      <c r="C9" s="173"/>
      <c r="D9" s="173"/>
      <c r="E9" s="173"/>
      <c r="F9" s="173"/>
      <c r="G9" s="173"/>
      <c r="H9" s="173"/>
      <c r="I9" s="173"/>
      <c r="J9" s="173"/>
    </row>
    <row r="10" spans="1:10" ht="15.75">
      <c r="A10" s="198" t="s">
        <v>303</v>
      </c>
      <c r="B10" s="198"/>
      <c r="C10" s="198"/>
      <c r="D10" s="198"/>
      <c r="E10" s="199">
        <f>'Баланс МСФО'!C8</f>
        <v>41912</v>
      </c>
      <c r="F10" s="199"/>
      <c r="G10" s="199"/>
      <c r="H10" s="62"/>
      <c r="I10" s="62"/>
      <c r="J10" s="62"/>
    </row>
    <row r="11" spans="3:10" ht="15.75">
      <c r="C11" s="91"/>
      <c r="D11" s="62"/>
      <c r="E11" s="62"/>
      <c r="F11" s="62"/>
      <c r="G11" s="62"/>
      <c r="H11" s="62"/>
      <c r="I11" s="62"/>
      <c r="J11" s="62"/>
    </row>
    <row r="12" ht="15.75">
      <c r="J12" s="18"/>
    </row>
    <row r="13" spans="1:10" ht="15.75">
      <c r="A13" s="6"/>
      <c r="B13" s="6"/>
      <c r="J13" s="30" t="s">
        <v>26</v>
      </c>
    </row>
    <row r="14" spans="1:10" ht="16.5" customHeight="1">
      <c r="A14" s="183"/>
      <c r="B14" s="185" t="s">
        <v>437</v>
      </c>
      <c r="C14" s="185" t="s">
        <v>49</v>
      </c>
      <c r="D14" s="187" t="s">
        <v>42</v>
      </c>
      <c r="E14" s="188"/>
      <c r="F14" s="188"/>
      <c r="G14" s="188"/>
      <c r="H14" s="189"/>
      <c r="I14" s="190" t="s">
        <v>251</v>
      </c>
      <c r="J14" s="190" t="s">
        <v>43</v>
      </c>
    </row>
    <row r="15" spans="1:10" ht="63">
      <c r="A15" s="184"/>
      <c r="B15" s="186"/>
      <c r="C15" s="186"/>
      <c r="D15" s="92" t="s">
        <v>242</v>
      </c>
      <c r="E15" s="92" t="s">
        <v>35</v>
      </c>
      <c r="F15" s="92" t="s">
        <v>46</v>
      </c>
      <c r="G15" s="92" t="s">
        <v>123</v>
      </c>
      <c r="H15" s="92" t="s">
        <v>338</v>
      </c>
      <c r="I15" s="191"/>
      <c r="J15" s="191"/>
    </row>
    <row r="16" spans="1:10" ht="15.75">
      <c r="A16" s="94" t="s">
        <v>47</v>
      </c>
      <c r="B16" s="94"/>
      <c r="C16" s="95" t="s">
        <v>124</v>
      </c>
      <c r="D16" s="121">
        <v>46662</v>
      </c>
      <c r="E16" s="121">
        <v>7009</v>
      </c>
      <c r="F16" s="121"/>
      <c r="G16" s="121">
        <v>7455</v>
      </c>
      <c r="H16" s="121">
        <v>9742480.10739</v>
      </c>
      <c r="I16" s="121"/>
      <c r="J16" s="121">
        <v>9803606.00239</v>
      </c>
    </row>
    <row r="17" spans="1:10" ht="15.75">
      <c r="A17" s="94" t="s">
        <v>44</v>
      </c>
      <c r="B17" s="94"/>
      <c r="C17" s="95" t="s">
        <v>125</v>
      </c>
      <c r="D17" s="121"/>
      <c r="E17" s="121"/>
      <c r="F17" s="121"/>
      <c r="G17" s="121"/>
      <c r="H17" s="121"/>
      <c r="I17" s="121"/>
      <c r="J17" s="121">
        <f>SUM(D17:I17)</f>
        <v>0</v>
      </c>
    </row>
    <row r="18" spans="1:10" ht="15.75">
      <c r="A18" s="96" t="s">
        <v>333</v>
      </c>
      <c r="B18" s="96"/>
      <c r="C18" s="97">
        <v>100</v>
      </c>
      <c r="D18" s="113">
        <f aca="true" t="shared" si="0" ref="D18:J18">D16+D17</f>
        <v>46662</v>
      </c>
      <c r="E18" s="113">
        <f t="shared" si="0"/>
        <v>7009</v>
      </c>
      <c r="F18" s="113">
        <f t="shared" si="0"/>
        <v>0</v>
      </c>
      <c r="G18" s="113">
        <f t="shared" si="0"/>
        <v>7455</v>
      </c>
      <c r="H18" s="113">
        <f>H16+H17</f>
        <v>9742480.10739</v>
      </c>
      <c r="I18" s="113">
        <f t="shared" si="0"/>
        <v>0</v>
      </c>
      <c r="J18" s="113">
        <f t="shared" si="0"/>
        <v>9803606.00239</v>
      </c>
    </row>
    <row r="19" spans="1:10" ht="31.5">
      <c r="A19" s="96" t="s">
        <v>307</v>
      </c>
      <c r="B19" s="96"/>
      <c r="C19" s="93" t="s">
        <v>276</v>
      </c>
      <c r="D19" s="113">
        <f aca="true" t="shared" si="1" ref="D19:J19">D20+D21</f>
        <v>0</v>
      </c>
      <c r="E19" s="113">
        <f t="shared" si="1"/>
        <v>0</v>
      </c>
      <c r="F19" s="113">
        <f t="shared" si="1"/>
        <v>0</v>
      </c>
      <c r="G19" s="113">
        <f t="shared" si="1"/>
        <v>0</v>
      </c>
      <c r="H19" s="113">
        <f>H20+H21</f>
        <v>1456347</v>
      </c>
      <c r="I19" s="113">
        <f t="shared" si="1"/>
        <v>0</v>
      </c>
      <c r="J19" s="113">
        <f t="shared" si="1"/>
        <v>1456347</v>
      </c>
    </row>
    <row r="20" spans="1:10" ht="15.75">
      <c r="A20" s="94" t="s">
        <v>308</v>
      </c>
      <c r="B20" s="94"/>
      <c r="C20" s="99">
        <v>210</v>
      </c>
      <c r="D20" s="121"/>
      <c r="E20" s="121"/>
      <c r="F20" s="121"/>
      <c r="G20" s="121"/>
      <c r="H20" s="121">
        <f>'ф2'!E54</f>
        <v>1456347</v>
      </c>
      <c r="I20" s="121"/>
      <c r="J20" s="121">
        <f>SUM(D20:I20)</f>
        <v>1456347</v>
      </c>
    </row>
    <row r="21" spans="1:10" ht="31.5">
      <c r="A21" s="94" t="s">
        <v>309</v>
      </c>
      <c r="B21" s="94"/>
      <c r="C21" s="99">
        <v>220</v>
      </c>
      <c r="D21" s="121">
        <f aca="true" t="shared" si="2" ref="D21:J21">SUM(D23:D31)</f>
        <v>0</v>
      </c>
      <c r="E21" s="121">
        <f t="shared" si="2"/>
        <v>0</v>
      </c>
      <c r="F21" s="121">
        <f t="shared" si="2"/>
        <v>0</v>
      </c>
      <c r="G21" s="121">
        <f t="shared" si="2"/>
        <v>0</v>
      </c>
      <c r="H21" s="121">
        <f t="shared" si="2"/>
        <v>0</v>
      </c>
      <c r="I21" s="121">
        <f t="shared" si="2"/>
        <v>0</v>
      </c>
      <c r="J21" s="121">
        <f t="shared" si="2"/>
        <v>0</v>
      </c>
    </row>
    <row r="22" spans="1:10" ht="15.75">
      <c r="A22" s="192" t="s">
        <v>55</v>
      </c>
      <c r="B22" s="193"/>
      <c r="C22" s="194"/>
      <c r="D22" s="194"/>
      <c r="E22" s="194"/>
      <c r="F22" s="194"/>
      <c r="G22" s="194"/>
      <c r="H22" s="194"/>
      <c r="I22" s="194"/>
      <c r="J22" s="195"/>
    </row>
    <row r="23" spans="1:10" ht="31.5">
      <c r="A23" s="94" t="s">
        <v>310</v>
      </c>
      <c r="B23" s="94"/>
      <c r="C23" s="99">
        <v>221</v>
      </c>
      <c r="D23" s="121"/>
      <c r="E23" s="121"/>
      <c r="F23" s="121"/>
      <c r="G23" s="121"/>
      <c r="H23" s="121"/>
      <c r="I23" s="121"/>
      <c r="J23" s="121">
        <f>SUM(D23:I23)</f>
        <v>0</v>
      </c>
    </row>
    <row r="24" spans="1:10" ht="31.5">
      <c r="A24" s="94" t="s">
        <v>311</v>
      </c>
      <c r="B24" s="94"/>
      <c r="C24" s="99">
        <v>222</v>
      </c>
      <c r="D24" s="121"/>
      <c r="E24" s="121"/>
      <c r="F24" s="121"/>
      <c r="G24" s="121"/>
      <c r="H24" s="121"/>
      <c r="I24" s="121"/>
      <c r="J24" s="121">
        <f aca="true" t="shared" si="3" ref="J24:J31">SUM(D24:I24)</f>
        <v>0</v>
      </c>
    </row>
    <row r="25" spans="1:10" ht="31.5">
      <c r="A25" s="94" t="s">
        <v>312</v>
      </c>
      <c r="B25" s="94"/>
      <c r="C25" s="99">
        <v>223</v>
      </c>
      <c r="D25" s="121"/>
      <c r="E25" s="121"/>
      <c r="F25" s="121"/>
      <c r="G25" s="121"/>
      <c r="H25" s="121"/>
      <c r="I25" s="121"/>
      <c r="J25" s="121">
        <f t="shared" si="3"/>
        <v>0</v>
      </c>
    </row>
    <row r="26" spans="1:10" ht="47.25">
      <c r="A26" s="94" t="s">
        <v>287</v>
      </c>
      <c r="B26" s="94"/>
      <c r="C26" s="99">
        <v>224</v>
      </c>
      <c r="D26" s="121"/>
      <c r="E26" s="121"/>
      <c r="F26" s="121"/>
      <c r="G26" s="121"/>
      <c r="H26" s="121"/>
      <c r="I26" s="121"/>
      <c r="J26" s="121">
        <f t="shared" si="3"/>
        <v>0</v>
      </c>
    </row>
    <row r="27" spans="1:10" ht="31.5">
      <c r="A27" s="94" t="s">
        <v>288</v>
      </c>
      <c r="B27" s="94"/>
      <c r="C27" s="99">
        <v>225</v>
      </c>
      <c r="D27" s="121"/>
      <c r="E27" s="121"/>
      <c r="F27" s="121"/>
      <c r="G27" s="121"/>
      <c r="H27" s="121"/>
      <c r="I27" s="121"/>
      <c r="J27" s="121">
        <f t="shared" si="3"/>
        <v>0</v>
      </c>
    </row>
    <row r="28" spans="1:10" ht="31.5">
      <c r="A28" s="94" t="s">
        <v>289</v>
      </c>
      <c r="B28" s="94"/>
      <c r="C28" s="99">
        <v>226</v>
      </c>
      <c r="D28" s="121"/>
      <c r="E28" s="121"/>
      <c r="F28" s="121"/>
      <c r="G28" s="121"/>
      <c r="H28" s="121"/>
      <c r="I28" s="121"/>
      <c r="J28" s="121">
        <f t="shared" si="3"/>
        <v>0</v>
      </c>
    </row>
    <row r="29" spans="1:10" ht="31.5">
      <c r="A29" s="94" t="s">
        <v>313</v>
      </c>
      <c r="B29" s="94"/>
      <c r="C29" s="99">
        <v>227</v>
      </c>
      <c r="D29" s="121"/>
      <c r="E29" s="121"/>
      <c r="F29" s="121"/>
      <c r="G29" s="121"/>
      <c r="H29" s="121"/>
      <c r="I29" s="121"/>
      <c r="J29" s="121">
        <f t="shared" si="3"/>
        <v>0</v>
      </c>
    </row>
    <row r="30" spans="1:10" ht="31.5">
      <c r="A30" s="94" t="s">
        <v>290</v>
      </c>
      <c r="B30" s="94"/>
      <c r="C30" s="99">
        <v>228</v>
      </c>
      <c r="D30" s="121"/>
      <c r="E30" s="121"/>
      <c r="F30" s="121"/>
      <c r="G30" s="121"/>
      <c r="H30" s="121"/>
      <c r="I30" s="121"/>
      <c r="J30" s="121">
        <f t="shared" si="3"/>
        <v>0</v>
      </c>
    </row>
    <row r="31" spans="1:10" ht="15.75">
      <c r="A31" s="94" t="s">
        <v>291</v>
      </c>
      <c r="B31" s="94"/>
      <c r="C31" s="99">
        <v>229</v>
      </c>
      <c r="D31" s="121"/>
      <c r="E31" s="121"/>
      <c r="F31" s="121"/>
      <c r="G31" s="121"/>
      <c r="H31" s="121"/>
      <c r="I31" s="121"/>
      <c r="J31" s="121">
        <f t="shared" si="3"/>
        <v>0</v>
      </c>
    </row>
    <row r="32" spans="1:10" ht="31.5">
      <c r="A32" s="96" t="s">
        <v>314</v>
      </c>
      <c r="B32" s="96"/>
      <c r="C32" s="97">
        <v>300</v>
      </c>
      <c r="D32" s="113">
        <f aca="true" t="shared" si="4" ref="D32:J32">D34+SUM(D39:D46)</f>
        <v>0</v>
      </c>
      <c r="E32" s="113">
        <f t="shared" si="4"/>
        <v>0</v>
      </c>
      <c r="F32" s="113">
        <f t="shared" si="4"/>
        <v>0</v>
      </c>
      <c r="G32" s="113">
        <f t="shared" si="4"/>
        <v>0</v>
      </c>
      <c r="H32" s="113">
        <f t="shared" si="4"/>
        <v>0</v>
      </c>
      <c r="I32" s="113">
        <f t="shared" si="4"/>
        <v>0</v>
      </c>
      <c r="J32" s="113">
        <f t="shared" si="4"/>
        <v>0</v>
      </c>
    </row>
    <row r="33" spans="1:10" ht="15.75">
      <c r="A33" s="192" t="s">
        <v>55</v>
      </c>
      <c r="B33" s="193"/>
      <c r="C33" s="193"/>
      <c r="D33" s="193"/>
      <c r="E33" s="193"/>
      <c r="F33" s="193"/>
      <c r="G33" s="193"/>
      <c r="H33" s="193"/>
      <c r="I33" s="193"/>
      <c r="J33" s="196"/>
    </row>
    <row r="34" spans="1:10" ht="15.75">
      <c r="A34" s="94" t="s">
        <v>315</v>
      </c>
      <c r="B34" s="94"/>
      <c r="C34" s="99">
        <v>310</v>
      </c>
      <c r="D34" s="121"/>
      <c r="E34" s="121"/>
      <c r="F34" s="121"/>
      <c r="G34" s="121"/>
      <c r="H34" s="121"/>
      <c r="I34" s="121"/>
      <c r="J34" s="121">
        <f>SUM(D34:I34)</f>
        <v>0</v>
      </c>
    </row>
    <row r="35" spans="1:10" ht="16.5" customHeight="1">
      <c r="A35" s="192" t="s">
        <v>55</v>
      </c>
      <c r="B35" s="193"/>
      <c r="C35" s="193"/>
      <c r="D35" s="193"/>
      <c r="E35" s="193"/>
      <c r="F35" s="193"/>
      <c r="G35" s="193"/>
      <c r="H35" s="193"/>
      <c r="I35" s="193"/>
      <c r="J35" s="196"/>
    </row>
    <row r="36" spans="1:10" ht="15.75">
      <c r="A36" s="94" t="s">
        <v>316</v>
      </c>
      <c r="B36" s="94"/>
      <c r="C36" s="99" t="s">
        <v>178</v>
      </c>
      <c r="D36" s="121"/>
      <c r="E36" s="121"/>
      <c r="F36" s="121"/>
      <c r="G36" s="121"/>
      <c r="H36" s="121"/>
      <c r="I36" s="121"/>
      <c r="J36" s="121">
        <f>SUM(D36:I36)</f>
        <v>0</v>
      </c>
    </row>
    <row r="37" spans="1:10" ht="15.75">
      <c r="A37" s="94" t="s">
        <v>317</v>
      </c>
      <c r="B37" s="94"/>
      <c r="C37" s="99" t="s">
        <v>178</v>
      </c>
      <c r="D37" s="121"/>
      <c r="E37" s="121"/>
      <c r="F37" s="121"/>
      <c r="G37" s="121"/>
      <c r="H37" s="121"/>
      <c r="I37" s="121"/>
      <c r="J37" s="121">
        <f aca="true" t="shared" si="5" ref="J37:J46">SUM(D37:I37)</f>
        <v>0</v>
      </c>
    </row>
    <row r="38" spans="1:10" ht="31.5">
      <c r="A38" s="94" t="s">
        <v>318</v>
      </c>
      <c r="B38" s="94"/>
      <c r="C38" s="99" t="s">
        <v>178</v>
      </c>
      <c r="D38" s="121"/>
      <c r="E38" s="121"/>
      <c r="F38" s="121"/>
      <c r="G38" s="121"/>
      <c r="H38" s="121"/>
      <c r="I38" s="121"/>
      <c r="J38" s="121">
        <f t="shared" si="5"/>
        <v>0</v>
      </c>
    </row>
    <row r="39" spans="1:10" ht="15.75">
      <c r="A39" s="94" t="s">
        <v>319</v>
      </c>
      <c r="B39" s="94"/>
      <c r="C39" s="99">
        <v>311</v>
      </c>
      <c r="D39" s="121"/>
      <c r="E39" s="121"/>
      <c r="F39" s="121"/>
      <c r="G39" s="121"/>
      <c r="H39" s="121"/>
      <c r="I39" s="121"/>
      <c r="J39" s="121">
        <f t="shared" si="5"/>
        <v>0</v>
      </c>
    </row>
    <row r="40" spans="1:10" ht="15.75">
      <c r="A40" s="94" t="s">
        <v>320</v>
      </c>
      <c r="B40" s="94"/>
      <c r="C40" s="99">
        <v>312</v>
      </c>
      <c r="D40" s="121"/>
      <c r="E40" s="121"/>
      <c r="F40" s="121"/>
      <c r="G40" s="121"/>
      <c r="H40" s="121"/>
      <c r="I40" s="121"/>
      <c r="J40" s="121">
        <f t="shared" si="5"/>
        <v>0</v>
      </c>
    </row>
    <row r="41" spans="1:10" ht="31.5">
      <c r="A41" s="94" t="s">
        <v>321</v>
      </c>
      <c r="B41" s="94"/>
      <c r="C41" s="99">
        <v>313</v>
      </c>
      <c r="D41" s="121"/>
      <c r="E41" s="121"/>
      <c r="F41" s="121"/>
      <c r="G41" s="121"/>
      <c r="H41" s="121"/>
      <c r="I41" s="121"/>
      <c r="J41" s="121">
        <f t="shared" si="5"/>
        <v>0</v>
      </c>
    </row>
    <row r="42" spans="1:10" ht="31.5">
      <c r="A42" s="94" t="s">
        <v>322</v>
      </c>
      <c r="B42" s="94"/>
      <c r="C42" s="99">
        <v>314</v>
      </c>
      <c r="D42" s="121"/>
      <c r="E42" s="121"/>
      <c r="F42" s="121"/>
      <c r="G42" s="121"/>
      <c r="H42" s="121"/>
      <c r="I42" s="121"/>
      <c r="J42" s="121">
        <f t="shared" si="5"/>
        <v>0</v>
      </c>
    </row>
    <row r="43" spans="1:10" ht="15.75">
      <c r="A43" s="94" t="s">
        <v>70</v>
      </c>
      <c r="B43" s="94"/>
      <c r="C43" s="99">
        <v>315</v>
      </c>
      <c r="D43" s="121"/>
      <c r="E43" s="121"/>
      <c r="F43" s="121"/>
      <c r="G43" s="121"/>
      <c r="H43" s="136"/>
      <c r="I43" s="121"/>
      <c r="J43" s="121">
        <f t="shared" si="5"/>
        <v>0</v>
      </c>
    </row>
    <row r="44" spans="1:10" ht="15.75">
      <c r="A44" s="94" t="s">
        <v>323</v>
      </c>
      <c r="B44" s="94"/>
      <c r="C44" s="99">
        <v>316</v>
      </c>
      <c r="D44" s="121"/>
      <c r="E44" s="121"/>
      <c r="F44" s="121"/>
      <c r="G44" s="121"/>
      <c r="H44" s="121"/>
      <c r="I44" s="121"/>
      <c r="J44" s="121">
        <f t="shared" si="5"/>
        <v>0</v>
      </c>
    </row>
    <row r="45" spans="1:10" ht="15.75">
      <c r="A45" s="94" t="s">
        <v>324</v>
      </c>
      <c r="B45" s="94"/>
      <c r="C45" s="99">
        <v>317</v>
      </c>
      <c r="D45" s="121"/>
      <c r="E45" s="121"/>
      <c r="F45" s="121"/>
      <c r="G45" s="121"/>
      <c r="H45" s="121"/>
      <c r="I45" s="121"/>
      <c r="J45" s="121">
        <f t="shared" si="5"/>
        <v>0</v>
      </c>
    </row>
    <row r="46" spans="1:10" ht="31.5">
      <c r="A46" s="94" t="s">
        <v>325</v>
      </c>
      <c r="B46" s="94"/>
      <c r="C46" s="99">
        <v>318</v>
      </c>
      <c r="D46" s="121"/>
      <c r="E46" s="121"/>
      <c r="F46" s="121"/>
      <c r="G46" s="121"/>
      <c r="H46" s="121"/>
      <c r="I46" s="121"/>
      <c r="J46" s="121">
        <f t="shared" si="5"/>
        <v>0</v>
      </c>
    </row>
    <row r="47" spans="1:10" ht="31.5">
      <c r="A47" s="96" t="s">
        <v>326</v>
      </c>
      <c r="B47" s="96"/>
      <c r="C47" s="97">
        <v>400</v>
      </c>
      <c r="D47" s="113">
        <f>'Баланс МСФО'!E105</f>
        <v>46662.00499999999</v>
      </c>
      <c r="E47" s="113">
        <f>'Баланс МСФО'!E106</f>
        <v>7009</v>
      </c>
      <c r="F47" s="113"/>
      <c r="G47" s="113">
        <f>'Баланс МСФО'!E108</f>
        <v>7455</v>
      </c>
      <c r="H47" s="113">
        <f>'Баланс МСФО'!E109</f>
        <v>11330183.59303</v>
      </c>
      <c r="I47" s="113"/>
      <c r="J47" s="113">
        <f>SUM(D47:I47)</f>
        <v>11391309.59803</v>
      </c>
    </row>
    <row r="48" spans="1:10" ht="15.75">
      <c r="A48" s="94" t="s">
        <v>306</v>
      </c>
      <c r="B48" s="94"/>
      <c r="C48" s="99">
        <v>401</v>
      </c>
      <c r="D48" s="121"/>
      <c r="E48" s="121"/>
      <c r="F48" s="121"/>
      <c r="G48" s="121"/>
      <c r="H48" s="121"/>
      <c r="I48" s="121"/>
      <c r="J48" s="121">
        <f>SUM(D48:I48)</f>
        <v>0</v>
      </c>
    </row>
    <row r="49" spans="1:10" ht="15.75">
      <c r="A49" s="96" t="s">
        <v>334</v>
      </c>
      <c r="B49" s="96"/>
      <c r="C49" s="97">
        <v>500</v>
      </c>
      <c r="D49" s="113">
        <f>D47+D48</f>
        <v>46662.00499999999</v>
      </c>
      <c r="E49" s="113">
        <f aca="true" t="shared" si="6" ref="E49:J49">E47+E48</f>
        <v>7009</v>
      </c>
      <c r="F49" s="113">
        <f t="shared" si="6"/>
        <v>0</v>
      </c>
      <c r="G49" s="113">
        <f t="shared" si="6"/>
        <v>7455</v>
      </c>
      <c r="H49" s="113">
        <f>H47+H48</f>
        <v>11330183.59303</v>
      </c>
      <c r="I49" s="113">
        <f t="shared" si="6"/>
        <v>0</v>
      </c>
      <c r="J49" s="113">
        <f t="shared" si="6"/>
        <v>11391309.59803</v>
      </c>
    </row>
    <row r="50" spans="1:10" ht="31.5">
      <c r="A50" s="96" t="s">
        <v>327</v>
      </c>
      <c r="B50" s="96"/>
      <c r="C50" s="97">
        <v>600</v>
      </c>
      <c r="D50" s="113">
        <f aca="true" t="shared" si="7" ref="D50:J50">D51+D52</f>
        <v>0</v>
      </c>
      <c r="E50" s="113">
        <f t="shared" si="7"/>
        <v>0</v>
      </c>
      <c r="F50" s="113">
        <f t="shared" si="7"/>
        <v>0</v>
      </c>
      <c r="G50" s="113">
        <f t="shared" si="7"/>
        <v>0</v>
      </c>
      <c r="H50" s="113">
        <f t="shared" si="7"/>
        <v>2133903</v>
      </c>
      <c r="I50" s="113">
        <f t="shared" si="7"/>
        <v>0</v>
      </c>
      <c r="J50" s="113">
        <f t="shared" si="7"/>
        <v>2133903</v>
      </c>
    </row>
    <row r="51" spans="1:10" ht="15.75">
      <c r="A51" s="94" t="s">
        <v>308</v>
      </c>
      <c r="B51" s="94"/>
      <c r="C51" s="99">
        <v>610</v>
      </c>
      <c r="D51" s="121"/>
      <c r="E51" s="121"/>
      <c r="F51" s="121"/>
      <c r="G51" s="121"/>
      <c r="H51" s="121">
        <f>'ф2'!D36</f>
        <v>2133903</v>
      </c>
      <c r="I51" s="121"/>
      <c r="J51" s="121">
        <f>SUM(D51:I51)</f>
        <v>2133903</v>
      </c>
    </row>
    <row r="52" spans="1:10" ht="31.5">
      <c r="A52" s="94" t="s">
        <v>328</v>
      </c>
      <c r="B52" s="94"/>
      <c r="C52" s="99">
        <v>620</v>
      </c>
      <c r="D52" s="121">
        <f aca="true" t="shared" si="8" ref="D52:J52">SUM(D54:D62)</f>
        <v>0</v>
      </c>
      <c r="E52" s="121">
        <f t="shared" si="8"/>
        <v>0</v>
      </c>
      <c r="F52" s="121">
        <f t="shared" si="8"/>
        <v>0</v>
      </c>
      <c r="G52" s="121">
        <f t="shared" si="8"/>
        <v>0</v>
      </c>
      <c r="H52" s="121">
        <f t="shared" si="8"/>
        <v>0</v>
      </c>
      <c r="I52" s="121">
        <f t="shared" si="8"/>
        <v>0</v>
      </c>
      <c r="J52" s="121">
        <f t="shared" si="8"/>
        <v>0</v>
      </c>
    </row>
    <row r="53" spans="1:10" ht="15.75">
      <c r="A53" s="192" t="s">
        <v>55</v>
      </c>
      <c r="B53" s="193"/>
      <c r="C53" s="193"/>
      <c r="D53" s="193"/>
      <c r="E53" s="193"/>
      <c r="F53" s="193"/>
      <c r="G53" s="193"/>
      <c r="H53" s="193"/>
      <c r="I53" s="193"/>
      <c r="J53" s="196"/>
    </row>
    <row r="54" spans="1:10" ht="31.5">
      <c r="A54" s="94" t="s">
        <v>310</v>
      </c>
      <c r="B54" s="94"/>
      <c r="C54" s="99">
        <v>621</v>
      </c>
      <c r="D54" s="121"/>
      <c r="E54" s="121"/>
      <c r="F54" s="121"/>
      <c r="G54" s="121"/>
      <c r="H54" s="121"/>
      <c r="I54" s="121"/>
      <c r="J54" s="121">
        <f aca="true" t="shared" si="9" ref="J54:J62">SUM(D54:I54)</f>
        <v>0</v>
      </c>
    </row>
    <row r="55" spans="1:10" ht="31.5">
      <c r="A55" s="94" t="s">
        <v>311</v>
      </c>
      <c r="B55" s="94"/>
      <c r="C55" s="99">
        <v>622</v>
      </c>
      <c r="D55" s="121"/>
      <c r="E55" s="121"/>
      <c r="F55" s="121"/>
      <c r="G55" s="121"/>
      <c r="H55" s="121"/>
      <c r="I55" s="121"/>
      <c r="J55" s="121">
        <f t="shared" si="9"/>
        <v>0</v>
      </c>
    </row>
    <row r="56" spans="1:10" ht="31.5">
      <c r="A56" s="94" t="s">
        <v>312</v>
      </c>
      <c r="B56" s="94"/>
      <c r="C56" s="99">
        <v>623</v>
      </c>
      <c r="D56" s="121"/>
      <c r="E56" s="121"/>
      <c r="F56" s="121"/>
      <c r="G56" s="121"/>
      <c r="H56" s="121"/>
      <c r="I56" s="121"/>
      <c r="J56" s="121">
        <f t="shared" si="9"/>
        <v>0</v>
      </c>
    </row>
    <row r="57" spans="1:10" ht="47.25">
      <c r="A57" s="94" t="s">
        <v>287</v>
      </c>
      <c r="B57" s="94"/>
      <c r="C57" s="99">
        <v>624</v>
      </c>
      <c r="D57" s="121"/>
      <c r="E57" s="121"/>
      <c r="F57" s="121"/>
      <c r="G57" s="121"/>
      <c r="H57" s="121"/>
      <c r="I57" s="121"/>
      <c r="J57" s="121">
        <f t="shared" si="9"/>
        <v>0</v>
      </c>
    </row>
    <row r="58" spans="1:10" ht="31.5">
      <c r="A58" s="94" t="s">
        <v>288</v>
      </c>
      <c r="B58" s="94"/>
      <c r="C58" s="99">
        <v>625</v>
      </c>
      <c r="D58" s="121"/>
      <c r="E58" s="121"/>
      <c r="F58" s="121"/>
      <c r="G58" s="121"/>
      <c r="H58" s="121"/>
      <c r="I58" s="121"/>
      <c r="J58" s="121">
        <f t="shared" si="9"/>
        <v>0</v>
      </c>
    </row>
    <row r="59" spans="1:10" ht="31.5">
      <c r="A59" s="94" t="s">
        <v>329</v>
      </c>
      <c r="B59" s="94"/>
      <c r="C59" s="99">
        <v>626</v>
      </c>
      <c r="D59" s="121"/>
      <c r="E59" s="121"/>
      <c r="F59" s="121"/>
      <c r="G59" s="121"/>
      <c r="H59" s="121"/>
      <c r="I59" s="121"/>
      <c r="J59" s="121">
        <f t="shared" si="9"/>
        <v>0</v>
      </c>
    </row>
    <row r="60" spans="1:10" ht="31.5">
      <c r="A60" s="94" t="s">
        <v>313</v>
      </c>
      <c r="B60" s="94"/>
      <c r="C60" s="99">
        <v>627</v>
      </c>
      <c r="D60" s="121"/>
      <c r="E60" s="121"/>
      <c r="F60" s="121"/>
      <c r="G60" s="121"/>
      <c r="H60" s="121"/>
      <c r="I60" s="121"/>
      <c r="J60" s="121">
        <f t="shared" si="9"/>
        <v>0</v>
      </c>
    </row>
    <row r="61" spans="1:10" ht="31.5">
      <c r="A61" s="94" t="s">
        <v>290</v>
      </c>
      <c r="B61" s="94"/>
      <c r="C61" s="99">
        <v>628</v>
      </c>
      <c r="D61" s="121"/>
      <c r="E61" s="121"/>
      <c r="F61" s="121"/>
      <c r="G61" s="121"/>
      <c r="H61" s="121"/>
      <c r="I61" s="121"/>
      <c r="J61" s="121">
        <f t="shared" si="9"/>
        <v>0</v>
      </c>
    </row>
    <row r="62" spans="1:10" ht="15.75">
      <c r="A62" s="94" t="s">
        <v>291</v>
      </c>
      <c r="B62" s="94"/>
      <c r="C62" s="99">
        <v>629</v>
      </c>
      <c r="D62" s="121"/>
      <c r="E62" s="121"/>
      <c r="F62" s="121"/>
      <c r="G62" s="121"/>
      <c r="H62" s="121"/>
      <c r="I62" s="121"/>
      <c r="J62" s="121">
        <f t="shared" si="9"/>
        <v>0</v>
      </c>
    </row>
    <row r="63" spans="1:10" ht="31.5">
      <c r="A63" s="96" t="s">
        <v>330</v>
      </c>
      <c r="B63" s="96"/>
      <c r="C63" s="97">
        <v>700</v>
      </c>
      <c r="D63" s="113">
        <f>D65+SUM(D70:D77)</f>
        <v>0</v>
      </c>
      <c r="E63" s="113">
        <f aca="true" t="shared" si="10" ref="E63:J63">E65+SUM(E70:E77)</f>
        <v>0</v>
      </c>
      <c r="F63" s="113">
        <f t="shared" si="10"/>
        <v>0</v>
      </c>
      <c r="G63" s="113">
        <f t="shared" si="10"/>
        <v>0</v>
      </c>
      <c r="H63" s="113">
        <f t="shared" si="10"/>
        <v>0</v>
      </c>
      <c r="I63" s="113">
        <f t="shared" si="10"/>
        <v>0</v>
      </c>
      <c r="J63" s="113">
        <f t="shared" si="10"/>
        <v>0</v>
      </c>
    </row>
    <row r="64" spans="1:10" ht="15.75">
      <c r="A64" s="192" t="s">
        <v>55</v>
      </c>
      <c r="B64" s="193"/>
      <c r="C64" s="193"/>
      <c r="D64" s="193"/>
      <c r="E64" s="193"/>
      <c r="F64" s="193"/>
      <c r="G64" s="193"/>
      <c r="H64" s="193"/>
      <c r="I64" s="193"/>
      <c r="J64" s="196"/>
    </row>
    <row r="65" spans="1:10" ht="15.75">
      <c r="A65" s="94" t="s">
        <v>331</v>
      </c>
      <c r="B65" s="94"/>
      <c r="C65" s="99">
        <v>710</v>
      </c>
      <c r="D65" s="121"/>
      <c r="E65" s="121"/>
      <c r="F65" s="121"/>
      <c r="G65" s="121"/>
      <c r="H65" s="121"/>
      <c r="I65" s="121"/>
      <c r="J65" s="121">
        <f>SUM(D65:I65)</f>
        <v>0</v>
      </c>
    </row>
    <row r="66" spans="1:10" ht="16.5" customHeight="1">
      <c r="A66" s="192" t="s">
        <v>55</v>
      </c>
      <c r="B66" s="193"/>
      <c r="C66" s="193"/>
      <c r="D66" s="193"/>
      <c r="E66" s="193"/>
      <c r="F66" s="193"/>
      <c r="G66" s="193"/>
      <c r="H66" s="193"/>
      <c r="I66" s="193"/>
      <c r="J66" s="196"/>
    </row>
    <row r="67" spans="1:10" ht="15.75">
      <c r="A67" s="94" t="s">
        <v>316</v>
      </c>
      <c r="B67" s="94"/>
      <c r="C67" s="99" t="s">
        <v>178</v>
      </c>
      <c r="D67" s="121"/>
      <c r="E67" s="121"/>
      <c r="F67" s="121"/>
      <c r="G67" s="121"/>
      <c r="H67" s="121"/>
      <c r="I67" s="121"/>
      <c r="J67" s="121">
        <f>SUM(D67:I67)</f>
        <v>0</v>
      </c>
    </row>
    <row r="68" spans="1:10" ht="15.75">
      <c r="A68" s="94" t="s">
        <v>317</v>
      </c>
      <c r="B68" s="94"/>
      <c r="C68" s="99" t="s">
        <v>178</v>
      </c>
      <c r="D68" s="121"/>
      <c r="E68" s="121"/>
      <c r="F68" s="121"/>
      <c r="G68" s="121"/>
      <c r="H68" s="121"/>
      <c r="I68" s="121"/>
      <c r="J68" s="121">
        <f aca="true" t="shared" si="11" ref="J68:J77">SUM(D68:I68)</f>
        <v>0</v>
      </c>
    </row>
    <row r="69" spans="1:10" ht="31.5">
      <c r="A69" s="94" t="s">
        <v>318</v>
      </c>
      <c r="B69" s="94"/>
      <c r="C69" s="99" t="s">
        <v>178</v>
      </c>
      <c r="D69" s="121"/>
      <c r="E69" s="121"/>
      <c r="F69" s="121"/>
      <c r="G69" s="121"/>
      <c r="H69" s="121"/>
      <c r="I69" s="121"/>
      <c r="J69" s="121">
        <f t="shared" si="11"/>
        <v>0</v>
      </c>
    </row>
    <row r="70" spans="1:10" ht="15.75">
      <c r="A70" s="94" t="s">
        <v>319</v>
      </c>
      <c r="B70" s="94"/>
      <c r="C70" s="99">
        <v>711</v>
      </c>
      <c r="D70" s="121"/>
      <c r="E70" s="121"/>
      <c r="F70" s="121"/>
      <c r="G70" s="121"/>
      <c r="H70" s="121"/>
      <c r="I70" s="121"/>
      <c r="J70" s="121">
        <f t="shared" si="11"/>
        <v>0</v>
      </c>
    </row>
    <row r="71" spans="1:10" ht="15.75">
      <c r="A71" s="94" t="s">
        <v>320</v>
      </c>
      <c r="B71" s="94"/>
      <c r="C71" s="99">
        <v>712</v>
      </c>
      <c r="D71" s="121"/>
      <c r="E71" s="121"/>
      <c r="F71" s="121"/>
      <c r="G71" s="121"/>
      <c r="H71" s="121"/>
      <c r="I71" s="121"/>
      <c r="J71" s="121">
        <f t="shared" si="11"/>
        <v>0</v>
      </c>
    </row>
    <row r="72" spans="1:10" ht="31.5">
      <c r="A72" s="94" t="s">
        <v>332</v>
      </c>
      <c r="B72" s="94"/>
      <c r="C72" s="99">
        <v>713</v>
      </c>
      <c r="D72" s="121"/>
      <c r="E72" s="121"/>
      <c r="F72" s="121"/>
      <c r="G72" s="121"/>
      <c r="H72" s="121"/>
      <c r="I72" s="121"/>
      <c r="J72" s="121">
        <f t="shared" si="11"/>
        <v>0</v>
      </c>
    </row>
    <row r="73" spans="1:10" ht="31.5">
      <c r="A73" s="94" t="s">
        <v>322</v>
      </c>
      <c r="B73" s="94"/>
      <c r="C73" s="99">
        <v>714</v>
      </c>
      <c r="D73" s="121"/>
      <c r="E73" s="121"/>
      <c r="F73" s="121"/>
      <c r="G73" s="121"/>
      <c r="H73" s="121"/>
      <c r="I73" s="121"/>
      <c r="J73" s="121">
        <f t="shared" si="11"/>
        <v>0</v>
      </c>
    </row>
    <row r="74" spans="1:10" ht="15.75">
      <c r="A74" s="94" t="s">
        <v>70</v>
      </c>
      <c r="B74" s="94"/>
      <c r="C74" s="99">
        <v>715</v>
      </c>
      <c r="D74" s="121"/>
      <c r="E74" s="121"/>
      <c r="F74" s="121"/>
      <c r="G74" s="121"/>
      <c r="H74" s="136">
        <v>0</v>
      </c>
      <c r="I74" s="121"/>
      <c r="J74" s="121">
        <f t="shared" si="11"/>
        <v>0</v>
      </c>
    </row>
    <row r="75" spans="1:10" ht="15.75">
      <c r="A75" s="94" t="s">
        <v>323</v>
      </c>
      <c r="B75" s="94"/>
      <c r="C75" s="99">
        <v>716</v>
      </c>
      <c r="D75" s="121"/>
      <c r="E75" s="121"/>
      <c r="F75" s="121"/>
      <c r="G75" s="121"/>
      <c r="H75" s="121"/>
      <c r="I75" s="121"/>
      <c r="J75" s="121">
        <f t="shared" si="11"/>
        <v>0</v>
      </c>
    </row>
    <row r="76" spans="1:10" ht="15.75">
      <c r="A76" s="94" t="s">
        <v>324</v>
      </c>
      <c r="B76" s="94"/>
      <c r="C76" s="99">
        <v>717</v>
      </c>
      <c r="D76" s="121"/>
      <c r="E76" s="121"/>
      <c r="F76" s="121"/>
      <c r="G76" s="121"/>
      <c r="H76" s="136"/>
      <c r="I76" s="121"/>
      <c r="J76" s="121">
        <f t="shared" si="11"/>
        <v>0</v>
      </c>
    </row>
    <row r="77" spans="1:10" ht="31.5">
      <c r="A77" s="94" t="s">
        <v>325</v>
      </c>
      <c r="B77" s="94"/>
      <c r="C77" s="99">
        <v>718</v>
      </c>
      <c r="D77" s="121"/>
      <c r="E77" s="121"/>
      <c r="F77" s="121"/>
      <c r="G77" s="121"/>
      <c r="H77" s="121"/>
      <c r="I77" s="121"/>
      <c r="J77" s="121">
        <f t="shared" si="11"/>
        <v>0</v>
      </c>
    </row>
    <row r="78" spans="1:10" ht="31.5">
      <c r="A78" s="96" t="s">
        <v>419</v>
      </c>
      <c r="B78" s="96"/>
      <c r="C78" s="97">
        <v>800</v>
      </c>
      <c r="D78" s="113">
        <f>D49+D50+D63</f>
        <v>46662.00499999999</v>
      </c>
      <c r="E78" s="113">
        <f aca="true" t="shared" si="12" ref="E78:J78">E49+E50+E63</f>
        <v>7009</v>
      </c>
      <c r="F78" s="113">
        <f t="shared" si="12"/>
        <v>0</v>
      </c>
      <c r="G78" s="113">
        <f t="shared" si="12"/>
        <v>7455</v>
      </c>
      <c r="H78" s="113">
        <f>H49+H50+H63</f>
        <v>13464086.59303</v>
      </c>
      <c r="I78" s="113">
        <f t="shared" si="12"/>
        <v>0</v>
      </c>
      <c r="J78" s="113">
        <f t="shared" si="12"/>
        <v>13525212.59803</v>
      </c>
    </row>
    <row r="79" spans="3:8" ht="15.75">
      <c r="C79" s="15"/>
      <c r="D79" s="15"/>
      <c r="E79" s="15"/>
      <c r="F79" s="15"/>
      <c r="G79" s="15"/>
      <c r="H79" s="15"/>
    </row>
    <row r="80" spans="3:8" ht="15.75">
      <c r="C80" s="15"/>
      <c r="D80" s="15"/>
      <c r="E80" s="15"/>
      <c r="F80" s="15"/>
      <c r="G80" s="15"/>
      <c r="H80" s="15"/>
    </row>
    <row r="81" ht="15.75">
      <c r="A81" s="15" t="s">
        <v>406</v>
      </c>
    </row>
    <row r="82" spans="1:7" ht="15.75">
      <c r="A82" s="182" t="s">
        <v>335</v>
      </c>
      <c r="B82" s="182"/>
      <c r="C82" s="182"/>
      <c r="D82" s="182"/>
      <c r="E82" s="182"/>
      <c r="F82" s="182"/>
      <c r="G82" s="182"/>
    </row>
    <row r="83" ht="15.75">
      <c r="A83" s="15" t="s">
        <v>176</v>
      </c>
    </row>
    <row r="84" spans="1:7" ht="15.75">
      <c r="A84" s="182" t="s">
        <v>336</v>
      </c>
      <c r="B84" s="182"/>
      <c r="C84" s="182"/>
      <c r="D84" s="182"/>
      <c r="E84" s="182"/>
      <c r="F84" s="182"/>
      <c r="G84" s="182"/>
    </row>
    <row r="85" ht="15.75">
      <c r="A85" s="15" t="s">
        <v>1</v>
      </c>
    </row>
  </sheetData>
  <sheetProtection/>
  <mergeCells count="18">
    <mergeCell ref="A9:J9"/>
    <mergeCell ref="A7:G7"/>
    <mergeCell ref="A10:D10"/>
    <mergeCell ref="E10:G10"/>
    <mergeCell ref="J14:J15"/>
    <mergeCell ref="A82:G82"/>
    <mergeCell ref="A66:J66"/>
    <mergeCell ref="B14:B15"/>
    <mergeCell ref="A84:G84"/>
    <mergeCell ref="A14:A15"/>
    <mergeCell ref="C14:C15"/>
    <mergeCell ref="D14:H14"/>
    <mergeCell ref="I14:I15"/>
    <mergeCell ref="A22:J22"/>
    <mergeCell ref="A33:J33"/>
    <mergeCell ref="A35:J35"/>
    <mergeCell ref="A53:J53"/>
    <mergeCell ref="A64:J64"/>
  </mergeCells>
  <printOptions/>
  <pageMargins left="0.5905511811023623" right="0" top="0.5905511811023623" bottom="0.1968503937007874" header="0.5118110236220472" footer="0.5118110236220472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mercury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Saida</dc:creator>
  <cp:keywords/>
  <dc:description/>
  <cp:lastModifiedBy>a.utegulova</cp:lastModifiedBy>
  <cp:lastPrinted>2014-10-23T03:57:51Z</cp:lastPrinted>
  <dcterms:created xsi:type="dcterms:W3CDTF">2004-04-20T09:08:56Z</dcterms:created>
  <dcterms:modified xsi:type="dcterms:W3CDTF">2014-10-24T05:33:45Z</dcterms:modified>
  <cp:category/>
  <cp:version/>
  <cp:contentType/>
  <cp:contentStatus/>
</cp:coreProperties>
</file>