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3395" windowHeight="7485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OLE_LINK1" localSheetId="2">ДДС!$B$3</definedName>
  </definedNames>
  <calcPr calcId="144525"/>
</workbook>
</file>

<file path=xl/calcChain.xml><?xml version="1.0" encoding="utf-8"?>
<calcChain xmlns="http://schemas.openxmlformats.org/spreadsheetml/2006/main">
  <c r="D46" i="3" l="1"/>
  <c r="C46" i="3"/>
  <c r="C43" i="3"/>
  <c r="D43" i="3"/>
  <c r="D40" i="3"/>
  <c r="C40" i="3"/>
  <c r="C32" i="3"/>
  <c r="D32" i="3"/>
  <c r="D19" i="3"/>
  <c r="C19" i="3"/>
  <c r="D27" i="2"/>
  <c r="C27" i="2"/>
  <c r="C24" i="2"/>
  <c r="D24" i="2"/>
  <c r="D21" i="2"/>
  <c r="C21" i="2"/>
  <c r="C14" i="2"/>
  <c r="D14" i="2"/>
  <c r="D8" i="2"/>
  <c r="C8" i="2"/>
  <c r="C63" i="1"/>
  <c r="D63" i="1"/>
  <c r="D62" i="1"/>
  <c r="C62" i="1"/>
  <c r="C49" i="1"/>
  <c r="D49" i="1"/>
  <c r="D38" i="1"/>
  <c r="C38" i="1"/>
  <c r="C29" i="1"/>
  <c r="D29" i="1"/>
  <c r="D17" i="1"/>
  <c r="D30" i="1" s="1"/>
  <c r="C17" i="1"/>
  <c r="C30" i="1" s="1"/>
</calcChain>
</file>

<file path=xl/sharedStrings.xml><?xml version="1.0" encoding="utf-8"?>
<sst xmlns="http://schemas.openxmlformats.org/spreadsheetml/2006/main" count="157" uniqueCount="123">
  <si>
    <t>В тысячах тенге</t>
  </si>
  <si>
    <t>2017 года</t>
  </si>
  <si>
    <t xml:space="preserve"> </t>
  </si>
  <si>
    <t>Активы</t>
  </si>
  <si>
    <t>Основные средства</t>
  </si>
  <si>
    <t>Активы по разведке и оценке</t>
  </si>
  <si>
    <t xml:space="preserve">Нематериальные активы </t>
  </si>
  <si>
    <t>Инвестиции в совместные предприятия</t>
  </si>
  <si>
    <t>Авансы, выданные за долгосрочные активы</t>
  </si>
  <si>
    <t>НДС к возмещению</t>
  </si>
  <si>
    <t>Активы по отсроченному налогу</t>
  </si>
  <si>
    <t>Банковские вклады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</si>
  <si>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</si>
  <si>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</si>
  <si>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</si>
  <si>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</si>
  <si>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</si>
  <si>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</si>
  <si>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</si>
  <si>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</si>
  <si>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</si>
  <si>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Уставный капитал</t>
  </si>
  <si>
    <t>Дополнительный оплаченный капитал</t>
  </si>
  <si>
    <t>Резерв по пересчёту валюты отчётности</t>
  </si>
  <si>
    <t>Нераспределённая прибыль</t>
  </si>
  <si>
    <t>Долгосрочные обязательства</t>
  </si>
  <si>
    <t>Выпущенные долговые ценные бумаги</t>
  </si>
  <si>
    <t xml:space="preserve">Процентные займы </t>
  </si>
  <si>
    <t>Займы от связанной стороны</t>
  </si>
  <si>
    <t>Обязательства по вознаграждениям работников</t>
  </si>
  <si>
    <t>Резервы</t>
  </si>
  <si>
    <t>Прочие долгосрочные финансовые обязательства</t>
  </si>
  <si>
    <t>Прочие долгосрочные обязательства</t>
  </si>
  <si>
    <t>Обязательства по отсроченному подоходному налогу</t>
  </si>
  <si>
    <t>31 декабря 2017 года (аудированные)</t>
  </si>
  <si>
    <t>Текущие обязательства</t>
  </si>
  <si>
    <t>Процентные займы</t>
  </si>
  <si>
    <t>Торговая и прочая кредиторская задолженность</t>
  </si>
  <si>
    <t>Корпоративный подоходный налог к уплате</t>
  </si>
  <si>
    <t>Налоги к уплате, помимо подоходного налога</t>
  </si>
  <si>
    <t>Прочие краткосрочные финансовые обязательства</t>
  </si>
  <si>
    <t>Прочие краткосрочные обязательства</t>
  </si>
  <si>
    <t>2018 года</t>
  </si>
  <si>
    <t>Доходы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</si>
  <si>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</si>
  <si>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</si>
  <si>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</si>
  <si>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 xml:space="preserve">Прочие операционные доходы </t>
  </si>
  <si>
    <t>Прочие операционные расходы</t>
  </si>
  <si>
    <t>Операционная прибыль</t>
  </si>
  <si>
    <t>Финансовый доход</t>
  </si>
  <si>
    <t>Финансовые затраты</t>
  </si>
  <si>
    <t xml:space="preserve">Прибыль до налогообложения </t>
  </si>
  <si>
    <t>Расходы по подоходному налогу</t>
  </si>
  <si>
    <t>Чистая прибыль за период после налогообложения</t>
  </si>
  <si>
    <t>Прочий совокупный доход</t>
  </si>
  <si>
    <t>Итого совокупный доход за период, за вычетом подоходного налога</t>
  </si>
  <si>
    <t>Прибыль на акцию</t>
  </si>
  <si>
    <t>Базовая и разводнённая прибыль на акцию за период, приходящаяся на материнскую компанию</t>
  </si>
  <si>
    <t>Денежные потоки от операционной деятельности:</t>
  </si>
  <si>
    <t>Прочие поступления</t>
  </si>
  <si>
    <t>Уплаченный подоходный налог</t>
  </si>
  <si>
    <t>Выплаты работникам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</si>
  <si>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</si>
  <si>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</si>
  <si>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деятельности:</t>
  </si>
  <si>
    <t>Возврат банковских вкладов</t>
  </si>
  <si>
    <t>Займы, погашенные связанными сторонами</t>
  </si>
  <si>
    <t>Размещение банковских вкладов</t>
  </si>
  <si>
    <t>Приобретение основных средств, нематериальных активов и активов по разведке и оценке</t>
  </si>
  <si>
    <t>Чистые денежные потоки, использованные в инвестиционной деятельности</t>
  </si>
  <si>
    <t>Денежные потоки от финансовой деятельности:</t>
  </si>
  <si>
    <t>Поступления по займам от связанной стороны</t>
  </si>
  <si>
    <t>Погашение займов от связанной стороны</t>
  </si>
  <si>
    <t>Комиссия за организацию займа</t>
  </si>
  <si>
    <t xml:space="preserve">Чистое изменение в денежных средствах и их эквивалентах 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</si>
  <si>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</si>
  <si>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</si>
  <si>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Итого </t>
  </si>
  <si>
    <t>На 1 января 2017 года (аудированные)</t>
  </si>
  <si>
    <t>Чистая прибыль за период</t>
  </si>
  <si>
    <t>Итого совокупный доход</t>
  </si>
  <si>
    <t>за период</t>
  </si>
  <si>
    <t>На 1 января 2018 года (аудированные)</t>
  </si>
  <si>
    <t>Внеоборотные активы</t>
  </si>
  <si>
    <t>Займы, выданные связанным сторонам</t>
  </si>
  <si>
    <t>Внеоборотные финансовые активы</t>
  </si>
  <si>
    <t>Прочие внеоборотные активы</t>
  </si>
  <si>
    <t>Оборотные активы</t>
  </si>
  <si>
    <t>Прочие оборотные активы</t>
  </si>
  <si>
    <t>Контрактные обязательства*</t>
  </si>
  <si>
    <t>Итого капитал и обязательства</t>
  </si>
  <si>
    <t xml:space="preserve">Балансовая стоимость простой акции, в тысячах тенге </t>
  </si>
  <si>
    <t xml:space="preserve">30 сентября 2018 года (неаудированные) </t>
  </si>
  <si>
    <t>Чистые убытки от обесценения финансовых активов по амортизированной стоимости*</t>
  </si>
  <si>
    <t>Доходы от продажи акций</t>
  </si>
  <si>
    <t>Доля в доходе/(убытке) совместных предприятий</t>
  </si>
  <si>
    <t>Отрицательная курсовая разница, нетто</t>
  </si>
  <si>
    <t>За девять месяцев, закончившихся 30 сентября (неаудированные)</t>
  </si>
  <si>
    <t>Поступления от клиентов</t>
  </si>
  <si>
    <t>Возврат авансов, выданных поставщикам</t>
  </si>
  <si>
    <t>Поступления по управленческому гонорару</t>
  </si>
  <si>
    <t>Проценты полученные</t>
  </si>
  <si>
    <t>Возврат налогов из бюджета</t>
  </si>
  <si>
    <t>Платежи поставщикам</t>
  </si>
  <si>
    <t>Прочие налоги и выплаты в бюджет и фонд</t>
  </si>
  <si>
    <t>Проценты уплаченные</t>
  </si>
  <si>
    <t>Поступление от продажи акций</t>
  </si>
  <si>
    <t>Поступления от продажи основных средств и нематериальных активов</t>
  </si>
  <si>
    <t>Дивиденды, полученные от совместного предприятия</t>
  </si>
  <si>
    <t>Поступления от продажи инвестиционных ценных бумаг</t>
  </si>
  <si>
    <t>Приобретение инвестиционных ценных бумаг</t>
  </si>
  <si>
    <t>Поступления по процентным займам и выпущенным долговым ценным бумагам</t>
  </si>
  <si>
    <t>Погашение процентных займов и выпущенных долговых ценных бумаг</t>
  </si>
  <si>
    <t>Чистые денежные потоки, полученные от финансовой деятельности</t>
  </si>
  <si>
    <t>Чистая курсовая разница по денежным средствам и их эквивалентам</t>
  </si>
  <si>
    <t>Выпуск акций</t>
  </si>
  <si>
    <t>Взнос со стороны Акционера</t>
  </si>
  <si>
    <t>На 30 сентября 2017 года (неаудированные)</t>
  </si>
  <si>
    <t>На 1 января 2018 года (пересчитано)</t>
  </si>
  <si>
    <t>На 30 сентября 2018 года (неаудированные)</t>
  </si>
  <si>
    <r>
      <t>Взнос со стороны Акционера</t>
    </r>
    <r>
      <rPr>
        <i/>
        <sz val="10"/>
        <rFont val="Arial"/>
        <family val="2"/>
        <charset val="204"/>
      </rPr>
      <t/>
    </r>
  </si>
  <si>
    <t>Изменение в учётной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</si>
</sst>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.000_р_._-;\-* #,##0.000_р_._-;_-* &quot;-&quot;??_р_._-;_-@_-"/>
  </numFmts>
  <fonts count="5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/>
    </xf>
    <xf numFmtId="164" fontId="4" fillId="0" borderId="0" xfId="1" applyNumberFormat="1" applyFont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left" vertical="center"/>
    </xf>
    <xf numFmtId="164" fontId="3" fillId="0" borderId="0" xfId="1" applyNumberFormat="1" applyFont="1" applyAlignment="1">
      <alignment horizontal="centerContinuous" vertical="center" wrapText="1"/>
    </xf>
    <xf numFmtId="0" fontId="0" fillId="0" borderId="0" xfId="0" applyFont="1"/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left" vertical="center"/>
    </xf>
    <xf numFmtId="164" fontId="4" fillId="0" borderId="4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164" fontId="4" fillId="0" borderId="3" xfId="1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left" vertical="center"/>
    </xf>
    <xf numFmtId="164" fontId="4" fillId="0" borderId="5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/>
    </xf>
    <xf numFmtId="165" fontId="4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 wrapText="1"/>
    </xf>
    <xf numFmtId="166" fontId="3" fillId="0" borderId="0" xfId="1" applyNumberFormat="1" applyFont="1" applyBorder="1" applyAlignment="1">
      <alignment horizontal="left" vertical="center"/>
    </xf>
    <xf numFmtId="166" fontId="4" fillId="0" borderId="0" xfId="1" applyNumberFormat="1" applyFont="1" applyBorder="1" applyAlignment="1">
      <alignment horizontal="left" vertical="center"/>
    </xf>
    <xf numFmtId="0" fontId="0" fillId="0" borderId="2" xfId="0" applyFont="1" applyBorder="1"/>
    <xf numFmtId="164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6"/>
  <sheetViews>
    <sheetView tabSelected="1" topLeftCell="A13" workbookViewId="0">
      <selection activeCell="B22" sqref="B22"/>
    </sheetView>
  </sheetViews>
  <sheetFormatPr defaultRowHeight="12.75" x14ac:dyDescent="0.2"/>
  <cols>
    <col min="1" max="1" width="9.140625" style="11"/>
    <col min="2" max="2" width="47.42578125" style="11" customWidth="1"/>
    <col min="3" max="3" width="23.140625" style="11" customWidth="1"/>
    <col min="4" max="4" width="20.28515625" style="11" customWidth="1"/>
    <col min="5" max="5" width="18.28515625" style="11" bestFit="1" customWidth="1"/>
    <col min="6" max="16384" width="9.140625" style="11"/>
  </cols>
  <sheetData>
    <row r="3" spans="2:4" ht="39" thickBot="1" x14ac:dyDescent="0.25">
      <c r="B3" s="4" t="s">
        <v>0</v>
      </c>
      <c r="C3" s="12" t="s">
        <v>93</v>
      </c>
      <c r="D3" s="13" t="s">
        <v>34</v>
      </c>
    </row>
    <row r="4" spans="2:4" x14ac:dyDescent="0.2">
      <c r="B4" s="2" t="s">
        <v>3</v>
      </c>
      <c r="C4" s="2"/>
      <c r="D4" s="3"/>
    </row>
    <row r="5" spans="2:4" x14ac:dyDescent="0.2">
      <c r="B5" s="2" t="s">
        <v>84</v>
      </c>
      <c r="C5" s="3"/>
      <c r="D5" s="3"/>
    </row>
    <row r="6" spans="2:4" x14ac:dyDescent="0.2">
      <c r="B6" s="3" t="s">
        <v>4</v>
      </c>
      <c r="C6" s="2">
        <v>863819572</v>
      </c>
      <c r="D6" s="3">
        <v>873582370</v>
      </c>
    </row>
    <row r="7" spans="2:4" x14ac:dyDescent="0.2">
      <c r="B7" s="3" t="s">
        <v>5</v>
      </c>
      <c r="C7" s="2">
        <v>14933844</v>
      </c>
      <c r="D7" s="3">
        <v>12051402</v>
      </c>
    </row>
    <row r="8" spans="2:4" x14ac:dyDescent="0.2">
      <c r="B8" s="3" t="s">
        <v>6</v>
      </c>
      <c r="C8" s="2">
        <v>4134720</v>
      </c>
      <c r="D8" s="3">
        <v>4747183</v>
      </c>
    </row>
    <row r="9" spans="2:4" x14ac:dyDescent="0.2">
      <c r="B9" s="3" t="s">
        <v>7</v>
      </c>
      <c r="C9" s="2">
        <v>14360711</v>
      </c>
      <c r="D9" s="3">
        <v>5185395</v>
      </c>
    </row>
    <row r="10" spans="2:4" x14ac:dyDescent="0.2">
      <c r="B10" s="3" t="s">
        <v>8</v>
      </c>
      <c r="C10" s="2">
        <v>87385267</v>
      </c>
      <c r="D10" s="3">
        <v>2928599</v>
      </c>
    </row>
    <row r="11" spans="2:4" x14ac:dyDescent="0.2">
      <c r="B11" s="3" t="s">
        <v>85</v>
      </c>
      <c r="C11" s="2">
        <v>148550923</v>
      </c>
      <c r="D11" s="3">
        <v>135190963</v>
      </c>
    </row>
    <row r="12" spans="2:4" x14ac:dyDescent="0.2">
      <c r="B12" s="3" t="s">
        <v>86</v>
      </c>
      <c r="C12" s="2">
        <v>2529179</v>
      </c>
      <c r="D12" s="3">
        <v>2078177</v>
      </c>
    </row>
    <row r="13" spans="2:4" x14ac:dyDescent="0.2">
      <c r="B13" s="3" t="s">
        <v>9</v>
      </c>
      <c r="C13" s="2">
        <v>75524716</v>
      </c>
      <c r="D13" s="3">
        <v>48321910</v>
      </c>
    </row>
    <row r="14" spans="2:4" x14ac:dyDescent="0.2">
      <c r="B14" s="3" t="s">
        <v>10</v>
      </c>
      <c r="C14" s="2">
        <v>5152433</v>
      </c>
      <c r="D14" s="3">
        <v>3527073</v>
      </c>
    </row>
    <row r="15" spans="2:4" x14ac:dyDescent="0.2">
      <c r="B15" s="3" t="s">
        <v>87</v>
      </c>
      <c r="C15" s="2">
        <v>208912</v>
      </c>
      <c r="D15" s="3">
        <v>265735</v>
      </c>
    </row>
    <row r="16" spans="2:4" x14ac:dyDescent="0.2">
      <c r="B16" s="3" t="s">
        <v>11</v>
      </c>
      <c r="C16" s="2">
        <v>4851224</v>
      </c>
      <c r="D16" s="3">
        <v>5404411</v>
      </c>
    </row>
    <row r="17" spans="2:4" x14ac:dyDescent="0.2">
      <c r="B17" s="19"/>
      <c r="C17" s="18">
        <f>SUM(C6:C16)</f>
        <v>1221451501</v>
      </c>
      <c r="D17" s="19">
        <f>SUM(D6:D16)</f>
        <v>1093283218</v>
      </c>
    </row>
    <row r="18" spans="2:4" x14ac:dyDescent="0.2">
      <c r="B18" s="2" t="s">
        <v>2</v>
      </c>
      <c r="C18" s="2"/>
      <c r="D18" s="3"/>
    </row>
    <row r="19" spans="2:4" x14ac:dyDescent="0.2">
      <c r="B19" s="2" t="s">
        <v>88</v>
      </c>
      <c r="C19" s="2"/>
      <c r="D19" s="3"/>
    </row>
    <row r="20" spans="2:4" x14ac:dyDescent="0.2">
      <c r="B20" s="3" t="s">
        <v>12</v>
      </c>
      <c r="C20" s="2">
        <v>27726163</v>
      </c>
      <c r="D20" s="3">
        <v>17539716</v>
      </c>
    </row>
    <row r="21" spans="2:4" x14ac:dyDescent="0.2">
      <c r="B21" s="3" t="s">
        <v>13</v>
      </c>
      <c r="C21" s="2">
        <v>271420442</v>
      </c>
      <c r="D21" s="3">
        <v>160458349</v>
      </c>
    </row>
    <row r="22" spans="2:4" x14ac:dyDescent="0.2">
      <c r="B22" s="3" t="s">
        <v>85</v>
      </c>
      <c r="C22" s="2">
        <v>71323228</v>
      </c>
      <c r="D22" s="3">
        <v>72366122</v>
      </c>
    </row>
    <row r="23" spans="2:4" x14ac:dyDescent="0.2">
      <c r="B23" s="3" t="s">
        <v>14</v>
      </c>
      <c r="C23" s="2">
        <v>9109433</v>
      </c>
      <c r="D23" s="3">
        <v>4843166</v>
      </c>
    </row>
    <row r="24" spans="2:4" x14ac:dyDescent="0.2">
      <c r="B24" s="3" t="s">
        <v>15</v>
      </c>
      <c r="C24" s="2">
        <v>4636502</v>
      </c>
      <c r="D24" s="3">
        <v>7846304</v>
      </c>
    </row>
    <row r="25" spans="2:4" x14ac:dyDescent="0.2">
      <c r="B25" s="3" t="s">
        <v>16</v>
      </c>
      <c r="C25" s="2">
        <v>11420781</v>
      </c>
      <c r="D25" s="3">
        <v>16731818</v>
      </c>
    </row>
    <row r="26" spans="2:4" x14ac:dyDescent="0.2">
      <c r="B26" s="3" t="s">
        <v>89</v>
      </c>
      <c r="C26" s="2">
        <v>526789</v>
      </c>
      <c r="D26" s="3">
        <v>151853</v>
      </c>
    </row>
    <row r="27" spans="2:4" x14ac:dyDescent="0.2">
      <c r="B27" s="3" t="s">
        <v>11</v>
      </c>
      <c r="C27" s="2">
        <v>41097</v>
      </c>
      <c r="D27" s="3">
        <v>148116</v>
      </c>
    </row>
    <row r="28" spans="2:4" x14ac:dyDescent="0.2">
      <c r="B28" s="3" t="s">
        <v>17</v>
      </c>
      <c r="C28" s="2">
        <v>64312102</v>
      </c>
      <c r="D28" s="3">
        <v>23974879</v>
      </c>
    </row>
    <row r="29" spans="2:4" x14ac:dyDescent="0.2">
      <c r="B29" s="8"/>
      <c r="C29" s="8">
        <f>SUM(C20:C28)</f>
        <v>460516537</v>
      </c>
      <c r="D29" s="9">
        <f>SUM(D20:D28)</f>
        <v>304060323</v>
      </c>
    </row>
    <row r="30" spans="2:4" ht="13.5" thickBot="1" x14ac:dyDescent="0.25">
      <c r="B30" s="20" t="s">
        <v>18</v>
      </c>
      <c r="C30" s="20">
        <f>C17+C29</f>
        <v>1681968038</v>
      </c>
      <c r="D30" s="21">
        <f>D17+D29</f>
        <v>1397343541</v>
      </c>
    </row>
    <row r="31" spans="2:4" ht="13.5" thickTop="1" x14ac:dyDescent="0.2">
      <c r="B31" s="2" t="s">
        <v>2</v>
      </c>
      <c r="C31" s="2"/>
      <c r="D31" s="3"/>
    </row>
    <row r="32" spans="2:4" x14ac:dyDescent="0.2">
      <c r="B32" s="2" t="s">
        <v>19</v>
      </c>
      <c r="C32" s="2"/>
      <c r="D32" s="3"/>
    </row>
    <row r="33" spans="2:4" x14ac:dyDescent="0.2">
      <c r="B33" s="2" t="s">
        <v>20</v>
      </c>
      <c r="C33" s="2"/>
      <c r="D33" s="3"/>
    </row>
    <row r="34" spans="2:4" x14ac:dyDescent="0.2">
      <c r="B34" s="3" t="s">
        <v>21</v>
      </c>
      <c r="C34" s="2">
        <v>192623055</v>
      </c>
      <c r="D34" s="3">
        <v>192623055</v>
      </c>
    </row>
    <row r="35" spans="2:4" x14ac:dyDescent="0.2">
      <c r="B35" s="3" t="s">
        <v>22</v>
      </c>
      <c r="C35" s="2">
        <v>248919735</v>
      </c>
      <c r="D35" s="3">
        <v>243148277</v>
      </c>
    </row>
    <row r="36" spans="2:4" x14ac:dyDescent="0.2">
      <c r="B36" s="3" t="s">
        <v>23</v>
      </c>
      <c r="C36" s="2">
        <v>546149</v>
      </c>
      <c r="D36" s="3">
        <v>546149</v>
      </c>
    </row>
    <row r="37" spans="2:4" x14ac:dyDescent="0.2">
      <c r="B37" s="3" t="s">
        <v>24</v>
      </c>
      <c r="C37" s="2">
        <v>332837007</v>
      </c>
      <c r="D37" s="3">
        <v>210707808</v>
      </c>
    </row>
    <row r="38" spans="2:4" x14ac:dyDescent="0.2">
      <c r="B38" s="18"/>
      <c r="C38" s="18">
        <f>SUM(C34:C37)</f>
        <v>774925946</v>
      </c>
      <c r="D38" s="19">
        <f>SUM(D34:D37)</f>
        <v>647025289</v>
      </c>
    </row>
    <row r="39" spans="2:4" x14ac:dyDescent="0.2">
      <c r="B39" s="2" t="s">
        <v>2</v>
      </c>
      <c r="C39" s="2"/>
      <c r="D39" s="3"/>
    </row>
    <row r="40" spans="2:4" x14ac:dyDescent="0.2">
      <c r="B40" s="2" t="s">
        <v>25</v>
      </c>
      <c r="C40" s="2"/>
      <c r="D40" s="3"/>
    </row>
    <row r="41" spans="2:4" x14ac:dyDescent="0.2">
      <c r="B41" s="3" t="s">
        <v>26</v>
      </c>
      <c r="C41" s="2">
        <v>275768201</v>
      </c>
      <c r="D41" s="3">
        <v>252649513</v>
      </c>
    </row>
    <row r="42" spans="2:4" x14ac:dyDescent="0.2">
      <c r="B42" s="3" t="s">
        <v>27</v>
      </c>
      <c r="C42" s="2">
        <v>189679898</v>
      </c>
      <c r="D42" s="3">
        <v>113304947</v>
      </c>
    </row>
    <row r="43" spans="2:4" x14ac:dyDescent="0.2">
      <c r="B43" s="3" t="s">
        <v>28</v>
      </c>
      <c r="C43" s="2">
        <v>9755310</v>
      </c>
      <c r="D43" s="3">
        <v>9335226</v>
      </c>
    </row>
    <row r="44" spans="2:4" x14ac:dyDescent="0.2">
      <c r="B44" s="3" t="s">
        <v>29</v>
      </c>
      <c r="C44" s="2">
        <v>1261023</v>
      </c>
      <c r="D44" s="3">
        <v>1110423</v>
      </c>
    </row>
    <row r="45" spans="2:4" x14ac:dyDescent="0.2">
      <c r="B45" s="3" t="s">
        <v>30</v>
      </c>
      <c r="C45" s="2">
        <v>55756338</v>
      </c>
      <c r="D45" s="3">
        <v>51674958</v>
      </c>
    </row>
    <row r="46" spans="2:4" x14ac:dyDescent="0.2">
      <c r="B46" s="3" t="s">
        <v>31</v>
      </c>
      <c r="C46" s="2">
        <v>3559290</v>
      </c>
      <c r="D46" s="3">
        <v>1570175</v>
      </c>
    </row>
    <row r="47" spans="2:4" x14ac:dyDescent="0.2">
      <c r="B47" s="3" t="s">
        <v>32</v>
      </c>
      <c r="C47" s="2">
        <v>8117470</v>
      </c>
      <c r="D47" s="3">
        <v>8327738</v>
      </c>
    </row>
    <row r="48" spans="2:4" x14ac:dyDescent="0.2">
      <c r="B48" s="3" t="s">
        <v>33</v>
      </c>
      <c r="C48" s="2">
        <v>45619325</v>
      </c>
      <c r="D48" s="3">
        <v>41101462</v>
      </c>
    </row>
    <row r="49" spans="2:4" x14ac:dyDescent="0.2">
      <c r="B49" s="18"/>
      <c r="C49" s="18">
        <f>SUM(C41:C48)</f>
        <v>589516855</v>
      </c>
      <c r="D49" s="19">
        <f>SUM(D41:D48)</f>
        <v>479074442</v>
      </c>
    </row>
    <row r="51" spans="2:4" x14ac:dyDescent="0.2">
      <c r="B51" s="2" t="s">
        <v>35</v>
      </c>
      <c r="C51" s="2"/>
      <c r="D51" s="3"/>
    </row>
    <row r="52" spans="2:4" x14ac:dyDescent="0.2">
      <c r="B52" s="3" t="s">
        <v>26</v>
      </c>
      <c r="C52" s="2">
        <v>8930963</v>
      </c>
      <c r="D52" s="3">
        <v>11871439</v>
      </c>
    </row>
    <row r="53" spans="2:4" x14ac:dyDescent="0.2">
      <c r="B53" s="3" t="s">
        <v>36</v>
      </c>
      <c r="C53" s="2">
        <v>23509086</v>
      </c>
      <c r="D53" s="3">
        <v>19321945</v>
      </c>
    </row>
    <row r="54" spans="2:4" x14ac:dyDescent="0.2">
      <c r="B54" s="3" t="s">
        <v>28</v>
      </c>
      <c r="C54" s="2">
        <v>43571471</v>
      </c>
      <c r="D54" s="3">
        <v>43386615</v>
      </c>
    </row>
    <row r="55" spans="2:4" x14ac:dyDescent="0.2">
      <c r="B55" s="3" t="s">
        <v>30</v>
      </c>
      <c r="C55" s="2">
        <v>31302872</v>
      </c>
      <c r="D55" s="3">
        <v>24629398</v>
      </c>
    </row>
    <row r="56" spans="2:4" x14ac:dyDescent="0.2">
      <c r="B56" s="3" t="s">
        <v>37</v>
      </c>
      <c r="C56" s="2">
        <v>175822256</v>
      </c>
      <c r="D56" s="3">
        <v>149109414</v>
      </c>
    </row>
    <row r="57" spans="2:4" x14ac:dyDescent="0.2">
      <c r="B57" s="3" t="s">
        <v>38</v>
      </c>
      <c r="C57" s="2">
        <v>7267786</v>
      </c>
      <c r="D57" s="3">
        <v>0</v>
      </c>
    </row>
    <row r="58" spans="2:4" x14ac:dyDescent="0.2">
      <c r="B58" s="3" t="s">
        <v>39</v>
      </c>
      <c r="C58" s="2">
        <v>1692719</v>
      </c>
      <c r="D58" s="3">
        <v>1642303</v>
      </c>
    </row>
    <row r="59" spans="2:4" x14ac:dyDescent="0.2">
      <c r="B59" s="3" t="s">
        <v>90</v>
      </c>
      <c r="C59" s="2">
        <v>9797909</v>
      </c>
      <c r="D59" s="3">
        <v>5635991</v>
      </c>
    </row>
    <row r="60" spans="2:4" x14ac:dyDescent="0.2">
      <c r="B60" s="3" t="s">
        <v>40</v>
      </c>
      <c r="C60" s="2">
        <v>2626919</v>
      </c>
      <c r="D60" s="3">
        <v>2634602</v>
      </c>
    </row>
    <row r="61" spans="2:4" x14ac:dyDescent="0.2">
      <c r="B61" s="7" t="s">
        <v>41</v>
      </c>
      <c r="C61" s="6">
        <v>13003256</v>
      </c>
      <c r="D61" s="7">
        <v>13012103</v>
      </c>
    </row>
    <row r="62" spans="2:4" x14ac:dyDescent="0.2">
      <c r="B62" s="8"/>
      <c r="C62" s="8">
        <f>SUM(C52:C61)</f>
        <v>317525237</v>
      </c>
      <c r="D62" s="9">
        <f>SUM(D52:D61)</f>
        <v>271243810</v>
      </c>
    </row>
    <row r="63" spans="2:4" ht="13.5" thickBot="1" x14ac:dyDescent="0.25">
      <c r="B63" s="20" t="s">
        <v>91</v>
      </c>
      <c r="C63" s="20">
        <f>C38+C49+C62</f>
        <v>1681968038</v>
      </c>
      <c r="D63" s="21">
        <f>D38+D49+D62</f>
        <v>1397343541</v>
      </c>
    </row>
    <row r="64" spans="2:4" ht="13.5" thickTop="1" x14ac:dyDescent="0.2">
      <c r="B64" s="2"/>
      <c r="C64" s="2"/>
      <c r="D64" s="3"/>
    </row>
    <row r="65" spans="2:4" ht="25.5" x14ac:dyDescent="0.2">
      <c r="B65" s="28" t="s">
        <v>92</v>
      </c>
      <c r="C65" s="29">
        <v>2.1930000000000001</v>
      </c>
      <c r="D65" s="30">
        <v>1.827</v>
      </c>
    </row>
    <row r="66" spans="2:4" x14ac:dyDescent="0.2">
      <c r="B66" s="31"/>
      <c r="C66" s="31"/>
      <c r="D66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1"/>
  <sheetViews>
    <sheetView zoomScaleNormal="100" workbookViewId="0">
      <selection activeCell="B37" sqref="B37"/>
    </sheetView>
  </sheetViews>
  <sheetFormatPr defaultRowHeight="12.75" x14ac:dyDescent="0.2"/>
  <cols>
    <col min="2" max="2" width="68.5703125" customWidth="1"/>
    <col min="3" max="4" width="17.85546875" bestFit="1" customWidth="1"/>
  </cols>
  <sheetData>
    <row r="3" spans="2:4" ht="24" customHeight="1" x14ac:dyDescent="0.2">
      <c r="B3" s="1"/>
      <c r="C3" s="10" t="s">
        <v>98</v>
      </c>
      <c r="D3" s="10"/>
    </row>
    <row r="4" spans="2:4" x14ac:dyDescent="0.2">
      <c r="B4" s="22" t="s">
        <v>0</v>
      </c>
      <c r="C4" s="23" t="s">
        <v>42</v>
      </c>
      <c r="D4" s="24" t="s">
        <v>1</v>
      </c>
    </row>
    <row r="5" spans="2:4" x14ac:dyDescent="0.2">
      <c r="B5" s="8" t="s">
        <v>2</v>
      </c>
      <c r="C5" s="8"/>
      <c r="D5" s="9"/>
    </row>
    <row r="6" spans="2:4" x14ac:dyDescent="0.2">
      <c r="B6" s="3" t="s">
        <v>43</v>
      </c>
      <c r="C6" s="2">
        <v>666380895</v>
      </c>
      <c r="D6" s="3">
        <v>366787770</v>
      </c>
    </row>
    <row r="7" spans="2:4" x14ac:dyDescent="0.2">
      <c r="B7" s="7" t="s">
        <v>44</v>
      </c>
      <c r="C7" s="6">
        <v>-486383461</v>
      </c>
      <c r="D7" s="7">
        <v>-271650110</v>
      </c>
    </row>
    <row r="8" spans="2:4" x14ac:dyDescent="0.2">
      <c r="B8" s="8" t="s">
        <v>45</v>
      </c>
      <c r="C8" s="8">
        <f>SUM(C6:C7)</f>
        <v>179997434</v>
      </c>
      <c r="D8" s="9">
        <f>SUM(D6:D7)</f>
        <v>95137660</v>
      </c>
    </row>
    <row r="9" spans="2:4" x14ac:dyDescent="0.2">
      <c r="B9" s="2" t="s">
        <v>2</v>
      </c>
      <c r="C9" s="2"/>
      <c r="D9" s="3"/>
    </row>
    <row r="10" spans="2:4" x14ac:dyDescent="0.2">
      <c r="B10" s="3" t="s">
        <v>46</v>
      </c>
      <c r="C10" s="2">
        <v>-16589714</v>
      </c>
      <c r="D10" s="3">
        <v>-11244994</v>
      </c>
    </row>
    <row r="11" spans="2:4" ht="25.5" x14ac:dyDescent="0.2">
      <c r="B11" s="5" t="s">
        <v>94</v>
      </c>
      <c r="C11" s="2">
        <v>-1507284</v>
      </c>
      <c r="D11" s="3">
        <v>0</v>
      </c>
    </row>
    <row r="12" spans="2:4" x14ac:dyDescent="0.2">
      <c r="B12" s="3" t="s">
        <v>47</v>
      </c>
      <c r="C12" s="2">
        <v>3070978</v>
      </c>
      <c r="D12" s="3">
        <v>3120533</v>
      </c>
    </row>
    <row r="13" spans="2:4" x14ac:dyDescent="0.2">
      <c r="B13" s="7" t="s">
        <v>48</v>
      </c>
      <c r="C13" s="6">
        <v>-7872814</v>
      </c>
      <c r="D13" s="7">
        <v>-5559443</v>
      </c>
    </row>
    <row r="14" spans="2:4" x14ac:dyDescent="0.2">
      <c r="B14" s="8" t="s">
        <v>49</v>
      </c>
      <c r="C14" s="8">
        <f>SUM(C8:C13)</f>
        <v>157098600</v>
      </c>
      <c r="D14" s="9">
        <f>SUM(D8:D13)</f>
        <v>81453756</v>
      </c>
    </row>
    <row r="15" spans="2:4" x14ac:dyDescent="0.2">
      <c r="B15" s="2" t="s">
        <v>2</v>
      </c>
      <c r="C15" s="2"/>
      <c r="D15" s="3"/>
    </row>
    <row r="16" spans="2:4" x14ac:dyDescent="0.2">
      <c r="B16" s="3" t="s">
        <v>50</v>
      </c>
      <c r="C16" s="2">
        <v>15355629</v>
      </c>
      <c r="D16" s="3">
        <v>10028131</v>
      </c>
    </row>
    <row r="17" spans="2:4" x14ac:dyDescent="0.2">
      <c r="B17" s="3" t="s">
        <v>51</v>
      </c>
      <c r="C17" s="2">
        <v>-32855826</v>
      </c>
      <c r="D17" s="3">
        <v>-23091716</v>
      </c>
    </row>
    <row r="18" spans="2:4" x14ac:dyDescent="0.2">
      <c r="B18" s="3" t="s">
        <v>95</v>
      </c>
      <c r="C18" s="2">
        <v>15109600</v>
      </c>
      <c r="D18" s="3">
        <v>0</v>
      </c>
    </row>
    <row r="19" spans="2:4" x14ac:dyDescent="0.2">
      <c r="B19" s="3" t="s">
        <v>96</v>
      </c>
      <c r="C19" s="2">
        <v>6792505</v>
      </c>
      <c r="D19" s="3">
        <v>-4235748</v>
      </c>
    </row>
    <row r="20" spans="2:4" x14ac:dyDescent="0.2">
      <c r="B20" s="7" t="s">
        <v>97</v>
      </c>
      <c r="C20" s="6">
        <v>-4627317</v>
      </c>
      <c r="D20" s="7">
        <v>-1157893</v>
      </c>
    </row>
    <row r="21" spans="2:4" x14ac:dyDescent="0.2">
      <c r="B21" s="8" t="s">
        <v>52</v>
      </c>
      <c r="C21" s="8">
        <f>SUM(C14:C20)</f>
        <v>156873191</v>
      </c>
      <c r="D21" s="9">
        <f>SUM(D14:D20)</f>
        <v>62996530</v>
      </c>
    </row>
    <row r="22" spans="2:4" x14ac:dyDescent="0.2">
      <c r="B22" s="3" t="s">
        <v>2</v>
      </c>
      <c r="C22" s="2"/>
      <c r="D22" s="3"/>
    </row>
    <row r="23" spans="2:4" x14ac:dyDescent="0.2">
      <c r="B23" s="3" t="s">
        <v>53</v>
      </c>
      <c r="C23" s="2">
        <v>-31630531</v>
      </c>
      <c r="D23" s="3">
        <v>-17951125</v>
      </c>
    </row>
    <row r="24" spans="2:4" x14ac:dyDescent="0.2">
      <c r="B24" s="8" t="s">
        <v>54</v>
      </c>
      <c r="C24" s="8">
        <f>SUM(C21:C23)</f>
        <v>125242660</v>
      </c>
      <c r="D24" s="9">
        <f>SUM(D21:D23)</f>
        <v>45045405</v>
      </c>
    </row>
    <row r="25" spans="2:4" x14ac:dyDescent="0.2">
      <c r="B25" s="2" t="s">
        <v>2</v>
      </c>
      <c r="C25" s="2"/>
      <c r="D25" s="3"/>
    </row>
    <row r="26" spans="2:4" x14ac:dyDescent="0.2">
      <c r="B26" s="3" t="s">
        <v>55</v>
      </c>
      <c r="C26" s="2">
        <v>0</v>
      </c>
      <c r="D26" s="3">
        <v>0</v>
      </c>
    </row>
    <row r="27" spans="2:4" ht="13.5" thickBot="1" x14ac:dyDescent="0.25">
      <c r="B27" s="20" t="s">
        <v>56</v>
      </c>
      <c r="C27" s="20">
        <f>SUM(C24:C26)</f>
        <v>125242660</v>
      </c>
      <c r="D27" s="21">
        <f>SUM(D24:D26)</f>
        <v>45045405</v>
      </c>
    </row>
    <row r="28" spans="2:4" ht="13.5" thickTop="1" x14ac:dyDescent="0.2">
      <c r="B28" s="2"/>
      <c r="C28" s="2"/>
      <c r="D28" s="3"/>
    </row>
    <row r="29" spans="2:4" x14ac:dyDescent="0.2">
      <c r="B29" s="2" t="s">
        <v>57</v>
      </c>
      <c r="C29" s="2"/>
      <c r="D29" s="3"/>
    </row>
    <row r="30" spans="2:4" ht="25.5" x14ac:dyDescent="0.2">
      <c r="B30" s="32" t="s">
        <v>58</v>
      </c>
      <c r="C30" s="26">
        <v>0.36</v>
      </c>
      <c r="D30" s="27">
        <v>0.13</v>
      </c>
    </row>
    <row r="31" spans="2:4" x14ac:dyDescent="0.2">
      <c r="B31" s="8"/>
      <c r="C31" s="8"/>
      <c r="D3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topLeftCell="A10" zoomScaleNormal="100" workbookViewId="0">
      <selection activeCell="B46" sqref="B46:D46"/>
    </sheetView>
  </sheetViews>
  <sheetFormatPr defaultRowHeight="12.75" x14ac:dyDescent="0.2"/>
  <cols>
    <col min="2" max="2" width="70" customWidth="1"/>
    <col min="3" max="3" width="18.28515625" bestFit="1" customWidth="1"/>
    <col min="4" max="4" width="17.85546875" bestFit="1" customWidth="1"/>
  </cols>
  <sheetData>
    <row r="3" spans="2:4" ht="22.5" customHeight="1" x14ac:dyDescent="0.2">
      <c r="B3" s="1"/>
      <c r="C3" s="10" t="s">
        <v>98</v>
      </c>
      <c r="D3" s="10"/>
    </row>
    <row r="4" spans="2:4" x14ac:dyDescent="0.2">
      <c r="B4" s="22" t="s">
        <v>0</v>
      </c>
      <c r="C4" s="23" t="s">
        <v>42</v>
      </c>
      <c r="D4" s="24" t="s">
        <v>1</v>
      </c>
    </row>
    <row r="5" spans="2:4" x14ac:dyDescent="0.2">
      <c r="B5" s="8" t="s">
        <v>2</v>
      </c>
      <c r="C5" s="8"/>
      <c r="D5" s="9"/>
    </row>
    <row r="6" spans="2:4" x14ac:dyDescent="0.2">
      <c r="B6" s="2" t="s">
        <v>59</v>
      </c>
      <c r="C6" s="3"/>
      <c r="D6" s="3"/>
    </row>
    <row r="7" spans="2:4" x14ac:dyDescent="0.2">
      <c r="B7" s="3" t="s">
        <v>99</v>
      </c>
      <c r="C7" s="2">
        <v>572363271</v>
      </c>
      <c r="D7" s="3">
        <v>442993641</v>
      </c>
    </row>
    <row r="8" spans="2:4" x14ac:dyDescent="0.2">
      <c r="B8" s="3" t="s">
        <v>100</v>
      </c>
      <c r="C8" s="2">
        <v>0</v>
      </c>
      <c r="D8" s="3">
        <v>30084470</v>
      </c>
    </row>
    <row r="9" spans="2:4" x14ac:dyDescent="0.2">
      <c r="B9" s="3" t="s">
        <v>101</v>
      </c>
      <c r="C9" s="2">
        <v>14180747</v>
      </c>
      <c r="D9" s="3">
        <v>18647418</v>
      </c>
    </row>
    <row r="10" spans="2:4" x14ac:dyDescent="0.2">
      <c r="B10" s="3" t="s">
        <v>102</v>
      </c>
      <c r="C10" s="2">
        <v>2116587</v>
      </c>
      <c r="D10" s="3">
        <v>3953709</v>
      </c>
    </row>
    <row r="11" spans="2:4" x14ac:dyDescent="0.2">
      <c r="B11" s="3" t="s">
        <v>103</v>
      </c>
      <c r="C11" s="2">
        <v>0</v>
      </c>
      <c r="D11" s="3">
        <v>466381</v>
      </c>
    </row>
    <row r="12" spans="2:4" x14ac:dyDescent="0.2">
      <c r="B12" s="3" t="s">
        <v>60</v>
      </c>
      <c r="C12" s="2">
        <v>686183</v>
      </c>
      <c r="D12" s="3">
        <v>566887</v>
      </c>
    </row>
    <row r="13" spans="2:4" x14ac:dyDescent="0.2">
      <c r="B13" s="3" t="s">
        <v>104</v>
      </c>
      <c r="C13" s="2">
        <v>-453228574</v>
      </c>
      <c r="D13" s="3">
        <v>-320401717</v>
      </c>
    </row>
    <row r="14" spans="2:4" x14ac:dyDescent="0.2">
      <c r="B14" s="3" t="s">
        <v>61</v>
      </c>
      <c r="C14" s="2">
        <v>-14583228</v>
      </c>
      <c r="D14" s="3">
        <v>-14986906</v>
      </c>
    </row>
    <row r="15" spans="2:4" x14ac:dyDescent="0.2">
      <c r="B15" s="3" t="s">
        <v>105</v>
      </c>
      <c r="C15" s="2">
        <v>-26835691</v>
      </c>
      <c r="D15" s="3">
        <v>-24289093</v>
      </c>
    </row>
    <row r="16" spans="2:4" x14ac:dyDescent="0.2">
      <c r="B16" s="3" t="s">
        <v>106</v>
      </c>
      <c r="C16" s="2">
        <v>-25948404</v>
      </c>
      <c r="D16" s="3">
        <v>-10841853</v>
      </c>
    </row>
    <row r="17" spans="2:4" x14ac:dyDescent="0.2">
      <c r="B17" s="3" t="s">
        <v>62</v>
      </c>
      <c r="C17" s="2">
        <v>-29793949</v>
      </c>
      <c r="D17" s="3">
        <v>-24167976</v>
      </c>
    </row>
    <row r="18" spans="2:4" x14ac:dyDescent="0.2">
      <c r="B18" s="7" t="s">
        <v>63</v>
      </c>
      <c r="C18" s="6">
        <v>-3985728</v>
      </c>
      <c r="D18" s="7">
        <v>-2164179</v>
      </c>
    </row>
    <row r="19" spans="2:4" x14ac:dyDescent="0.2">
      <c r="B19" s="18" t="s">
        <v>64</v>
      </c>
      <c r="C19" s="18">
        <f>SUM(C7:C18)</f>
        <v>34971214</v>
      </c>
      <c r="D19" s="19">
        <f>SUM(D7:D18)</f>
        <v>99860782</v>
      </c>
    </row>
    <row r="20" spans="2:4" x14ac:dyDescent="0.2">
      <c r="B20" s="3" t="s">
        <v>2</v>
      </c>
      <c r="C20" s="3"/>
      <c r="D20" s="3"/>
    </row>
    <row r="21" spans="2:4" x14ac:dyDescent="0.2">
      <c r="B21" s="2" t="s">
        <v>65</v>
      </c>
      <c r="C21" s="3"/>
      <c r="D21" s="3"/>
    </row>
    <row r="22" spans="2:4" x14ac:dyDescent="0.2">
      <c r="B22" s="3" t="s">
        <v>107</v>
      </c>
      <c r="C22" s="2">
        <v>14472800</v>
      </c>
      <c r="D22" s="3">
        <v>0</v>
      </c>
    </row>
    <row r="23" spans="2:4" x14ac:dyDescent="0.2">
      <c r="B23" s="3" t="s">
        <v>66</v>
      </c>
      <c r="C23" s="2">
        <v>1185739</v>
      </c>
      <c r="D23" s="3">
        <v>114406740</v>
      </c>
    </row>
    <row r="24" spans="2:4" x14ac:dyDescent="0.2">
      <c r="B24" s="3" t="s">
        <v>108</v>
      </c>
      <c r="C24" s="2">
        <v>86295</v>
      </c>
      <c r="D24" s="3">
        <v>6968</v>
      </c>
    </row>
    <row r="25" spans="2:4" x14ac:dyDescent="0.2">
      <c r="B25" s="3" t="s">
        <v>67</v>
      </c>
      <c r="C25" s="2">
        <v>16249858</v>
      </c>
      <c r="D25" s="3">
        <v>0</v>
      </c>
    </row>
    <row r="26" spans="2:4" x14ac:dyDescent="0.2">
      <c r="B26" s="3" t="s">
        <v>109</v>
      </c>
      <c r="C26" s="2">
        <v>35000</v>
      </c>
      <c r="D26" s="3">
        <v>0</v>
      </c>
    </row>
    <row r="27" spans="2:4" x14ac:dyDescent="0.2">
      <c r="B27" s="3" t="s">
        <v>110</v>
      </c>
      <c r="C27" s="2">
        <v>2000000</v>
      </c>
      <c r="D27" s="3">
        <v>0</v>
      </c>
    </row>
    <row r="28" spans="2:4" x14ac:dyDescent="0.2">
      <c r="B28" s="3" t="s">
        <v>68</v>
      </c>
      <c r="C28" s="2">
        <v>-534712</v>
      </c>
      <c r="D28" s="3">
        <v>-99589303</v>
      </c>
    </row>
    <row r="29" spans="2:4" ht="25.5" x14ac:dyDescent="0.2">
      <c r="B29" s="5" t="s">
        <v>69</v>
      </c>
      <c r="C29" s="2">
        <v>-91474724</v>
      </c>
      <c r="D29" s="3">
        <v>-64801504</v>
      </c>
    </row>
    <row r="30" spans="2:4" x14ac:dyDescent="0.2">
      <c r="B30" s="3" t="s">
        <v>85</v>
      </c>
      <c r="C30" s="2">
        <v>-11142435</v>
      </c>
      <c r="D30" s="3">
        <v>-135556836</v>
      </c>
    </row>
    <row r="31" spans="2:4" x14ac:dyDescent="0.2">
      <c r="B31" s="7" t="s">
        <v>111</v>
      </c>
      <c r="C31" s="6">
        <v>-2000000</v>
      </c>
      <c r="D31" s="7">
        <v>0</v>
      </c>
    </row>
    <row r="32" spans="2:4" ht="25.5" x14ac:dyDescent="0.2">
      <c r="B32" s="25" t="s">
        <v>70</v>
      </c>
      <c r="C32" s="18">
        <f>SUM(C22:C31)</f>
        <v>-71122179</v>
      </c>
      <c r="D32" s="19">
        <f>SUM(D22:D31)</f>
        <v>-185533935</v>
      </c>
    </row>
    <row r="33" spans="2:4" x14ac:dyDescent="0.2">
      <c r="B33" s="3" t="s">
        <v>2</v>
      </c>
      <c r="C33" s="3"/>
      <c r="D33" s="3"/>
    </row>
    <row r="34" spans="2:4" x14ac:dyDescent="0.2">
      <c r="B34" s="2" t="s">
        <v>71</v>
      </c>
      <c r="C34" s="3"/>
      <c r="D34" s="3"/>
    </row>
    <row r="35" spans="2:4" ht="25.5" x14ac:dyDescent="0.2">
      <c r="B35" s="5" t="s">
        <v>112</v>
      </c>
      <c r="C35" s="2">
        <v>115019917</v>
      </c>
      <c r="D35" s="3">
        <v>550301261</v>
      </c>
    </row>
    <row r="36" spans="2:4" x14ac:dyDescent="0.2">
      <c r="B36" s="3" t="s">
        <v>72</v>
      </c>
      <c r="C36" s="3">
        <v>0</v>
      </c>
      <c r="D36" s="3">
        <v>25321800</v>
      </c>
    </row>
    <row r="37" spans="2:4" x14ac:dyDescent="0.2">
      <c r="B37" s="3" t="s">
        <v>113</v>
      </c>
      <c r="C37" s="2">
        <v>-41583984</v>
      </c>
      <c r="D37" s="3">
        <v>-361072395</v>
      </c>
    </row>
    <row r="38" spans="2:4" x14ac:dyDescent="0.2">
      <c r="B38" s="3" t="s">
        <v>73</v>
      </c>
      <c r="C38" s="2">
        <v>-458728</v>
      </c>
      <c r="D38" s="3">
        <v>-25321800</v>
      </c>
    </row>
    <row r="39" spans="2:4" x14ac:dyDescent="0.2">
      <c r="B39" s="3" t="s">
        <v>74</v>
      </c>
      <c r="C39" s="2">
        <v>-786120</v>
      </c>
      <c r="D39" s="3">
        <v>-1218014</v>
      </c>
    </row>
    <row r="40" spans="2:4" x14ac:dyDescent="0.2">
      <c r="B40" s="18" t="s">
        <v>114</v>
      </c>
      <c r="C40" s="18">
        <f>SUM(C35:C39)</f>
        <v>72191085</v>
      </c>
      <c r="D40" s="19">
        <f>SUM(D35:D39)</f>
        <v>188010852</v>
      </c>
    </row>
    <row r="41" spans="2:4" x14ac:dyDescent="0.2">
      <c r="B41" s="2"/>
      <c r="C41" s="3"/>
      <c r="D41" s="3"/>
    </row>
    <row r="42" spans="2:4" x14ac:dyDescent="0.2">
      <c r="B42" s="7" t="s">
        <v>115</v>
      </c>
      <c r="C42" s="6">
        <v>4297103</v>
      </c>
      <c r="D42" s="7">
        <v>14397045</v>
      </c>
    </row>
    <row r="43" spans="2:4" x14ac:dyDescent="0.2">
      <c r="B43" s="8" t="s">
        <v>75</v>
      </c>
      <c r="C43" s="8">
        <f>C19+C32+C40+C42</f>
        <v>40337223</v>
      </c>
      <c r="D43" s="9">
        <f>D19+D32+D40+D42</f>
        <v>116734744</v>
      </c>
    </row>
    <row r="44" spans="2:4" x14ac:dyDescent="0.2">
      <c r="B44" s="3"/>
      <c r="C44" s="2"/>
      <c r="D44" s="3"/>
    </row>
    <row r="45" spans="2:4" x14ac:dyDescent="0.2">
      <c r="B45" s="7" t="s">
        <v>76</v>
      </c>
      <c r="C45" s="6">
        <v>23974879</v>
      </c>
      <c r="D45" s="7">
        <v>61988460</v>
      </c>
    </row>
    <row r="46" spans="2:4" x14ac:dyDescent="0.2">
      <c r="B46" s="18" t="s">
        <v>77</v>
      </c>
      <c r="C46" s="18">
        <f>SUM(C43:C45)</f>
        <v>64312102</v>
      </c>
      <c r="D46" s="19">
        <f>SUM(D43:D45)</f>
        <v>178723204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zoomScaleNormal="100" workbookViewId="0">
      <selection activeCell="D31" sqref="D31"/>
    </sheetView>
  </sheetViews>
  <sheetFormatPr defaultRowHeight="12.75" x14ac:dyDescent="0.2"/>
  <cols>
    <col min="2" max="2" width="44" customWidth="1"/>
    <col min="3" max="3" width="19.140625" customWidth="1"/>
    <col min="4" max="4" width="22.5703125" customWidth="1"/>
    <col min="5" max="5" width="22.140625" customWidth="1"/>
    <col min="6" max="6" width="20.28515625" customWidth="1"/>
    <col min="7" max="7" width="15.28515625" bestFit="1" customWidth="1"/>
  </cols>
  <sheetData>
    <row r="3" spans="2:7" ht="51" x14ac:dyDescent="0.2">
      <c r="B3" s="14" t="s">
        <v>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78</v>
      </c>
    </row>
    <row r="4" spans="2:7" x14ac:dyDescent="0.2">
      <c r="B4" s="1" t="s">
        <v>2</v>
      </c>
      <c r="C4" s="2"/>
      <c r="D4" s="2"/>
      <c r="E4" s="2"/>
      <c r="F4" s="2"/>
      <c r="G4" s="2"/>
    </row>
    <row r="5" spans="2:7" x14ac:dyDescent="0.2">
      <c r="B5" s="16" t="s">
        <v>79</v>
      </c>
      <c r="C5" s="17">
        <v>179655175</v>
      </c>
      <c r="D5" s="17">
        <v>241030926</v>
      </c>
      <c r="E5" s="17">
        <v>546149</v>
      </c>
      <c r="F5" s="17">
        <v>144552528</v>
      </c>
      <c r="G5" s="17">
        <v>565784778</v>
      </c>
    </row>
    <row r="6" spans="2:7" x14ac:dyDescent="0.2">
      <c r="B6" s="2" t="s">
        <v>2</v>
      </c>
      <c r="C6" s="3"/>
      <c r="D6" s="3"/>
      <c r="E6" s="3"/>
      <c r="F6" s="3"/>
      <c r="G6" s="3"/>
    </row>
    <row r="7" spans="2:7" x14ac:dyDescent="0.2">
      <c r="B7" s="17" t="s">
        <v>80</v>
      </c>
      <c r="C7" s="17">
        <v>0</v>
      </c>
      <c r="D7" s="17">
        <v>0</v>
      </c>
      <c r="E7" s="17">
        <v>0</v>
      </c>
      <c r="F7" s="17">
        <v>45045405</v>
      </c>
      <c r="G7" s="17">
        <v>45045405</v>
      </c>
    </row>
    <row r="8" spans="2:7" x14ac:dyDescent="0.2">
      <c r="B8" s="6" t="s">
        <v>81</v>
      </c>
      <c r="C8" s="7">
        <v>0</v>
      </c>
      <c r="D8" s="7">
        <v>0</v>
      </c>
      <c r="E8" s="7">
        <v>0</v>
      </c>
      <c r="F8" s="7">
        <v>45045405</v>
      </c>
      <c r="G8" s="7">
        <v>45045405</v>
      </c>
    </row>
    <row r="9" spans="2:7" x14ac:dyDescent="0.2">
      <c r="B9" s="16" t="s">
        <v>82</v>
      </c>
      <c r="C9" s="17"/>
      <c r="D9" s="17"/>
      <c r="E9" s="17"/>
      <c r="F9" s="17"/>
      <c r="G9" s="17"/>
    </row>
    <row r="10" spans="2:7" x14ac:dyDescent="0.2">
      <c r="B10" s="2" t="s">
        <v>2</v>
      </c>
      <c r="C10" s="3"/>
      <c r="D10" s="3"/>
      <c r="E10" s="3"/>
      <c r="F10" s="3"/>
      <c r="G10" s="3"/>
    </row>
    <row r="11" spans="2:7" x14ac:dyDescent="0.2">
      <c r="B11" s="3" t="s">
        <v>116</v>
      </c>
      <c r="C11" s="3">
        <v>12967880</v>
      </c>
      <c r="D11" s="3">
        <v>-12967880</v>
      </c>
      <c r="E11" s="3">
        <v>0</v>
      </c>
      <c r="F11" s="3">
        <v>0</v>
      </c>
      <c r="G11" s="3">
        <v>0</v>
      </c>
    </row>
    <row r="12" spans="2:7" x14ac:dyDescent="0.2">
      <c r="B12" s="7" t="s">
        <v>117</v>
      </c>
      <c r="C12" s="7">
        <v>0</v>
      </c>
      <c r="D12" s="7">
        <v>15075206</v>
      </c>
      <c r="E12" s="7">
        <v>0</v>
      </c>
      <c r="F12" s="7">
        <v>0</v>
      </c>
      <c r="G12" s="7">
        <v>15075206</v>
      </c>
    </row>
    <row r="13" spans="2:7" ht="13.5" thickBot="1" x14ac:dyDescent="0.25">
      <c r="B13" s="20" t="s">
        <v>118</v>
      </c>
      <c r="C13" s="21">
        <v>192623055</v>
      </c>
      <c r="D13" s="21">
        <v>243138252</v>
      </c>
      <c r="E13" s="21">
        <v>546149</v>
      </c>
      <c r="F13" s="21">
        <v>189597933</v>
      </c>
      <c r="G13" s="21">
        <v>625905389</v>
      </c>
    </row>
    <row r="14" spans="2:7" ht="13.5" thickTop="1" x14ac:dyDescent="0.2">
      <c r="B14" s="3" t="s">
        <v>2</v>
      </c>
      <c r="C14" s="3"/>
      <c r="D14" s="3"/>
      <c r="E14" s="3"/>
      <c r="F14" s="3"/>
      <c r="G14" s="2"/>
    </row>
    <row r="15" spans="2:7" x14ac:dyDescent="0.2">
      <c r="B15" s="2" t="s">
        <v>83</v>
      </c>
      <c r="C15" s="3">
        <v>192623055</v>
      </c>
      <c r="D15" s="3">
        <v>243148277</v>
      </c>
      <c r="E15" s="3">
        <v>546149</v>
      </c>
      <c r="F15" s="3">
        <v>210707808</v>
      </c>
      <c r="G15" s="3">
        <v>647025289</v>
      </c>
    </row>
    <row r="16" spans="2:7" x14ac:dyDescent="0.2">
      <c r="B16" s="17" t="s">
        <v>122</v>
      </c>
      <c r="C16" s="17">
        <v>0</v>
      </c>
      <c r="D16" s="17">
        <v>0</v>
      </c>
      <c r="E16" s="17">
        <v>0</v>
      </c>
      <c r="F16" s="17">
        <v>-3113461</v>
      </c>
      <c r="G16" s="17">
        <v>-3113461</v>
      </c>
    </row>
    <row r="17" spans="2:7" x14ac:dyDescent="0.2">
      <c r="B17" s="18" t="s">
        <v>119</v>
      </c>
      <c r="C17" s="19">
        <v>192623055</v>
      </c>
      <c r="D17" s="19">
        <v>243148277</v>
      </c>
      <c r="E17" s="19">
        <v>546149</v>
      </c>
      <c r="F17" s="19">
        <v>207594347</v>
      </c>
      <c r="G17" s="19">
        <v>643911828</v>
      </c>
    </row>
    <row r="18" spans="2:7" x14ac:dyDescent="0.2">
      <c r="B18" s="3"/>
      <c r="C18" s="2"/>
      <c r="D18" s="2"/>
      <c r="E18" s="2"/>
      <c r="F18" s="2"/>
      <c r="G18" s="2"/>
    </row>
    <row r="19" spans="2:7" x14ac:dyDescent="0.2">
      <c r="B19" s="17" t="s">
        <v>80</v>
      </c>
      <c r="C19" s="16">
        <v>0</v>
      </c>
      <c r="D19" s="16">
        <v>0</v>
      </c>
      <c r="E19" s="16">
        <v>0</v>
      </c>
      <c r="F19" s="16">
        <v>125242660</v>
      </c>
      <c r="G19" s="16">
        <v>125242660</v>
      </c>
    </row>
    <row r="20" spans="2:7" x14ac:dyDescent="0.2">
      <c r="B20" s="2" t="s">
        <v>81</v>
      </c>
      <c r="C20" s="6">
        <v>0</v>
      </c>
      <c r="D20" s="6">
        <v>0</v>
      </c>
      <c r="E20" s="6">
        <v>0</v>
      </c>
      <c r="F20" s="6">
        <v>125242660</v>
      </c>
      <c r="G20" s="6">
        <v>125242660</v>
      </c>
    </row>
    <row r="21" spans="2:7" x14ac:dyDescent="0.2">
      <c r="B21" s="16" t="s">
        <v>82</v>
      </c>
      <c r="C21" s="16"/>
      <c r="D21" s="16"/>
      <c r="E21" s="16"/>
      <c r="F21" s="16"/>
      <c r="G21" s="16"/>
    </row>
    <row r="22" spans="2:7" x14ac:dyDescent="0.2">
      <c r="B22" s="2" t="s">
        <v>2</v>
      </c>
      <c r="C22" s="2"/>
      <c r="D22" s="2"/>
      <c r="E22" s="2"/>
      <c r="F22" s="2"/>
      <c r="G22" s="2"/>
    </row>
    <row r="23" spans="2:7" x14ac:dyDescent="0.2">
      <c r="B23" s="7" t="s">
        <v>121</v>
      </c>
      <c r="C23" s="6">
        <v>0</v>
      </c>
      <c r="D23" s="6">
        <v>5771458</v>
      </c>
      <c r="E23" s="6">
        <v>0</v>
      </c>
      <c r="F23" s="6">
        <v>0</v>
      </c>
      <c r="G23" s="6">
        <v>5771458</v>
      </c>
    </row>
    <row r="24" spans="2:7" ht="13.5" thickBot="1" x14ac:dyDescent="0.25">
      <c r="B24" s="20" t="s">
        <v>120</v>
      </c>
      <c r="C24" s="20">
        <v>192623055</v>
      </c>
      <c r="D24" s="20">
        <v>248919735</v>
      </c>
      <c r="E24" s="20">
        <v>546149</v>
      </c>
      <c r="F24" s="20">
        <v>332837007</v>
      </c>
      <c r="G24" s="20">
        <v>774925946</v>
      </c>
    </row>
    <row r="25" spans="2:7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ДДС!OLE_LINK1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Ким</dc:creator>
  <cp:lastModifiedBy>Илья Ким</cp:lastModifiedBy>
  <dcterms:created xsi:type="dcterms:W3CDTF">2018-05-10T10:58:58Z</dcterms:created>
  <dcterms:modified xsi:type="dcterms:W3CDTF">2018-11-14T04:04:22Z</dcterms:modified>
</cp:coreProperties>
</file>