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4A69B964-B231-4ABB-9E7B-3913B82EBEBC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definedNames>
    <definedName name="_Hlk31968479" localSheetId="0">Ф1!$A$60</definedName>
    <definedName name="_Hlk31971137" localSheetId="0">Ф1!$A$70</definedName>
    <definedName name="_Hlk32235699" localSheetId="0">Ф1!$A$31</definedName>
    <definedName name="_Hlk33473736" localSheetId="1">Ф2!#REF!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4" l="1"/>
  <c r="H28" i="4" s="1"/>
  <c r="F26" i="4"/>
  <c r="F28" i="4" s="1"/>
  <c r="E26" i="4"/>
  <c r="E28" i="4" s="1"/>
  <c r="D26" i="4"/>
  <c r="D28" i="4" s="1"/>
  <c r="C26" i="4"/>
  <c r="C28" i="4" s="1"/>
  <c r="B26" i="4"/>
  <c r="B28" i="4" s="1"/>
  <c r="H17" i="4"/>
  <c r="H20" i="4" s="1"/>
  <c r="F17" i="4"/>
  <c r="F20" i="4" s="1"/>
  <c r="E17" i="4"/>
  <c r="E20" i="4" s="1"/>
  <c r="D17" i="4"/>
  <c r="D20" i="4" s="1"/>
  <c r="C17" i="4"/>
  <c r="C20" i="4" s="1"/>
  <c r="B17" i="4"/>
  <c r="B20" i="4" s="1"/>
  <c r="G17" i="4"/>
  <c r="G20" i="4" s="1"/>
  <c r="D59" i="3"/>
  <c r="C59" i="3"/>
  <c r="D51" i="3"/>
  <c r="C51" i="3"/>
  <c r="D26" i="3"/>
  <c r="D38" i="3" s="1"/>
  <c r="D43" i="3" s="1"/>
  <c r="C26" i="3"/>
  <c r="C38" i="3" s="1"/>
  <c r="C43" i="3" s="1"/>
  <c r="D52" i="2"/>
  <c r="C52" i="2"/>
  <c r="D45" i="2"/>
  <c r="D46" i="2" s="1"/>
  <c r="C45" i="2"/>
  <c r="C46" i="2" s="1"/>
  <c r="D10" i="2"/>
  <c r="D13" i="2" s="1"/>
  <c r="D20" i="2" s="1"/>
  <c r="D29" i="2" s="1"/>
  <c r="D32" i="2" s="1"/>
  <c r="C10" i="2"/>
  <c r="C13" i="2" s="1"/>
  <c r="C20" i="2" s="1"/>
  <c r="C29" i="2" s="1"/>
  <c r="C32" i="2" s="1"/>
  <c r="G26" i="4" l="1"/>
  <c r="G28" i="4" s="1"/>
  <c r="I26" i="4"/>
  <c r="I28" i="4" s="1"/>
  <c r="I17" i="4"/>
  <c r="I20" i="4" s="1"/>
  <c r="D63" i="3"/>
  <c r="D66" i="3" s="1"/>
  <c r="C63" i="3"/>
  <c r="C66" i="3" s="1"/>
  <c r="C47" i="2"/>
  <c r="D47" i="2"/>
  <c r="D72" i="1" l="1"/>
  <c r="D75" i="1" s="1"/>
  <c r="C72" i="1"/>
  <c r="C75" i="1" s="1"/>
  <c r="D61" i="1"/>
  <c r="C61" i="1"/>
  <c r="D47" i="1"/>
  <c r="D50" i="1" s="1"/>
  <c r="C47" i="1"/>
  <c r="C50" i="1" s="1"/>
  <c r="D35" i="1"/>
  <c r="D38" i="1" s="1"/>
  <c r="C35" i="1"/>
  <c r="C38" i="1" s="1"/>
  <c r="D22" i="1"/>
  <c r="C22" i="1"/>
  <c r="C76" i="1" l="1"/>
  <c r="C77" i="1" s="1"/>
  <c r="D39" i="1"/>
  <c r="D76" i="1"/>
  <c r="D77" i="1" s="1"/>
  <c r="C39" i="1"/>
</calcChain>
</file>

<file path=xl/sharedStrings.xml><?xml version="1.0" encoding="utf-8"?>
<sst xmlns="http://schemas.openxmlformats.org/spreadsheetml/2006/main" count="246" uniqueCount="165">
  <si>
    <t xml:space="preserve"> </t>
  </si>
  <si>
    <t>АО «Казахтелеком»</t>
  </si>
  <si>
    <t>В тыс. тенге</t>
  </si>
  <si>
    <t>Прим.</t>
  </si>
  <si>
    <t>Активы</t>
  </si>
  <si>
    <t>Внеоборотные активы</t>
  </si>
  <si>
    <t>Основные средства</t>
  </si>
  <si>
    <t>Активы в форме права пользования</t>
  </si>
  <si>
    <t>Нематериальные активы</t>
  </si>
  <si>
    <t>Гудвил</t>
  </si>
  <si>
    <t>Авансы, уплаченные за внеоборотные активы</t>
  </si>
  <si>
    <t xml:space="preserve">Инвестиции в ассоциированные организации </t>
  </si>
  <si>
    <t>Отложенные налоговые активы</t>
  </si>
  <si>
    <t>Затраты на заключение договоров</t>
  </si>
  <si>
    <t>Затраты на выполнение договоров</t>
  </si>
  <si>
    <t>Прочие внеоборотные нефинансовые активы</t>
  </si>
  <si>
    <r>
      <t>Прочие внеоборотные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финансовые активы</t>
    </r>
  </si>
  <si>
    <t>Итого внеоборотные активы</t>
  </si>
  <si>
    <t>Оборотные активы</t>
  </si>
  <si>
    <t>Товарно-материальные запасы</t>
  </si>
  <si>
    <t>Торговая дебиторская задолженность</t>
  </si>
  <si>
    <t>Авансовые платежи</t>
  </si>
  <si>
    <t>Предоплата по корпоративному подоходному налогу</t>
  </si>
  <si>
    <t>Финансовые активы, учитываемые по справедливой стоимости через прочий совокупный доход</t>
  </si>
  <si>
    <t xml:space="preserve">Денежные средства и их эквиваленты </t>
  </si>
  <si>
    <t>Активы, предназначенные для продажи</t>
  </si>
  <si>
    <t>Итого оборотные активы</t>
  </si>
  <si>
    <t>Итого активы</t>
  </si>
  <si>
    <t>Прочие оборотные нефинансовые активы</t>
  </si>
  <si>
    <t xml:space="preserve">Прочие оборотные финансовые активы </t>
  </si>
  <si>
    <t xml:space="preserve">Капитал и обязательства </t>
  </si>
  <si>
    <t>Акционерный капитал</t>
  </si>
  <si>
    <t>Собственные выкупленные акции</t>
  </si>
  <si>
    <t>Резерв по пересчёту иностранной валюты</t>
  </si>
  <si>
    <t>Прочие резервы</t>
  </si>
  <si>
    <t>Нераспределённая прибыль</t>
  </si>
  <si>
    <t>Неконтролирующие доли участия</t>
  </si>
  <si>
    <t>Итого капитал</t>
  </si>
  <si>
    <t>Долгосрочные обязательства</t>
  </si>
  <si>
    <t xml:space="preserve">Займы: долгосрочная часть </t>
  </si>
  <si>
    <t>Обязательства по аренде: долгосрочная часть</t>
  </si>
  <si>
    <t>Прочие долгосрочные финансовые обязательства</t>
  </si>
  <si>
    <t>Отложенные налоговые обязательства</t>
  </si>
  <si>
    <t>Обязательства по вознаграждениям работникам</t>
  </si>
  <si>
    <t>Долговая составляющая привилегированных акций</t>
  </si>
  <si>
    <t>Долгосрочные обязательства по договору</t>
  </si>
  <si>
    <t>Обязательства по ликвидации активов</t>
  </si>
  <si>
    <t>Итого долгосрочные обязательства</t>
  </si>
  <si>
    <t>Краткосрочные обязательства</t>
  </si>
  <si>
    <t>Займы: краткосрочная часть</t>
  </si>
  <si>
    <t>Обязательства по аренде: краткосрочная часть</t>
  </si>
  <si>
    <t>Прочие краткосрочные финансовые обязательства</t>
  </si>
  <si>
    <t>Краткосрочная часть обязательств по вознаграждениям работникам</t>
  </si>
  <si>
    <t>Торговая кредиторская задолженность</t>
  </si>
  <si>
    <t>Текущий корпоративный подоходный налог к уплате</t>
  </si>
  <si>
    <t>Краткосрочные обязательства по договору</t>
  </si>
  <si>
    <t>Прочие краткосрочные нефинансовые обязательства</t>
  </si>
  <si>
    <t>Обязательства, непосредственно связанные с активами, классифицированными как предназначенные для продажи</t>
  </si>
  <si>
    <t>Итого краткосрочные обязательства</t>
  </si>
  <si>
    <t>Итого обязательства</t>
  </si>
  <si>
    <t xml:space="preserve">Итого капитал и обязательства </t>
  </si>
  <si>
    <t>Главный финансовый директор</t>
  </si>
  <si>
    <t>Главный бухгалтер</t>
  </si>
  <si>
    <t>Узбеков А.А.</t>
  </si>
  <si>
    <t>Сулейманов Е.Э.</t>
  </si>
  <si>
    <t xml:space="preserve">Выручка по договорам с покупателями </t>
  </si>
  <si>
    <t>Себестоимость реализации</t>
  </si>
  <si>
    <t>Валовая прибыль</t>
  </si>
  <si>
    <t>Общие и административные расходы</t>
  </si>
  <si>
    <t>Убытки от обесценения финансовых активов</t>
  </si>
  <si>
    <t>Убытки от обесценения нефинансовых активов</t>
  </si>
  <si>
    <t>Расходы по реализации</t>
  </si>
  <si>
    <t>Сторнирование налогов и связанных с ними штрафов и пени</t>
  </si>
  <si>
    <t>Операционная прибыль</t>
  </si>
  <si>
    <t xml:space="preserve">Доля Группы в прибыли ассоциированных организаций </t>
  </si>
  <si>
    <t>Финансовые расходы</t>
  </si>
  <si>
    <t>Финансовые доходы</t>
  </si>
  <si>
    <t>Чистые (расходы)/доходы от переоценки валютных статей</t>
  </si>
  <si>
    <t>Доход от выбытия основных средств</t>
  </si>
  <si>
    <t>Прочие доходы</t>
  </si>
  <si>
    <t>Прочие расходы</t>
  </si>
  <si>
    <t xml:space="preserve">Прибыль до налогообложения </t>
  </si>
  <si>
    <t>Расходы по подоходному налогу</t>
  </si>
  <si>
    <t xml:space="preserve">Прибыль за отчётный год </t>
  </si>
  <si>
    <t>Приходящаяся на:</t>
  </si>
  <si>
    <t>Собственников материнской компании</t>
  </si>
  <si>
    <t>Прочий совокупный доход/(убыток)</t>
  </si>
  <si>
    <t>Прочий совокупный доход/(убыток), подлежащий реклассификации в состав прибыли или убытка в последующих периодах (за вычетом налогов)</t>
  </si>
  <si>
    <t>Курсовые разницы при пересчёте отчётности зарубежных дочерних организаций</t>
  </si>
  <si>
    <t>Чистый прочий совокупный доход/(убыток), подлежащий реклассификации в состав прибыли или убытка в последующих периодах</t>
  </si>
  <si>
    <t>Чистый прочий совокупный убыток, не подлежащий реклассификации в состав прибыли или убытка в последующих периодах</t>
  </si>
  <si>
    <t xml:space="preserve">Прочий совокупный убыток за год, за вычетом подоходного налога </t>
  </si>
  <si>
    <t>Итого совокупный доход за год, за вычетом подоходного налога</t>
  </si>
  <si>
    <t>Прочий совокупный убыток, не подлежащий реклассификации в состав прибыли или убытка в последующих периодах 
(за вычетом налогов)</t>
  </si>
  <si>
    <t>Актуарные убытки по планам с установленными выплатами, 
за вычетом подоходного налога</t>
  </si>
  <si>
    <t>Приходящийся на:</t>
  </si>
  <si>
    <t>Прибыль на акцию</t>
  </si>
  <si>
    <t>Операционная деятельность</t>
  </si>
  <si>
    <t>Прибыль до налогообложения за отчетный год</t>
  </si>
  <si>
    <t>Корректировки на:</t>
  </si>
  <si>
    <t xml:space="preserve">Амортизацию нематериальных активов </t>
  </si>
  <si>
    <t>Нереализованные убытки/(доходы) от курсовой разницы</t>
  </si>
  <si>
    <t xml:space="preserve">Изменения в обязательствах по вознаграждениям работников </t>
  </si>
  <si>
    <t>Списание стоимости товарно-материальных запасов до чистой стоимости реализации</t>
  </si>
  <si>
    <t xml:space="preserve">Финансовые доходы </t>
  </si>
  <si>
    <t>Движение денежных средств от операционной деятельности до изменений в операционных активах и обязательствах</t>
  </si>
  <si>
    <t>Изменения в операционных активах и обязательствах</t>
  </si>
  <si>
    <t>Изменение в торговой дебиторской задолженности</t>
  </si>
  <si>
    <t>Изменение в товарно-материальных запасах</t>
  </si>
  <si>
    <t>Изменение в прочих оборотных активах</t>
  </si>
  <si>
    <t>Изменение в авансах выданных</t>
  </si>
  <si>
    <t>Изменение в торговой кредиторской задолженности</t>
  </si>
  <si>
    <t>Изменение в затратах на заключение договоров и затратах на выполнение договоров</t>
  </si>
  <si>
    <t>Изменение в обязательствах по договору</t>
  </si>
  <si>
    <t>Изменение в прочих краткосрочных обязательствах</t>
  </si>
  <si>
    <t>Приток денежных средств от операционной деятельности</t>
  </si>
  <si>
    <t>Уплаченный подоходный налог</t>
  </si>
  <si>
    <t>Проценты уплаченные</t>
  </si>
  <si>
    <t>Проценты полученные</t>
  </si>
  <si>
    <t>Чистые денежные потоки, полученные от операционной деятельности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</si>
  <si>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</si>
  <si>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</si>
  <si>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</si>
  <si>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Поступления от реализации основных средств</t>
  </si>
  <si>
    <t>Выдача долгосрочных займов работникам</t>
  </si>
  <si>
    <t>Возврат займов от работников</t>
  </si>
  <si>
    <t>Чистые денежные потоки, использованные в инвестиционной деятельности</t>
  </si>
  <si>
    <t>Финансовая деятельность</t>
  </si>
  <si>
    <t>Получение займов</t>
  </si>
  <si>
    <t>Погашение займов</t>
  </si>
  <si>
    <t>Дивиденды, выплаченные по простым и привилегированным акциям</t>
  </si>
  <si>
    <t>Погашение обязательств по аренде</t>
  </si>
  <si>
    <t>Чистые денежные потоки, полученные от финансовой деятельности</t>
  </si>
  <si>
    <r>
      <t>Чистое изменение</t>
    </r>
    <r>
      <rPr>
        <b/>
        <sz val="9"/>
        <color rgb="FF000000"/>
        <rFont val="Arial"/>
        <family val="2"/>
        <charset val="204"/>
      </rPr>
      <t xml:space="preserve"> денежных средств и их эквивалентов</t>
    </r>
  </si>
  <si>
    <t>Эффект от курсовой разницы на денежные средства 
и их эквиваленты</t>
  </si>
  <si>
    <t>Ожидаемые кредитные убытки на денежные средства 
и их эквиваленты</t>
  </si>
  <si>
    <r>
      <t xml:space="preserve">Денежные средства и их эквиваленты, на </t>
    </r>
    <r>
      <rPr>
        <sz val="9"/>
        <color rgb="FF000000"/>
        <rFont val="Arial"/>
        <family val="2"/>
        <charset val="204"/>
      </rPr>
      <t>1 января</t>
    </r>
  </si>
  <si>
    <t>Приходится на собственников Материнской Компании</t>
  </si>
  <si>
    <t>Итого</t>
  </si>
  <si>
    <t xml:space="preserve">ПРОМЕЖУТОЧНЫЙ СОКРАЩЁННЫЙ КОНСОЛИДИРОВАННЫЙ ОТЧЁТ О ФИНАНСОВОМ ПОЛОЖЕНИИ </t>
  </si>
  <si>
    <t>По состоянию на 31 марта 2020 года</t>
  </si>
  <si>
    <t>Промежуточная сокращённая 
консолидированная финансовая отчётность (неаудированная)</t>
  </si>
  <si>
    <t>На 31 марта
2020 года
(неаудировано)</t>
  </si>
  <si>
    <t>На 31 декабря
2019 года
(аудировано)</t>
  </si>
  <si>
    <t>4, 9</t>
  </si>
  <si>
    <t>6, 8, 26</t>
  </si>
  <si>
    <t>За трехмесячный период, закончившийся 31 марта 2020 года</t>
  </si>
  <si>
    <t>На 31 марта 2020 года (неаудировано)</t>
  </si>
  <si>
    <t>На 31 марта 2019 года (неаудировано)</t>
  </si>
  <si>
    <t>−</t>
  </si>
  <si>
    <t>Износ основных средств и активов в форме права пользования (за три месяца, закончившийся 31 марта 2019 года: износ 
основных средств)</t>
  </si>
  <si>
    <t>Реализация ценных бумаг</t>
  </si>
  <si>
    <t>Денежные средства и их эквиваленты, на 31 марта</t>
  </si>
  <si>
    <t>Раскрытие значительных неденежных операций представлено в Примечании 27.</t>
  </si>
  <si>
    <t>ПРОМЕЖУТОЧНЫЙ СОКРАЩЁННЫЙ КОНСОЛИДИРОВАННЫЙ ОТЧЁТ О СОВОКУПНОМ ДОХОДЕ</t>
  </si>
  <si>
    <t>ПРОМЕЖУТОЧНЫЙ СОКРАЩЁННЫЙ КОНСОЛИДИРОВАННЫЙ ОТЧЁТ О ДВИЖЕНИИ ДЕНЕЖНЫХ СРЕДСТВ</t>
  </si>
  <si>
    <t>ПРОМЕЖУТОЧНЫЙ СОКРАЩЁННЫЙ  КОНСОЛИДИРОВАННЫЙ ОТЧЁТ ОБ ИЗМЕНЕНИЯХ В КАПИТАЛЕ</t>
  </si>
  <si>
    <t>На 1 января 2019 года
(аудировано)</t>
  </si>
  <si>
    <t>Прочий совокупный убыток (неаудировано)</t>
  </si>
  <si>
    <t>Чистая прибыль за период (неаудировано)</t>
  </si>
  <si>
    <t>Итого совокупный доход (неаудировано)</t>
  </si>
  <si>
    <t>Прочий операции с собственниками (Примечание 15)</t>
  </si>
  <si>
    <t>На 1 января 2020 года (аудировано)</t>
  </si>
  <si>
    <t>Базовая, в отношении чистой прибыли за год, в тенге</t>
  </si>
  <si>
    <t>Разводненная, в отношении чистой прибыли за год, в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</si>
</sst>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_);_(@_)"/>
  </numFmts>
  <fonts count="19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 Bold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7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0D0D0D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1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6" fillId="0" borderId="2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164" fontId="6" fillId="0" borderId="1" xfId="0" applyNumberFormat="1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left" vertical="center"/>
    </xf>
    <xf numFmtId="164" fontId="7" fillId="0" borderId="3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left" vertical="center"/>
    </xf>
    <xf numFmtId="165" fontId="9" fillId="0" borderId="3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164" fontId="8" fillId="0" borderId="0" xfId="0" applyNumberFormat="1" applyFont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left" vertical="center"/>
    </xf>
    <xf numFmtId="164" fontId="9" fillId="0" borderId="5" xfId="0" applyNumberFormat="1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left" vertical="center"/>
    </xf>
    <xf numFmtId="164" fontId="0" fillId="0" borderId="0" xfId="0" applyNumberFormat="1"/>
    <xf numFmtId="164" fontId="9" fillId="0" borderId="6" xfId="0" applyNumberFormat="1" applyFont="1" applyBorder="1" applyAlignment="1">
      <alignment horizontal="left" vertical="center"/>
    </xf>
    <xf numFmtId="164" fontId="8" fillId="0" borderId="6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164" fontId="16" fillId="0" borderId="0" xfId="0" applyNumberFormat="1" applyFont="1" applyAlignment="1">
      <alignment horizontal="left" vertical="center"/>
    </xf>
    <xf numFmtId="164" fontId="16" fillId="0" borderId="1" xfId="0" applyNumberFormat="1" applyFont="1" applyBorder="1" applyAlignment="1">
      <alignment horizontal="left" vertical="center"/>
    </xf>
    <xf numFmtId="164" fontId="16" fillId="0" borderId="3" xfId="0" applyNumberFormat="1" applyFont="1" applyBorder="1" applyAlignment="1">
      <alignment horizontal="left" vertical="center"/>
    </xf>
    <xf numFmtId="164" fontId="15" fillId="0" borderId="0" xfId="0" applyNumberFormat="1" applyFont="1" applyAlignment="1">
      <alignment horizontal="left" vertical="center"/>
    </xf>
    <xf numFmtId="164" fontId="17" fillId="0" borderId="2" xfId="0" applyNumberFormat="1" applyFont="1" applyBorder="1" applyAlignment="1">
      <alignment horizontal="left" vertical="center"/>
    </xf>
    <xf numFmtId="164" fontId="17" fillId="0" borderId="0" xfId="0" applyNumberFormat="1" applyFont="1" applyAlignment="1">
      <alignment horizontal="left" vertical="center"/>
    </xf>
    <xf numFmtId="164" fontId="17" fillId="0" borderId="1" xfId="0" applyNumberFormat="1" applyFont="1" applyBorder="1" applyAlignment="1">
      <alignment horizontal="left" vertical="center"/>
    </xf>
    <xf numFmtId="164" fontId="17" fillId="0" borderId="7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164" fontId="16" fillId="0" borderId="2" xfId="0" applyNumberFormat="1" applyFont="1" applyBorder="1" applyAlignment="1">
      <alignment vertical="center"/>
    </xf>
    <xf numFmtId="16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16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164" fontId="16" fillId="0" borderId="8" xfId="0" applyNumberFormat="1" applyFont="1" applyBorder="1" applyAlignment="1">
      <alignment vertical="center"/>
    </xf>
    <xf numFmtId="164" fontId="16" fillId="0" borderId="8" xfId="0" applyNumberFormat="1" applyFont="1" applyBorder="1" applyAlignment="1">
      <alignment horizontal="left" vertical="center"/>
    </xf>
    <xf numFmtId="164" fontId="17" fillId="0" borderId="8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65" fontId="9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right" vertical="center" wrapText="1"/>
    </xf>
    <xf numFmtId="0" fontId="10" fillId="0" borderId="4" xfId="0" applyFont="1" applyBorder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9" fillId="0" borderId="2" xfId="0" applyNumberFormat="1" applyFont="1" applyBorder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164" fontId="8" fillId="0" borderId="2" xfId="0" applyNumberFormat="1" applyFont="1" applyBorder="1" applyAlignment="1">
      <alignment horizontal="left" vertical="center"/>
    </xf>
    <xf numFmtId="164" fontId="8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0" fontId="14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7"/>
  <sheetViews>
    <sheetView tabSelected="1" zoomScaleNormal="100" workbookViewId="0"/>
  </sheetViews>
  <sheetFormatPr defaultRowHeight="15"/>
  <cols>
    <col min="1" max="1" width="63" customWidth="1"/>
    <col min="2" max="2" width="9.28515625" customWidth="1"/>
    <col min="3" max="3" width="14.140625" customWidth="1"/>
    <col min="4" max="4" width="13.7109375" customWidth="1"/>
  </cols>
  <sheetData>
    <row r="1" spans="1:4" ht="42" customHeight="1">
      <c r="A1" s="97" t="s">
        <v>1</v>
      </c>
      <c r="B1" s="131" t="s">
        <v>141</v>
      </c>
      <c r="C1" s="131"/>
      <c r="D1" s="131"/>
    </row>
    <row r="2" spans="1:4">
      <c r="A2" s="1"/>
      <c r="B2" s="2"/>
    </row>
    <row r="3" spans="1:4" ht="30.75" customHeight="1">
      <c r="A3" s="134" t="s">
        <v>139</v>
      </c>
      <c r="B3" s="134"/>
      <c r="C3" s="134"/>
      <c r="D3" s="134"/>
    </row>
    <row r="4" spans="1:4" ht="15.75">
      <c r="A4" s="3"/>
    </row>
    <row r="5" spans="1:4">
      <c r="A5" s="1" t="s">
        <v>140</v>
      </c>
    </row>
    <row r="7" spans="1:4" ht="48.75" thickBot="1">
      <c r="A7" s="54" t="s">
        <v>2</v>
      </c>
      <c r="B7" s="99" t="s">
        <v>3</v>
      </c>
      <c r="C7" s="100" t="s">
        <v>142</v>
      </c>
      <c r="D7" s="101" t="s">
        <v>143</v>
      </c>
    </row>
    <row r="8" spans="1:4">
      <c r="A8" s="4" t="s">
        <v>0</v>
      </c>
      <c r="B8" s="6"/>
      <c r="C8" s="4"/>
      <c r="D8" s="7"/>
    </row>
    <row r="9" spans="1:4">
      <c r="A9" s="55" t="s">
        <v>4</v>
      </c>
      <c r="B9" s="6"/>
      <c r="C9" s="25"/>
      <c r="D9" s="26"/>
    </row>
    <row r="10" spans="1:4">
      <c r="A10" s="55" t="s">
        <v>5</v>
      </c>
      <c r="B10" s="8"/>
      <c r="C10" s="25"/>
      <c r="D10" s="27"/>
    </row>
    <row r="11" spans="1:4">
      <c r="A11" s="77" t="s">
        <v>6</v>
      </c>
      <c r="B11" s="116">
        <v>6</v>
      </c>
      <c r="C11" s="33">
        <v>430784375</v>
      </c>
      <c r="D11" s="32">
        <v>437315934</v>
      </c>
    </row>
    <row r="12" spans="1:4">
      <c r="A12" s="77" t="s">
        <v>7</v>
      </c>
      <c r="B12" s="116">
        <v>17</v>
      </c>
      <c r="C12" s="33">
        <v>87696415</v>
      </c>
      <c r="D12" s="32">
        <v>89670048</v>
      </c>
    </row>
    <row r="13" spans="1:4">
      <c r="A13" s="77" t="s">
        <v>8</v>
      </c>
      <c r="B13" s="116">
        <v>7</v>
      </c>
      <c r="C13" s="33">
        <v>217469896</v>
      </c>
      <c r="D13" s="32">
        <v>223340462</v>
      </c>
    </row>
    <row r="14" spans="1:4">
      <c r="A14" s="77" t="s">
        <v>9</v>
      </c>
      <c r="B14" s="116" t="s">
        <v>144</v>
      </c>
      <c r="C14" s="33">
        <v>158684705</v>
      </c>
      <c r="D14" s="32">
        <v>158684705</v>
      </c>
    </row>
    <row r="15" spans="1:4">
      <c r="A15" s="77" t="s">
        <v>10</v>
      </c>
      <c r="B15" s="116">
        <v>6</v>
      </c>
      <c r="C15" s="33">
        <v>5606012</v>
      </c>
      <c r="D15" s="32">
        <v>8998288</v>
      </c>
    </row>
    <row r="16" spans="1:4">
      <c r="A16" s="77" t="s">
        <v>11</v>
      </c>
      <c r="B16" s="116">
        <v>8</v>
      </c>
      <c r="C16" s="33">
        <v>2430991</v>
      </c>
      <c r="D16" s="32">
        <v>2218889</v>
      </c>
    </row>
    <row r="17" spans="1:4">
      <c r="A17" s="77" t="s">
        <v>12</v>
      </c>
      <c r="B17" s="116">
        <v>25</v>
      </c>
      <c r="C17" s="33">
        <v>2724494</v>
      </c>
      <c r="D17" s="32">
        <v>1766127</v>
      </c>
    </row>
    <row r="18" spans="1:4">
      <c r="A18" s="77" t="s">
        <v>13</v>
      </c>
      <c r="B18" s="116"/>
      <c r="C18" s="33">
        <v>1038498</v>
      </c>
      <c r="D18" s="32">
        <v>977279</v>
      </c>
    </row>
    <row r="19" spans="1:4">
      <c r="A19" s="77" t="s">
        <v>14</v>
      </c>
      <c r="B19" s="116"/>
      <c r="C19" s="33">
        <v>508461</v>
      </c>
      <c r="D19" s="32">
        <v>574012</v>
      </c>
    </row>
    <row r="20" spans="1:4">
      <c r="A20" s="77" t="s">
        <v>15</v>
      </c>
      <c r="B20" s="117"/>
      <c r="C20" s="33">
        <v>2534127</v>
      </c>
      <c r="D20" s="32">
        <v>2798316</v>
      </c>
    </row>
    <row r="21" spans="1:4" ht="15.75" thickBot="1">
      <c r="A21" s="77" t="s">
        <v>16</v>
      </c>
      <c r="B21" s="116">
        <v>10</v>
      </c>
      <c r="C21" s="33">
        <v>4266005</v>
      </c>
      <c r="D21" s="32">
        <v>4170159</v>
      </c>
    </row>
    <row r="22" spans="1:4" ht="15.75" thickBot="1">
      <c r="A22" s="102" t="s">
        <v>17</v>
      </c>
      <c r="B22" s="12"/>
      <c r="C22" s="34">
        <f>SUM(C11:C21)</f>
        <v>913743979</v>
      </c>
      <c r="D22" s="35">
        <f>SUM(D11:D21)</f>
        <v>930514219</v>
      </c>
    </row>
    <row r="23" spans="1:4">
      <c r="A23" s="13" t="s">
        <v>0</v>
      </c>
      <c r="B23" s="12"/>
      <c r="C23" s="34"/>
      <c r="D23" s="36"/>
    </row>
    <row r="24" spans="1:4">
      <c r="A24" s="24" t="s">
        <v>18</v>
      </c>
      <c r="B24" s="6"/>
      <c r="C24" s="33"/>
      <c r="D24" s="37"/>
    </row>
    <row r="25" spans="1:4">
      <c r="A25" s="9" t="s">
        <v>19</v>
      </c>
      <c r="B25" s="116"/>
      <c r="C25" s="33">
        <v>10509265</v>
      </c>
      <c r="D25" s="32">
        <v>10565074</v>
      </c>
    </row>
    <row r="26" spans="1:4">
      <c r="A26" s="9" t="s">
        <v>20</v>
      </c>
      <c r="B26" s="116">
        <v>11</v>
      </c>
      <c r="C26" s="33">
        <v>36745415</v>
      </c>
      <c r="D26" s="32">
        <v>37255772</v>
      </c>
    </row>
    <row r="27" spans="1:4">
      <c r="A27" s="9" t="s">
        <v>21</v>
      </c>
      <c r="B27" s="116"/>
      <c r="C27" s="33">
        <v>4572337</v>
      </c>
      <c r="D27" s="32">
        <v>5696515</v>
      </c>
    </row>
    <row r="28" spans="1:4">
      <c r="A28" s="9" t="s">
        <v>22</v>
      </c>
      <c r="B28" s="116"/>
      <c r="C28" s="33">
        <v>3140734</v>
      </c>
      <c r="D28" s="32">
        <v>4237313</v>
      </c>
    </row>
    <row r="29" spans="1:4">
      <c r="A29" s="9" t="s">
        <v>13</v>
      </c>
      <c r="B29" s="116"/>
      <c r="C29" s="33">
        <v>476055</v>
      </c>
      <c r="D29" s="32">
        <v>457366</v>
      </c>
    </row>
    <row r="30" spans="1:4">
      <c r="A30" s="9" t="s">
        <v>14</v>
      </c>
      <c r="B30" s="116"/>
      <c r="C30" s="33">
        <v>858404</v>
      </c>
      <c r="D30" s="32">
        <v>859495</v>
      </c>
    </row>
    <row r="31" spans="1:4">
      <c r="A31" s="9" t="s">
        <v>28</v>
      </c>
      <c r="B31" s="116"/>
      <c r="C31" s="33">
        <v>5804542</v>
      </c>
      <c r="D31" s="32">
        <v>6072482</v>
      </c>
    </row>
    <row r="32" spans="1:4">
      <c r="A32" s="9" t="s">
        <v>29</v>
      </c>
      <c r="B32" s="116">
        <v>12</v>
      </c>
      <c r="C32" s="33">
        <v>4461352</v>
      </c>
      <c r="D32" s="32">
        <v>5227326</v>
      </c>
    </row>
    <row r="33" spans="1:4" ht="24">
      <c r="A33" s="77" t="s">
        <v>23</v>
      </c>
      <c r="B33" s="116">
        <v>13</v>
      </c>
      <c r="C33" s="33">
        <v>5803813</v>
      </c>
      <c r="D33" s="32">
        <v>4964633</v>
      </c>
    </row>
    <row r="34" spans="1:4" ht="15.75" thickBot="1">
      <c r="A34" s="14" t="s">
        <v>24</v>
      </c>
      <c r="B34" s="118">
        <v>14</v>
      </c>
      <c r="C34" s="38">
        <v>83829302</v>
      </c>
      <c r="D34" s="39">
        <v>71321822</v>
      </c>
    </row>
    <row r="35" spans="1:4">
      <c r="A35" s="24"/>
      <c r="B35" s="17"/>
      <c r="C35" s="33">
        <f>SUM(C25:C34)</f>
        <v>156201219</v>
      </c>
      <c r="D35" s="32">
        <f>SUM(D25:D34)</f>
        <v>146657798</v>
      </c>
    </row>
    <row r="36" spans="1:4">
      <c r="A36" s="9" t="s">
        <v>0</v>
      </c>
      <c r="B36" s="10"/>
      <c r="C36" s="33"/>
      <c r="D36" s="32"/>
    </row>
    <row r="37" spans="1:4" ht="15.75" thickBot="1">
      <c r="A37" s="14" t="s">
        <v>25</v>
      </c>
      <c r="B37" s="15">
        <v>26</v>
      </c>
      <c r="C37" s="38">
        <v>1855766</v>
      </c>
      <c r="D37" s="39">
        <v>1878033</v>
      </c>
    </row>
    <row r="38" spans="1:4" ht="15.75" thickBot="1">
      <c r="A38" s="16" t="s">
        <v>26</v>
      </c>
      <c r="B38" s="18"/>
      <c r="C38" s="38">
        <f>C35+C37</f>
        <v>158056985</v>
      </c>
      <c r="D38" s="39">
        <f>D35+D37</f>
        <v>148535831</v>
      </c>
    </row>
    <row r="39" spans="1:4" ht="15.75" thickBot="1">
      <c r="A39" s="19" t="s">
        <v>27</v>
      </c>
      <c r="B39" s="20"/>
      <c r="C39" s="40">
        <f>C22+C38</f>
        <v>1071800964</v>
      </c>
      <c r="D39" s="41">
        <f>D22+D38</f>
        <v>1079050050</v>
      </c>
    </row>
    <row r="40" spans="1:4" ht="15.75" thickTop="1">
      <c r="A40" s="11" t="s">
        <v>0</v>
      </c>
      <c r="B40" s="21"/>
      <c r="C40" s="34"/>
      <c r="D40" s="35"/>
    </row>
    <row r="41" spans="1:4">
      <c r="A41" s="24" t="s">
        <v>30</v>
      </c>
      <c r="B41" s="6"/>
      <c r="C41" s="33"/>
      <c r="D41" s="37"/>
    </row>
    <row r="42" spans="1:4">
      <c r="A42" s="9" t="s">
        <v>31</v>
      </c>
      <c r="B42" s="10">
        <v>15</v>
      </c>
      <c r="C42" s="33">
        <v>12136529</v>
      </c>
      <c r="D42" s="32">
        <v>12136529</v>
      </c>
    </row>
    <row r="43" spans="1:4">
      <c r="A43" s="9" t="s">
        <v>32</v>
      </c>
      <c r="B43" s="10">
        <v>15</v>
      </c>
      <c r="C43" s="33">
        <v>-7065614</v>
      </c>
      <c r="D43" s="32">
        <v>-7065614</v>
      </c>
    </row>
    <row r="44" spans="1:4">
      <c r="A44" s="9" t="s">
        <v>33</v>
      </c>
      <c r="B44" s="10">
        <v>15</v>
      </c>
      <c r="C44" s="33">
        <v>-4651</v>
      </c>
      <c r="D44" s="32">
        <v>-3292</v>
      </c>
    </row>
    <row r="45" spans="1:4">
      <c r="A45" s="9" t="s">
        <v>34</v>
      </c>
      <c r="B45" s="10">
        <v>15</v>
      </c>
      <c r="C45" s="33">
        <v>1820479</v>
      </c>
      <c r="D45" s="32">
        <v>1820479</v>
      </c>
    </row>
    <row r="46" spans="1:4" ht="15.75" thickBot="1">
      <c r="A46" s="14" t="s">
        <v>35</v>
      </c>
      <c r="B46" s="15"/>
      <c r="C46" s="38">
        <v>441079603</v>
      </c>
      <c r="D46" s="39">
        <v>420469917</v>
      </c>
    </row>
    <row r="47" spans="1:4">
      <c r="A47" s="24"/>
      <c r="B47" s="17"/>
      <c r="C47" s="33">
        <f>SUM(C42:C46)</f>
        <v>447966346</v>
      </c>
      <c r="D47" s="32">
        <f>SUM(D42:D46)</f>
        <v>427358019</v>
      </c>
    </row>
    <row r="48" spans="1:4">
      <c r="A48" s="24" t="s">
        <v>0</v>
      </c>
      <c r="B48" s="29"/>
      <c r="C48" s="42"/>
      <c r="D48" s="43"/>
    </row>
    <row r="49" spans="1:4" ht="15.75" thickBot="1">
      <c r="A49" s="14" t="s">
        <v>36</v>
      </c>
      <c r="B49" s="15">
        <v>7</v>
      </c>
      <c r="C49" s="38">
        <v>36444403</v>
      </c>
      <c r="D49" s="39">
        <v>35507909</v>
      </c>
    </row>
    <row r="50" spans="1:4" ht="15.75" thickBot="1">
      <c r="A50" s="16" t="s">
        <v>37</v>
      </c>
      <c r="B50" s="22"/>
      <c r="C50" s="38">
        <f>C47+C49</f>
        <v>484410749</v>
      </c>
      <c r="D50" s="39">
        <f>D47+D49</f>
        <v>462865928</v>
      </c>
    </row>
    <row r="51" spans="1:4">
      <c r="A51" s="24"/>
      <c r="B51" s="30"/>
      <c r="C51" s="44"/>
      <c r="D51" s="45"/>
    </row>
    <row r="52" spans="1:4">
      <c r="A52" s="24" t="s">
        <v>38</v>
      </c>
      <c r="B52" s="31"/>
      <c r="C52" s="42"/>
      <c r="D52" s="43"/>
    </row>
    <row r="53" spans="1:4">
      <c r="A53" s="9" t="s">
        <v>39</v>
      </c>
      <c r="B53" s="10">
        <v>16</v>
      </c>
      <c r="C53" s="33">
        <v>323363517</v>
      </c>
      <c r="D53" s="32">
        <v>339138061</v>
      </c>
    </row>
    <row r="54" spans="1:4">
      <c r="A54" s="9" t="s">
        <v>40</v>
      </c>
      <c r="B54" s="10">
        <v>17</v>
      </c>
      <c r="C54" s="33">
        <v>53283530</v>
      </c>
      <c r="D54" s="32">
        <v>55236254</v>
      </c>
    </row>
    <row r="55" spans="1:4">
      <c r="A55" s="9" t="s">
        <v>41</v>
      </c>
      <c r="B55" s="10">
        <v>18</v>
      </c>
      <c r="C55" s="33">
        <v>1220</v>
      </c>
      <c r="D55" s="32">
        <v>1318</v>
      </c>
    </row>
    <row r="56" spans="1:4">
      <c r="A56" s="7" t="s">
        <v>42</v>
      </c>
      <c r="B56" s="10">
        <v>25</v>
      </c>
      <c r="C56" s="33">
        <v>42465092</v>
      </c>
      <c r="D56" s="32">
        <v>42448856</v>
      </c>
    </row>
    <row r="57" spans="1:4">
      <c r="A57" s="9" t="s">
        <v>43</v>
      </c>
      <c r="B57" s="10"/>
      <c r="C57" s="33">
        <v>16590583</v>
      </c>
      <c r="D57" s="32">
        <v>16315828</v>
      </c>
    </row>
    <row r="58" spans="1:4">
      <c r="A58" s="9" t="s">
        <v>44</v>
      </c>
      <c r="B58" s="10">
        <v>15</v>
      </c>
      <c r="C58" s="33">
        <v>814868</v>
      </c>
      <c r="D58" s="32">
        <v>814868</v>
      </c>
    </row>
    <row r="59" spans="1:4">
      <c r="A59" s="9" t="s">
        <v>45</v>
      </c>
      <c r="B59" s="10">
        <v>19</v>
      </c>
      <c r="C59" s="33">
        <v>6542234</v>
      </c>
      <c r="D59" s="32">
        <v>6878309</v>
      </c>
    </row>
    <row r="60" spans="1:4" ht="15.75" thickBot="1">
      <c r="A60" s="14" t="s">
        <v>46</v>
      </c>
      <c r="B60" s="15"/>
      <c r="C60" s="38">
        <v>7637740</v>
      </c>
      <c r="D60" s="39">
        <v>6875583</v>
      </c>
    </row>
    <row r="61" spans="1:4" ht="15.75" thickBot="1">
      <c r="A61" s="24" t="s">
        <v>47</v>
      </c>
      <c r="B61" s="17"/>
      <c r="C61" s="33">
        <f>SUM(C53:C60)</f>
        <v>450698784</v>
      </c>
      <c r="D61" s="32">
        <f>SUM(D53:D60)</f>
        <v>467709077</v>
      </c>
    </row>
    <row r="62" spans="1:4">
      <c r="A62" s="13" t="s">
        <v>0</v>
      </c>
      <c r="B62" s="12"/>
      <c r="C62" s="34"/>
      <c r="D62" s="35"/>
    </row>
    <row r="63" spans="1:4">
      <c r="A63" s="24" t="s">
        <v>48</v>
      </c>
      <c r="B63" s="6"/>
      <c r="C63" s="33"/>
      <c r="D63" s="32"/>
    </row>
    <row r="64" spans="1:4">
      <c r="A64" s="7" t="s">
        <v>49</v>
      </c>
      <c r="B64" s="10">
        <v>16</v>
      </c>
      <c r="C64" s="33">
        <v>44277384</v>
      </c>
      <c r="D64" s="32">
        <v>28477663</v>
      </c>
    </row>
    <row r="65" spans="1:4">
      <c r="A65" s="7" t="s">
        <v>50</v>
      </c>
      <c r="B65" s="10">
        <v>17</v>
      </c>
      <c r="C65" s="33">
        <v>15078450</v>
      </c>
      <c r="D65" s="32">
        <v>15291266</v>
      </c>
    </row>
    <row r="66" spans="1:4">
      <c r="A66" s="7" t="s">
        <v>51</v>
      </c>
      <c r="B66" s="10">
        <v>18</v>
      </c>
      <c r="C66" s="33">
        <v>11967961</v>
      </c>
      <c r="D66" s="32">
        <v>20151913</v>
      </c>
    </row>
    <row r="67" spans="1:4">
      <c r="A67" s="7" t="s">
        <v>52</v>
      </c>
      <c r="B67" s="10"/>
      <c r="C67" s="33">
        <v>1208726</v>
      </c>
      <c r="D67" s="32">
        <v>1147812</v>
      </c>
    </row>
    <row r="68" spans="1:4">
      <c r="A68" s="7" t="s">
        <v>53</v>
      </c>
      <c r="B68" s="10"/>
      <c r="C68" s="33">
        <v>32784931</v>
      </c>
      <c r="D68" s="32">
        <v>59397839</v>
      </c>
    </row>
    <row r="69" spans="1:4">
      <c r="A69" s="7" t="s">
        <v>54</v>
      </c>
      <c r="B69" s="10"/>
      <c r="C69" s="33">
        <v>2813732</v>
      </c>
      <c r="D69" s="32">
        <v>1345601</v>
      </c>
    </row>
    <row r="70" spans="1:4">
      <c r="A70" s="7" t="s">
        <v>55</v>
      </c>
      <c r="B70" s="10">
        <v>19</v>
      </c>
      <c r="C70" s="33">
        <v>19433246</v>
      </c>
      <c r="D70" s="32">
        <v>18971934</v>
      </c>
    </row>
    <row r="71" spans="1:4" ht="15.75" thickBot="1">
      <c r="A71" s="14" t="s">
        <v>56</v>
      </c>
      <c r="B71" s="15">
        <v>20</v>
      </c>
      <c r="C71" s="38">
        <v>8706235</v>
      </c>
      <c r="D71" s="39">
        <v>3247984</v>
      </c>
    </row>
    <row r="72" spans="1:4">
      <c r="A72" s="9"/>
      <c r="B72" s="17"/>
      <c r="C72" s="33">
        <f>SUM(C64:C71)</f>
        <v>136270665</v>
      </c>
      <c r="D72" s="32">
        <f>SUM(D64:D71)</f>
        <v>148032012</v>
      </c>
    </row>
    <row r="73" spans="1:4">
      <c r="A73" s="9"/>
      <c r="B73" s="29"/>
      <c r="C73" s="42"/>
      <c r="D73" s="32"/>
    </row>
    <row r="74" spans="1:4" ht="15.75" thickBot="1">
      <c r="A74" s="14" t="s">
        <v>57</v>
      </c>
      <c r="B74" s="15">
        <v>26</v>
      </c>
      <c r="C74" s="38">
        <v>420766</v>
      </c>
      <c r="D74" s="39">
        <v>443033</v>
      </c>
    </row>
    <row r="75" spans="1:4" ht="15.75" thickBot="1">
      <c r="A75" s="16" t="s">
        <v>58</v>
      </c>
      <c r="B75" s="15"/>
      <c r="C75" s="38">
        <f>C72+C74</f>
        <v>136691431</v>
      </c>
      <c r="D75" s="39">
        <f>D72+D74</f>
        <v>148475045</v>
      </c>
    </row>
    <row r="76" spans="1:4" ht="15.75" thickBot="1">
      <c r="A76" s="16" t="s">
        <v>59</v>
      </c>
      <c r="B76" s="15"/>
      <c r="C76" s="38">
        <f>C61+C75</f>
        <v>587390215</v>
      </c>
      <c r="D76" s="39">
        <f>D61+D75</f>
        <v>616184122</v>
      </c>
    </row>
    <row r="77" spans="1:4" ht="15.75" thickBot="1">
      <c r="A77" s="19" t="s">
        <v>60</v>
      </c>
      <c r="B77" s="23"/>
      <c r="C77" s="40">
        <f>C50+C76</f>
        <v>1071800964</v>
      </c>
      <c r="D77" s="41">
        <f>D50+D76</f>
        <v>1079050050</v>
      </c>
    </row>
    <row r="78" spans="1:4" ht="15.75" thickTop="1">
      <c r="A78" s="132"/>
      <c r="B78" s="132"/>
      <c r="C78" s="132"/>
      <c r="D78" s="132"/>
    </row>
    <row r="79" spans="1:4">
      <c r="A79" s="133"/>
      <c r="B79" s="133"/>
      <c r="C79" s="133"/>
      <c r="D79" s="133"/>
    </row>
    <row r="80" spans="1:4">
      <c r="A80" s="128" t="s">
        <v>0</v>
      </c>
      <c r="B80" s="128"/>
      <c r="C80" s="128"/>
      <c r="D80" s="128"/>
    </row>
    <row r="81" spans="1:4">
      <c r="A81" s="128" t="s">
        <v>0</v>
      </c>
      <c r="B81" s="128"/>
      <c r="C81" s="128"/>
      <c r="D81" s="128"/>
    </row>
    <row r="82" spans="1:4" ht="15.75" thickBot="1">
      <c r="A82" s="128" t="s">
        <v>61</v>
      </c>
      <c r="B82" s="128"/>
      <c r="C82" s="130"/>
      <c r="D82" s="130"/>
    </row>
    <row r="83" spans="1:4">
      <c r="A83" s="128"/>
      <c r="B83" s="128"/>
      <c r="C83" s="129" t="s">
        <v>63</v>
      </c>
      <c r="D83" s="129"/>
    </row>
    <row r="84" spans="1:4">
      <c r="A84" s="128" t="s">
        <v>0</v>
      </c>
      <c r="B84" s="128"/>
      <c r="C84" s="128"/>
      <c r="D84" s="128"/>
    </row>
    <row r="85" spans="1:4">
      <c r="A85" s="128"/>
      <c r="B85" s="128"/>
      <c r="C85" s="128"/>
      <c r="D85" s="128"/>
    </row>
    <row r="86" spans="1:4" ht="15.75" thickBot="1">
      <c r="A86" s="128" t="s">
        <v>62</v>
      </c>
      <c r="B86" s="128"/>
      <c r="C86" s="130"/>
      <c r="D86" s="130"/>
    </row>
    <row r="87" spans="1:4">
      <c r="A87" s="128"/>
      <c r="B87" s="128"/>
      <c r="C87" s="129" t="s">
        <v>64</v>
      </c>
      <c r="D87" s="129"/>
    </row>
  </sheetData>
  <mergeCells count="20">
    <mergeCell ref="B1:D1"/>
    <mergeCell ref="A78:D78"/>
    <mergeCell ref="A79:D79"/>
    <mergeCell ref="A3:D3"/>
    <mergeCell ref="A80:B80"/>
    <mergeCell ref="C80:D80"/>
    <mergeCell ref="A81:B81"/>
    <mergeCell ref="C81:D81"/>
    <mergeCell ref="A82:B82"/>
    <mergeCell ref="C82:D82"/>
    <mergeCell ref="A86:B86"/>
    <mergeCell ref="C86:D86"/>
    <mergeCell ref="A87:B87"/>
    <mergeCell ref="C87:D87"/>
    <mergeCell ref="A83:B83"/>
    <mergeCell ref="C83:D83"/>
    <mergeCell ref="A84:B84"/>
    <mergeCell ref="C84:D84"/>
    <mergeCell ref="A85:B85"/>
    <mergeCell ref="C85:D8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69C9B-6218-4061-AB2C-AB76C846A7EE}">
  <dimension ref="A1:F65"/>
  <sheetViews>
    <sheetView workbookViewId="0"/>
  </sheetViews>
  <sheetFormatPr defaultRowHeight="15"/>
  <cols>
    <col min="1" max="1" width="56.42578125" style="59" customWidth="1"/>
    <col min="2" max="2" width="9.7109375" bestFit="1" customWidth="1"/>
    <col min="3" max="4" width="24.140625" customWidth="1"/>
  </cols>
  <sheetData>
    <row r="1" spans="1:6" ht="30" customHeight="1">
      <c r="A1" s="97" t="s">
        <v>1</v>
      </c>
      <c r="B1" s="131" t="s">
        <v>141</v>
      </c>
      <c r="C1" s="131"/>
      <c r="D1" s="131"/>
      <c r="E1" s="119"/>
      <c r="F1" s="119"/>
    </row>
    <row r="2" spans="1:6">
      <c r="A2" s="1"/>
      <c r="B2" s="2"/>
    </row>
    <row r="3" spans="1:6" ht="15.75">
      <c r="A3" s="98" t="s">
        <v>154</v>
      </c>
    </row>
    <row r="4" spans="1:6" ht="15.75">
      <c r="A4" s="3"/>
    </row>
    <row r="5" spans="1:6">
      <c r="A5" s="1" t="s">
        <v>146</v>
      </c>
    </row>
    <row r="7" spans="1:6" ht="24.75" thickBot="1">
      <c r="A7" s="54" t="s">
        <v>2</v>
      </c>
      <c r="B7" s="99" t="s">
        <v>3</v>
      </c>
      <c r="C7" s="100" t="s">
        <v>147</v>
      </c>
      <c r="D7" s="101" t="s">
        <v>148</v>
      </c>
    </row>
    <row r="8" spans="1:6">
      <c r="A8" s="55" t="s">
        <v>0</v>
      </c>
      <c r="B8" s="6"/>
      <c r="C8" s="24"/>
      <c r="D8" s="9"/>
    </row>
    <row r="9" spans="1:6" ht="15.75" thickBot="1">
      <c r="A9" s="56" t="s">
        <v>65</v>
      </c>
      <c r="B9" s="15">
        <v>21</v>
      </c>
      <c r="C9" s="38">
        <v>121842348</v>
      </c>
      <c r="D9" s="39">
        <v>88525964</v>
      </c>
    </row>
    <row r="10" spans="1:6">
      <c r="A10" s="77"/>
      <c r="B10" s="10"/>
      <c r="C10" s="33">
        <f>SUM(C9:C9)</f>
        <v>121842348</v>
      </c>
      <c r="D10" s="32">
        <f>SUM(D9:D9)</f>
        <v>88525964</v>
      </c>
    </row>
    <row r="11" spans="1:6">
      <c r="A11" s="77"/>
      <c r="B11" s="10"/>
      <c r="C11" s="33"/>
      <c r="D11" s="32"/>
    </row>
    <row r="12" spans="1:6" ht="15.75" thickBot="1">
      <c r="A12" s="56" t="s">
        <v>66</v>
      </c>
      <c r="B12" s="15">
        <v>23</v>
      </c>
      <c r="C12" s="38">
        <v>-78364821</v>
      </c>
      <c r="D12" s="39">
        <v>-64781147</v>
      </c>
    </row>
    <row r="13" spans="1:6">
      <c r="A13" s="55" t="s">
        <v>67</v>
      </c>
      <c r="B13" s="17"/>
      <c r="C13" s="33">
        <f>C10+C12</f>
        <v>43477527</v>
      </c>
      <c r="D13" s="32">
        <f>D10+D12</f>
        <v>23744817</v>
      </c>
    </row>
    <row r="14" spans="1:6">
      <c r="A14" s="77" t="s">
        <v>0</v>
      </c>
      <c r="B14" s="10"/>
      <c r="C14" s="33"/>
      <c r="D14" s="32"/>
    </row>
    <row r="15" spans="1:6">
      <c r="A15" s="77" t="s">
        <v>68</v>
      </c>
      <c r="B15" s="10"/>
      <c r="C15" s="33">
        <v>-8611880</v>
      </c>
      <c r="D15" s="32">
        <v>-7150902</v>
      </c>
    </row>
    <row r="16" spans="1:6">
      <c r="A16" s="77" t="s">
        <v>69</v>
      </c>
      <c r="B16" s="110">
        <v>29</v>
      </c>
      <c r="C16" s="33">
        <v>-1133772</v>
      </c>
      <c r="D16" s="32">
        <v>-862722</v>
      </c>
    </row>
    <row r="17" spans="1:4">
      <c r="A17" s="77" t="s">
        <v>70</v>
      </c>
      <c r="B17" s="10" t="s">
        <v>145</v>
      </c>
      <c r="C17" s="33">
        <v>-318906</v>
      </c>
      <c r="D17" s="32">
        <v>0</v>
      </c>
    </row>
    <row r="18" spans="1:4">
      <c r="A18" s="77" t="s">
        <v>71</v>
      </c>
      <c r="B18" s="10"/>
      <c r="C18" s="33">
        <v>-3108849</v>
      </c>
      <c r="D18" s="32">
        <v>-1106785</v>
      </c>
    </row>
    <row r="19" spans="1:4" ht="15.75" thickBot="1">
      <c r="A19" s="56" t="s">
        <v>72</v>
      </c>
      <c r="B19" s="15"/>
      <c r="C19" s="38">
        <v>480307</v>
      </c>
      <c r="D19" s="39">
        <v>0</v>
      </c>
    </row>
    <row r="20" spans="1:4">
      <c r="A20" s="55" t="s">
        <v>73</v>
      </c>
      <c r="B20" s="17"/>
      <c r="C20" s="33">
        <f>SUM(C13:C19)</f>
        <v>30784427</v>
      </c>
      <c r="D20" s="32">
        <f>SUM(D13:D19)</f>
        <v>14624408</v>
      </c>
    </row>
    <row r="21" spans="1:4">
      <c r="A21" s="77" t="s">
        <v>0</v>
      </c>
      <c r="B21" s="10"/>
      <c r="C21" s="33"/>
      <c r="D21" s="32"/>
    </row>
    <row r="22" spans="1:4">
      <c r="A22" s="77" t="s">
        <v>74</v>
      </c>
      <c r="B22" s="116">
        <v>8</v>
      </c>
      <c r="C22" s="33">
        <v>212102</v>
      </c>
      <c r="D22" s="32">
        <v>3179552</v>
      </c>
    </row>
    <row r="23" spans="1:4">
      <c r="A23" s="77" t="s">
        <v>75</v>
      </c>
      <c r="B23" s="116">
        <v>24</v>
      </c>
      <c r="C23" s="33">
        <v>-12749788</v>
      </c>
      <c r="D23" s="32">
        <v>-7719671</v>
      </c>
    </row>
    <row r="24" spans="1:4">
      <c r="A24" s="77" t="s">
        <v>76</v>
      </c>
      <c r="B24" s="10"/>
      <c r="C24" s="33">
        <v>870099</v>
      </c>
      <c r="D24" s="32">
        <v>1587219</v>
      </c>
    </row>
    <row r="25" spans="1:4">
      <c r="A25" s="77" t="s">
        <v>77</v>
      </c>
      <c r="B25" s="10"/>
      <c r="C25" s="33">
        <v>8587692</v>
      </c>
      <c r="D25" s="32">
        <v>-347968</v>
      </c>
    </row>
    <row r="26" spans="1:4">
      <c r="A26" s="77" t="s">
        <v>78</v>
      </c>
      <c r="B26" s="10"/>
      <c r="C26" s="33">
        <v>6857</v>
      </c>
      <c r="D26" s="32">
        <v>93257</v>
      </c>
    </row>
    <row r="27" spans="1:4">
      <c r="A27" s="77" t="s">
        <v>79</v>
      </c>
      <c r="B27" s="10"/>
      <c r="C27" s="33">
        <v>1107328</v>
      </c>
      <c r="D27" s="32">
        <v>747311</v>
      </c>
    </row>
    <row r="28" spans="1:4" ht="15.75" thickBot="1">
      <c r="A28" s="56" t="s">
        <v>80</v>
      </c>
      <c r="B28" s="15"/>
      <c r="C28" s="38">
        <v>-63941</v>
      </c>
      <c r="D28" s="39">
        <v>-121682</v>
      </c>
    </row>
    <row r="29" spans="1:4">
      <c r="A29" s="55" t="s">
        <v>81</v>
      </c>
      <c r="B29" s="17"/>
      <c r="C29" s="33">
        <f>SUM(C20:C28)</f>
        <v>28754776</v>
      </c>
      <c r="D29" s="32">
        <f>SUM(D20:D28)</f>
        <v>12042426</v>
      </c>
    </row>
    <row r="30" spans="1:4">
      <c r="A30" s="77" t="s">
        <v>0</v>
      </c>
      <c r="B30" s="10"/>
      <c r="C30" s="33"/>
      <c r="D30" s="32"/>
    </row>
    <row r="31" spans="1:4" ht="15.75" thickBot="1">
      <c r="A31" s="56" t="s">
        <v>82</v>
      </c>
      <c r="B31" s="15">
        <v>25</v>
      </c>
      <c r="C31" s="38">
        <v>-7525219</v>
      </c>
      <c r="D31" s="39">
        <v>-2986439</v>
      </c>
    </row>
    <row r="32" spans="1:4" ht="15.75" thickBot="1">
      <c r="A32" s="57" t="s">
        <v>83</v>
      </c>
      <c r="B32" s="46"/>
      <c r="C32" s="40">
        <f>C29+C31</f>
        <v>21229557</v>
      </c>
      <c r="D32" s="41">
        <f>D29+D31</f>
        <v>9055987</v>
      </c>
    </row>
    <row r="33" spans="1:4" ht="15.75" thickTop="1">
      <c r="A33" s="55"/>
      <c r="B33" s="6"/>
      <c r="C33" s="33"/>
      <c r="D33" s="32"/>
    </row>
    <row r="34" spans="1:4">
      <c r="A34" s="55" t="s">
        <v>84</v>
      </c>
      <c r="B34" s="6"/>
      <c r="C34" s="33"/>
      <c r="D34" s="32"/>
    </row>
    <row r="35" spans="1:4">
      <c r="A35" s="77" t="s">
        <v>85</v>
      </c>
      <c r="B35" s="6"/>
      <c r="C35" s="33">
        <v>20547337</v>
      </c>
      <c r="D35" s="32">
        <v>9137313</v>
      </c>
    </row>
    <row r="36" spans="1:4" ht="15.75" thickBot="1">
      <c r="A36" s="58" t="s">
        <v>36</v>
      </c>
      <c r="B36" s="20"/>
      <c r="C36" s="40">
        <v>682220</v>
      </c>
      <c r="D36" s="41">
        <v>-81326</v>
      </c>
    </row>
    <row r="37" spans="1:4" ht="15.75" thickTop="1"/>
    <row r="38" spans="1:4">
      <c r="A38" s="55" t="s">
        <v>86</v>
      </c>
      <c r="B38" s="6"/>
      <c r="C38" s="4"/>
      <c r="D38" s="7"/>
    </row>
    <row r="39" spans="1:4" ht="36">
      <c r="A39" s="60" t="s">
        <v>87</v>
      </c>
      <c r="B39" s="6"/>
      <c r="C39" s="4"/>
      <c r="D39" s="7"/>
    </row>
    <row r="40" spans="1:4" ht="24.75" thickBot="1">
      <c r="A40" s="77" t="s">
        <v>88</v>
      </c>
      <c r="B40" s="6"/>
      <c r="C40" s="112">
        <v>-1359</v>
      </c>
      <c r="D40" s="113">
        <v>7100</v>
      </c>
    </row>
    <row r="41" spans="1:4" ht="36.75" thickBot="1">
      <c r="A41" s="61" t="s">
        <v>89</v>
      </c>
      <c r="B41" s="53"/>
      <c r="C41" s="63">
        <v>-1359</v>
      </c>
      <c r="D41" s="64">
        <v>7100</v>
      </c>
    </row>
    <row r="42" spans="1:4">
      <c r="A42" s="60" t="s">
        <v>0</v>
      </c>
      <c r="B42" s="6"/>
      <c r="C42" s="47"/>
      <c r="D42" s="48"/>
    </row>
    <row r="43" spans="1:4" ht="36">
      <c r="A43" s="60" t="s">
        <v>93</v>
      </c>
      <c r="B43" s="6"/>
      <c r="C43" s="47"/>
      <c r="D43" s="48"/>
    </row>
    <row r="44" spans="1:4" ht="24.75" thickBot="1">
      <c r="A44" s="77" t="s">
        <v>94</v>
      </c>
      <c r="B44" s="6"/>
      <c r="C44" s="112">
        <v>316623</v>
      </c>
      <c r="D44" s="113">
        <v>-567253</v>
      </c>
    </row>
    <row r="45" spans="1:4" ht="36.75" thickBot="1">
      <c r="A45" s="61" t="s">
        <v>90</v>
      </c>
      <c r="B45" s="53"/>
      <c r="C45" s="63">
        <f>SUM(C44)</f>
        <v>316623</v>
      </c>
      <c r="D45" s="64">
        <f>SUM(D44)</f>
        <v>-567253</v>
      </c>
    </row>
    <row r="46" spans="1:4" ht="24.75" thickBot="1">
      <c r="A46" s="62" t="s">
        <v>91</v>
      </c>
      <c r="B46" s="18"/>
      <c r="C46" s="49">
        <f>C41+C45</f>
        <v>315264</v>
      </c>
      <c r="D46" s="50">
        <f>D41+D45</f>
        <v>-560153</v>
      </c>
    </row>
    <row r="47" spans="1:4" ht="24.75" thickBot="1">
      <c r="A47" s="57" t="s">
        <v>92</v>
      </c>
      <c r="B47" s="20"/>
      <c r="C47" s="51">
        <f>C32+C46</f>
        <v>21544821</v>
      </c>
      <c r="D47" s="52">
        <f>D32+D46</f>
        <v>8495834</v>
      </c>
    </row>
    <row r="48" spans="1:4" ht="15.75" thickTop="1">
      <c r="A48" s="55" t="s">
        <v>0</v>
      </c>
      <c r="B48" s="6"/>
      <c r="C48" s="47"/>
      <c r="D48" s="48"/>
    </row>
    <row r="49" spans="1:4">
      <c r="A49" s="55" t="s">
        <v>95</v>
      </c>
      <c r="B49" s="6"/>
      <c r="C49" s="47"/>
      <c r="D49" s="48"/>
    </row>
    <row r="50" spans="1:4">
      <c r="A50" s="77" t="s">
        <v>85</v>
      </c>
      <c r="B50" s="6"/>
      <c r="C50" s="112">
        <v>20862601</v>
      </c>
      <c r="D50" s="113">
        <v>8577160</v>
      </c>
    </row>
    <row r="51" spans="1:4" ht="15.75" thickBot="1">
      <c r="A51" s="56" t="s">
        <v>36</v>
      </c>
      <c r="B51" s="18"/>
      <c r="C51" s="49">
        <v>682220</v>
      </c>
      <c r="D51" s="50">
        <v>-81326</v>
      </c>
    </row>
    <row r="52" spans="1:4" ht="15.75" thickBot="1">
      <c r="A52" s="77"/>
      <c r="B52" s="20"/>
      <c r="C52" s="51">
        <f>SUM(C50:C51)</f>
        <v>21544821</v>
      </c>
      <c r="D52" s="52">
        <f>SUM(D50:D51)</f>
        <v>8495834</v>
      </c>
    </row>
    <row r="53" spans="1:4" ht="15.75" thickTop="1">
      <c r="A53" s="103"/>
      <c r="B53" s="6"/>
      <c r="C53" s="47"/>
      <c r="D53" s="48"/>
    </row>
    <row r="54" spans="1:4">
      <c r="A54" s="55" t="s">
        <v>96</v>
      </c>
      <c r="B54" s="6"/>
      <c r="C54" s="47"/>
      <c r="D54" s="48"/>
    </row>
    <row r="55" spans="1:4">
      <c r="A55" s="77" t="s">
        <v>163</v>
      </c>
      <c r="B55" s="125"/>
      <c r="C55" s="126">
        <v>1868.18</v>
      </c>
      <c r="D55" s="127">
        <v>830.75</v>
      </c>
    </row>
    <row r="56" spans="1:4" ht="15.75" thickBot="1">
      <c r="A56" s="58" t="s">
        <v>164</v>
      </c>
      <c r="B56" s="20">
        <v>15</v>
      </c>
      <c r="C56" s="65">
        <v>1868.18</v>
      </c>
      <c r="D56" s="66">
        <v>828.58</v>
      </c>
    </row>
    <row r="57" spans="1:4" ht="15.75" thickTop="1">
      <c r="A57" s="132"/>
      <c r="B57" s="132"/>
      <c r="C57" s="132"/>
      <c r="D57" s="132"/>
    </row>
    <row r="58" spans="1:4">
      <c r="A58" s="133"/>
      <c r="B58" s="133"/>
      <c r="C58" s="133"/>
      <c r="D58" s="133"/>
    </row>
    <row r="59" spans="1:4" ht="27" customHeight="1">
      <c r="A59" s="128" t="s">
        <v>0</v>
      </c>
      <c r="B59" s="128"/>
      <c r="C59" s="128"/>
      <c r="D59" s="128"/>
    </row>
    <row r="60" spans="1:4" ht="15.75" thickBot="1">
      <c r="A60" s="128" t="s">
        <v>61</v>
      </c>
      <c r="B60" s="128"/>
      <c r="C60" s="130"/>
      <c r="D60" s="130"/>
    </row>
    <row r="61" spans="1:4">
      <c r="A61" s="128"/>
      <c r="B61" s="128"/>
      <c r="C61" s="129" t="s">
        <v>63</v>
      </c>
      <c r="D61" s="129"/>
    </row>
    <row r="62" spans="1:4">
      <c r="A62" s="128" t="s">
        <v>0</v>
      </c>
      <c r="B62" s="128"/>
      <c r="C62" s="128"/>
      <c r="D62" s="128"/>
    </row>
    <row r="63" spans="1:4">
      <c r="A63" s="128"/>
      <c r="B63" s="128"/>
      <c r="C63" s="128"/>
      <c r="D63" s="128"/>
    </row>
    <row r="64" spans="1:4" ht="15.75" thickBot="1">
      <c r="A64" s="128" t="s">
        <v>62</v>
      </c>
      <c r="B64" s="128"/>
      <c r="C64" s="130"/>
      <c r="D64" s="130"/>
    </row>
    <row r="65" spans="1:4">
      <c r="A65" s="128"/>
      <c r="B65" s="128"/>
      <c r="C65" s="129" t="s">
        <v>64</v>
      </c>
      <c r="D65" s="129"/>
    </row>
  </sheetData>
  <mergeCells count="17">
    <mergeCell ref="B1:D1"/>
    <mergeCell ref="A57:D57"/>
    <mergeCell ref="C59:D59"/>
    <mergeCell ref="A59:B59"/>
    <mergeCell ref="A58:D58"/>
    <mergeCell ref="A65:B65"/>
    <mergeCell ref="C65:D65"/>
    <mergeCell ref="A64:B64"/>
    <mergeCell ref="C64:D64"/>
    <mergeCell ref="A63:B63"/>
    <mergeCell ref="C63:D63"/>
    <mergeCell ref="A60:B60"/>
    <mergeCell ref="C60:D60"/>
    <mergeCell ref="A61:B61"/>
    <mergeCell ref="C61:D61"/>
    <mergeCell ref="A62:B62"/>
    <mergeCell ref="C62:D6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AAE77-3339-4238-A8FA-01F218AA9576}">
  <dimension ref="A1:D77"/>
  <sheetViews>
    <sheetView workbookViewId="0"/>
  </sheetViews>
  <sheetFormatPr defaultRowHeight="15"/>
  <cols>
    <col min="1" max="1" width="56.42578125" customWidth="1"/>
    <col min="2" max="2" width="9.7109375" bestFit="1" customWidth="1"/>
    <col min="3" max="3" width="19.85546875" customWidth="1"/>
    <col min="4" max="4" width="19.28515625" customWidth="1"/>
  </cols>
  <sheetData>
    <row r="1" spans="1:4" ht="23.25" customHeight="1">
      <c r="A1" s="97" t="s">
        <v>1</v>
      </c>
      <c r="B1" s="2"/>
      <c r="C1" s="131" t="s">
        <v>141</v>
      </c>
      <c r="D1" s="131"/>
    </row>
    <row r="2" spans="1:4">
      <c r="A2" s="1"/>
      <c r="B2" s="2"/>
    </row>
    <row r="3" spans="1:4" ht="31.5" customHeight="1">
      <c r="A3" s="135" t="s">
        <v>155</v>
      </c>
      <c r="B3" s="135"/>
      <c r="C3" s="135"/>
      <c r="D3" s="135"/>
    </row>
    <row r="4" spans="1:4" ht="15.75">
      <c r="A4" s="3"/>
    </row>
    <row r="5" spans="1:4">
      <c r="A5" s="1" t="s">
        <v>146</v>
      </c>
    </row>
    <row r="7" spans="1:4" ht="24.75" thickBot="1">
      <c r="A7" s="54" t="s">
        <v>2</v>
      </c>
      <c r="B7" s="99" t="s">
        <v>3</v>
      </c>
      <c r="C7" s="100" t="s">
        <v>147</v>
      </c>
      <c r="D7" s="101" t="s">
        <v>148</v>
      </c>
    </row>
    <row r="8" spans="1:4">
      <c r="A8" s="4" t="s">
        <v>0</v>
      </c>
      <c r="B8" s="6"/>
      <c r="C8" s="4"/>
      <c r="D8" s="9"/>
    </row>
    <row r="9" spans="1:4">
      <c r="A9" s="55" t="s">
        <v>97</v>
      </c>
      <c r="B9" s="6"/>
      <c r="C9" s="4"/>
      <c r="D9" s="9"/>
    </row>
    <row r="10" spans="1:4">
      <c r="A10" s="77" t="s">
        <v>98</v>
      </c>
      <c r="B10" s="6"/>
      <c r="C10" s="112">
        <v>28754776</v>
      </c>
      <c r="D10" s="113">
        <v>12042426</v>
      </c>
    </row>
    <row r="11" spans="1:4">
      <c r="A11" s="9" t="s">
        <v>0</v>
      </c>
      <c r="B11" s="6"/>
      <c r="C11" s="47"/>
      <c r="D11" s="68"/>
    </row>
    <row r="12" spans="1:4">
      <c r="A12" s="55" t="s">
        <v>99</v>
      </c>
      <c r="B12" s="6"/>
      <c r="C12" s="69"/>
      <c r="D12" s="68"/>
    </row>
    <row r="13" spans="1:4" ht="15" customHeight="1">
      <c r="A13" s="136" t="s">
        <v>150</v>
      </c>
      <c r="B13" s="139">
        <v>6</v>
      </c>
      <c r="C13" s="140">
        <v>20011392</v>
      </c>
      <c r="D13" s="141">
        <v>16277552</v>
      </c>
    </row>
    <row r="14" spans="1:4" ht="20.25" customHeight="1">
      <c r="A14" s="136"/>
      <c r="B14" s="139"/>
      <c r="C14" s="140"/>
      <c r="D14" s="141"/>
    </row>
    <row r="15" spans="1:4">
      <c r="A15" s="77" t="s">
        <v>100</v>
      </c>
      <c r="B15" s="6">
        <v>7</v>
      </c>
      <c r="C15" s="112">
        <v>6750249</v>
      </c>
      <c r="D15" s="113">
        <v>4479680</v>
      </c>
    </row>
    <row r="16" spans="1:4">
      <c r="A16" s="77" t="s">
        <v>70</v>
      </c>
      <c r="B16" s="6"/>
      <c r="C16" s="112">
        <v>318906</v>
      </c>
      <c r="D16" s="113">
        <v>0</v>
      </c>
    </row>
    <row r="17" spans="1:4">
      <c r="A17" s="77" t="s">
        <v>69</v>
      </c>
      <c r="B17" s="111">
        <v>29</v>
      </c>
      <c r="C17" s="114">
        <v>1133772</v>
      </c>
      <c r="D17" s="115">
        <v>862722</v>
      </c>
    </row>
    <row r="18" spans="1:4">
      <c r="A18" s="77" t="s">
        <v>101</v>
      </c>
      <c r="B18" s="6"/>
      <c r="C18" s="114">
        <v>-8041555</v>
      </c>
      <c r="D18" s="115">
        <v>334162</v>
      </c>
    </row>
    <row r="19" spans="1:4">
      <c r="A19" s="77" t="s">
        <v>102</v>
      </c>
      <c r="B19" s="6"/>
      <c r="C19" s="114">
        <v>334310</v>
      </c>
      <c r="D19" s="115">
        <v>621527</v>
      </c>
    </row>
    <row r="20" spans="1:4" ht="24">
      <c r="A20" s="77" t="s">
        <v>103</v>
      </c>
      <c r="B20" s="6"/>
      <c r="C20" s="114">
        <v>85027</v>
      </c>
      <c r="D20" s="115">
        <v>-12573</v>
      </c>
    </row>
    <row r="21" spans="1:4">
      <c r="A21" s="77" t="s">
        <v>74</v>
      </c>
      <c r="B21" s="6">
        <v>8</v>
      </c>
      <c r="C21" s="114">
        <v>-212102</v>
      </c>
      <c r="D21" s="115">
        <v>-3179552</v>
      </c>
    </row>
    <row r="22" spans="1:4">
      <c r="A22" s="77" t="s">
        <v>75</v>
      </c>
      <c r="B22" s="6">
        <v>24</v>
      </c>
      <c r="C22" s="114">
        <v>12749788</v>
      </c>
      <c r="D22" s="115">
        <v>7719671</v>
      </c>
    </row>
    <row r="23" spans="1:4">
      <c r="A23" s="77" t="s">
        <v>104</v>
      </c>
      <c r="B23" s="6"/>
      <c r="C23" s="114">
        <v>-870099</v>
      </c>
      <c r="D23" s="115">
        <v>-1587219</v>
      </c>
    </row>
    <row r="24" spans="1:4">
      <c r="A24" s="77" t="s">
        <v>78</v>
      </c>
      <c r="B24" s="6"/>
      <c r="C24" s="114">
        <v>6857</v>
      </c>
      <c r="D24" s="115">
        <v>-93257</v>
      </c>
    </row>
    <row r="25" spans="1:4" ht="15.75" thickBot="1">
      <c r="A25" s="77" t="s">
        <v>72</v>
      </c>
      <c r="B25" s="6"/>
      <c r="C25" s="114">
        <v>-480307</v>
      </c>
      <c r="D25" s="113">
        <v>0</v>
      </c>
    </row>
    <row r="26" spans="1:4">
      <c r="A26" s="137" t="s">
        <v>105</v>
      </c>
      <c r="B26" s="142"/>
      <c r="C26" s="144">
        <f>SUM(C10:C25)</f>
        <v>60541014</v>
      </c>
      <c r="D26" s="146">
        <f>SUM(D10:D25)</f>
        <v>37465139</v>
      </c>
    </row>
    <row r="27" spans="1:4">
      <c r="A27" s="138"/>
      <c r="B27" s="143"/>
      <c r="C27" s="145"/>
      <c r="D27" s="147"/>
    </row>
    <row r="28" spans="1:4">
      <c r="A28" s="4" t="s">
        <v>0</v>
      </c>
      <c r="B28" s="6"/>
      <c r="C28" s="69"/>
      <c r="D28" s="48"/>
    </row>
    <row r="29" spans="1:4">
      <c r="A29" s="55" t="s">
        <v>106</v>
      </c>
      <c r="B29" s="6"/>
      <c r="C29" s="47"/>
      <c r="D29" s="48"/>
    </row>
    <row r="30" spans="1:4">
      <c r="A30" s="77" t="s">
        <v>107</v>
      </c>
      <c r="B30" s="6"/>
      <c r="C30" s="114">
        <v>-578274</v>
      </c>
      <c r="D30" s="115">
        <v>3699154</v>
      </c>
    </row>
    <row r="31" spans="1:4">
      <c r="A31" s="77" t="s">
        <v>108</v>
      </c>
      <c r="B31" s="6"/>
      <c r="C31" s="114">
        <v>-29218</v>
      </c>
      <c r="D31" s="115">
        <v>1795270</v>
      </c>
    </row>
    <row r="32" spans="1:4">
      <c r="A32" s="77" t="s">
        <v>109</v>
      </c>
      <c r="B32" s="6"/>
      <c r="C32" s="114">
        <v>3575081</v>
      </c>
      <c r="D32" s="113">
        <v>-1450128</v>
      </c>
    </row>
    <row r="33" spans="1:4">
      <c r="A33" s="77" t="s">
        <v>110</v>
      </c>
      <c r="B33" s="6"/>
      <c r="C33" s="114">
        <v>1126062</v>
      </c>
      <c r="D33" s="115">
        <v>-681977</v>
      </c>
    </row>
    <row r="34" spans="1:4">
      <c r="A34" s="77" t="s">
        <v>111</v>
      </c>
      <c r="B34" s="6"/>
      <c r="C34" s="114">
        <v>-14224245</v>
      </c>
      <c r="D34" s="115">
        <v>-1819566</v>
      </c>
    </row>
    <row r="35" spans="1:4" ht="24">
      <c r="A35" s="77" t="s">
        <v>112</v>
      </c>
      <c r="B35" s="6"/>
      <c r="C35" s="114">
        <v>-13266</v>
      </c>
      <c r="D35" s="115">
        <v>-1397444</v>
      </c>
    </row>
    <row r="36" spans="1:4">
      <c r="A36" s="77" t="s">
        <v>113</v>
      </c>
      <c r="B36" s="6"/>
      <c r="C36" s="114">
        <v>-6440296</v>
      </c>
      <c r="D36" s="113">
        <v>222285</v>
      </c>
    </row>
    <row r="37" spans="1:4" ht="15.75" thickBot="1">
      <c r="A37" s="56" t="s">
        <v>114</v>
      </c>
      <c r="B37" s="56"/>
      <c r="C37" s="70">
        <v>8185827</v>
      </c>
      <c r="D37" s="71">
        <v>1364158</v>
      </c>
    </row>
    <row r="38" spans="1:4">
      <c r="A38" s="55" t="s">
        <v>115</v>
      </c>
      <c r="B38" s="111"/>
      <c r="C38" s="47">
        <f>SUM(C26:C37)</f>
        <v>52142685</v>
      </c>
      <c r="D38" s="48">
        <f>SUM(D26:D37)</f>
        <v>39196891</v>
      </c>
    </row>
    <row r="39" spans="1:4">
      <c r="A39" s="9" t="s">
        <v>0</v>
      </c>
      <c r="B39" s="6"/>
      <c r="C39" s="47"/>
      <c r="D39" s="68"/>
    </row>
    <row r="40" spans="1:4">
      <c r="A40" s="9" t="s">
        <v>116</v>
      </c>
      <c r="B40" s="6"/>
      <c r="C40" s="114">
        <v>-5894708</v>
      </c>
      <c r="D40" s="115">
        <v>-4686786</v>
      </c>
    </row>
    <row r="41" spans="1:4">
      <c r="A41" s="9" t="s">
        <v>117</v>
      </c>
      <c r="B41" s="6"/>
      <c r="C41" s="114">
        <v>-13273480</v>
      </c>
      <c r="D41" s="115">
        <v>-6432041</v>
      </c>
    </row>
    <row r="42" spans="1:4" ht="15.75" thickBot="1">
      <c r="A42" s="14" t="s">
        <v>118</v>
      </c>
      <c r="B42" s="18"/>
      <c r="C42" s="70">
        <v>416685</v>
      </c>
      <c r="D42" s="71">
        <v>178407</v>
      </c>
    </row>
    <row r="43" spans="1:4" ht="24.75" thickBot="1">
      <c r="A43" s="62" t="s">
        <v>119</v>
      </c>
      <c r="B43" s="18"/>
      <c r="C43" s="70">
        <f>SUM(C38:C42)</f>
        <v>33391182</v>
      </c>
      <c r="D43" s="71">
        <f>SUM(D38:D42)</f>
        <v>28256471</v>
      </c>
    </row>
    <row r="44" spans="1:4">
      <c r="A44" s="4" t="s">
        <v>0</v>
      </c>
      <c r="B44" s="6"/>
      <c r="C44" s="47"/>
      <c r="D44" s="68"/>
    </row>
    <row r="45" spans="1:4">
      <c r="A45" s="55" t="s">
        <v>120</v>
      </c>
      <c r="B45" s="6"/>
      <c r="C45" s="47"/>
      <c r="D45" s="68"/>
    </row>
    <row r="46" spans="1:4">
      <c r="A46" s="77" t="s">
        <v>121</v>
      </c>
      <c r="B46" s="6"/>
      <c r="C46" s="114">
        <v>-15502280</v>
      </c>
      <c r="D46" s="115">
        <v>-15537626</v>
      </c>
    </row>
    <row r="47" spans="1:4">
      <c r="A47" s="77" t="s">
        <v>122</v>
      </c>
      <c r="B47" s="6"/>
      <c r="C47" s="114">
        <v>-9638207</v>
      </c>
      <c r="D47" s="115">
        <v>-1152352</v>
      </c>
    </row>
    <row r="48" spans="1:4">
      <c r="A48" s="77" t="s">
        <v>123</v>
      </c>
      <c r="B48" s="6"/>
      <c r="C48" s="114">
        <v>145835</v>
      </c>
      <c r="D48" s="113">
        <v>477497</v>
      </c>
    </row>
    <row r="49" spans="1:4">
      <c r="A49" s="77" t="s">
        <v>124</v>
      </c>
      <c r="B49" s="6"/>
      <c r="C49" s="114">
        <v>-398692</v>
      </c>
      <c r="D49" s="115">
        <v>-351354</v>
      </c>
    </row>
    <row r="50" spans="1:4" ht="15.75" thickBot="1">
      <c r="A50" s="77" t="s">
        <v>125</v>
      </c>
      <c r="B50" s="6"/>
      <c r="C50" s="114">
        <v>111934</v>
      </c>
      <c r="D50" s="115">
        <v>97008</v>
      </c>
    </row>
    <row r="51" spans="1:4" ht="24.75" thickBot="1">
      <c r="A51" s="61" t="s">
        <v>126</v>
      </c>
      <c r="B51" s="53"/>
      <c r="C51" s="72">
        <f>SUM(C46:C50)</f>
        <v>-25281410</v>
      </c>
      <c r="D51" s="73">
        <f>SUM(D46:D50)</f>
        <v>-16466827</v>
      </c>
    </row>
    <row r="52" spans="1:4">
      <c r="C52" s="74"/>
      <c r="D52" s="74"/>
    </row>
    <row r="53" spans="1:4">
      <c r="A53" s="55" t="s">
        <v>127</v>
      </c>
      <c r="B53" s="6"/>
      <c r="C53" s="47"/>
      <c r="D53" s="48"/>
    </row>
    <row r="54" spans="1:4">
      <c r="A54" s="77" t="s">
        <v>128</v>
      </c>
      <c r="B54" s="6"/>
      <c r="C54" s="112">
        <v>10038233</v>
      </c>
      <c r="D54" s="113">
        <v>22024647</v>
      </c>
    </row>
    <row r="55" spans="1:4">
      <c r="A55" s="77" t="s">
        <v>129</v>
      </c>
      <c r="B55" s="6"/>
      <c r="C55" s="114">
        <v>-8932800</v>
      </c>
      <c r="D55" s="115">
        <v>-28490516</v>
      </c>
    </row>
    <row r="56" spans="1:4" ht="24">
      <c r="A56" s="77" t="s">
        <v>130</v>
      </c>
      <c r="B56" s="120">
        <v>15</v>
      </c>
      <c r="C56" s="114">
        <v>-1580782</v>
      </c>
      <c r="D56" s="115">
        <v>-2678</v>
      </c>
    </row>
    <row r="57" spans="1:4">
      <c r="A57" s="77" t="s">
        <v>131</v>
      </c>
      <c r="B57" s="120">
        <v>17</v>
      </c>
      <c r="C57" s="114">
        <v>-3324459</v>
      </c>
      <c r="D57" s="115">
        <v>-3264533</v>
      </c>
    </row>
    <row r="58" spans="1:4" ht="15.75" thickBot="1">
      <c r="A58" s="77" t="s">
        <v>151</v>
      </c>
      <c r="B58" s="120">
        <v>15</v>
      </c>
      <c r="C58" s="114">
        <v>0</v>
      </c>
      <c r="D58" s="115">
        <v>7257</v>
      </c>
    </row>
    <row r="59" spans="1:4" ht="24.75" thickBot="1">
      <c r="A59" s="61" t="s">
        <v>132</v>
      </c>
      <c r="B59" s="53"/>
      <c r="C59" s="72">
        <f>SUM(C54:C58)</f>
        <v>-3799808</v>
      </c>
      <c r="D59" s="73">
        <f>SUM(D54:D58)</f>
        <v>-9725823</v>
      </c>
    </row>
    <row r="60" spans="1:4">
      <c r="A60" s="9" t="s">
        <v>0</v>
      </c>
      <c r="B60" s="6"/>
      <c r="C60" s="69"/>
      <c r="D60" s="68"/>
    </row>
    <row r="61" spans="1:4" ht="24">
      <c r="A61" s="77" t="s">
        <v>134</v>
      </c>
      <c r="B61" s="6"/>
      <c r="C61" s="114">
        <v>8040196</v>
      </c>
      <c r="D61" s="115">
        <v>-327062</v>
      </c>
    </row>
    <row r="62" spans="1:4" ht="24.75" thickBot="1">
      <c r="A62" s="56" t="s">
        <v>135</v>
      </c>
      <c r="B62" s="18">
        <v>14</v>
      </c>
      <c r="C62" s="70">
        <v>14023</v>
      </c>
      <c r="D62" s="71">
        <v>-6718</v>
      </c>
    </row>
    <row r="63" spans="1:4">
      <c r="A63" s="102" t="s">
        <v>133</v>
      </c>
      <c r="B63" s="8"/>
      <c r="C63" s="69">
        <f>C43+C51+C59+C61+C62</f>
        <v>12364183</v>
      </c>
      <c r="D63" s="68">
        <f>D43+D51+D59+D61+D62</f>
        <v>1730041</v>
      </c>
    </row>
    <row r="64" spans="1:4">
      <c r="A64" s="55" t="s">
        <v>0</v>
      </c>
      <c r="B64" s="6"/>
      <c r="C64" s="69"/>
      <c r="D64" s="68"/>
    </row>
    <row r="65" spans="1:4" ht="15.75" thickBot="1">
      <c r="A65" s="56" t="s">
        <v>136</v>
      </c>
      <c r="B65" s="18"/>
      <c r="C65" s="70">
        <v>71637378</v>
      </c>
      <c r="D65" s="71">
        <v>45350092</v>
      </c>
    </row>
    <row r="66" spans="1:4" ht="15.75" thickBot="1">
      <c r="A66" s="57" t="s">
        <v>152</v>
      </c>
      <c r="B66" s="67">
        <v>14</v>
      </c>
      <c r="C66" s="75">
        <f>C63+C65</f>
        <v>84001561</v>
      </c>
      <c r="D66" s="76">
        <f>D63+D65</f>
        <v>47080133</v>
      </c>
    </row>
    <row r="67" spans="1:4" ht="25.9" customHeight="1" thickTop="1">
      <c r="A67" s="132"/>
      <c r="B67" s="132"/>
      <c r="C67" s="132"/>
      <c r="D67" s="132"/>
    </row>
    <row r="68" spans="1:4">
      <c r="A68" s="5" t="s">
        <v>153</v>
      </c>
    </row>
    <row r="69" spans="1:4">
      <c r="A69" s="5"/>
    </row>
    <row r="70" spans="1:4">
      <c r="A70" s="148"/>
      <c r="B70" s="148"/>
      <c r="C70" s="148"/>
      <c r="D70" s="148"/>
    </row>
    <row r="71" spans="1:4">
      <c r="A71" s="128" t="s">
        <v>0</v>
      </c>
      <c r="B71" s="128"/>
      <c r="C71" s="128"/>
      <c r="D71" s="128"/>
    </row>
    <row r="72" spans="1:4" ht="15.75" thickBot="1">
      <c r="A72" s="128" t="s">
        <v>61</v>
      </c>
      <c r="B72" s="128"/>
      <c r="C72" s="130"/>
      <c r="D72" s="130"/>
    </row>
    <row r="73" spans="1:4">
      <c r="A73" s="128"/>
      <c r="B73" s="128"/>
      <c r="C73" s="129" t="s">
        <v>63</v>
      </c>
      <c r="D73" s="129"/>
    </row>
    <row r="74" spans="1:4">
      <c r="A74" s="128" t="s">
        <v>0</v>
      </c>
      <c r="B74" s="128"/>
      <c r="C74" s="128"/>
      <c r="D74" s="128"/>
    </row>
    <row r="75" spans="1:4">
      <c r="A75" s="128"/>
      <c r="B75" s="128"/>
      <c r="C75" s="128"/>
      <c r="D75" s="128"/>
    </row>
    <row r="76" spans="1:4" ht="15.75" thickBot="1">
      <c r="A76" s="128" t="s">
        <v>62</v>
      </c>
      <c r="B76" s="128"/>
      <c r="C76" s="130"/>
      <c r="D76" s="130"/>
    </row>
    <row r="77" spans="1:4">
      <c r="A77" s="128"/>
      <c r="B77" s="128"/>
      <c r="C77" s="129" t="s">
        <v>64</v>
      </c>
      <c r="D77" s="129"/>
    </row>
  </sheetData>
  <mergeCells count="27">
    <mergeCell ref="A77:B77"/>
    <mergeCell ref="C77:D77"/>
    <mergeCell ref="C70:D70"/>
    <mergeCell ref="A70:B70"/>
    <mergeCell ref="A73:B73"/>
    <mergeCell ref="C73:D73"/>
    <mergeCell ref="A74:B74"/>
    <mergeCell ref="C74:D74"/>
    <mergeCell ref="A75:B75"/>
    <mergeCell ref="C75:D75"/>
    <mergeCell ref="A71:B71"/>
    <mergeCell ref="C71:D71"/>
    <mergeCell ref="A72:B72"/>
    <mergeCell ref="C72:D72"/>
    <mergeCell ref="A3:D3"/>
    <mergeCell ref="C1:D1"/>
    <mergeCell ref="A13:A14"/>
    <mergeCell ref="A26:A27"/>
    <mergeCell ref="A76:B76"/>
    <mergeCell ref="C76:D76"/>
    <mergeCell ref="A67:D67"/>
    <mergeCell ref="B13:B14"/>
    <mergeCell ref="C13:C14"/>
    <mergeCell ref="D13:D14"/>
    <mergeCell ref="B26:B27"/>
    <mergeCell ref="C26:C27"/>
    <mergeCell ref="D26:D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0AD42-239A-4D9A-945B-37BC4BA0A3AA}">
  <dimension ref="A1:I37"/>
  <sheetViews>
    <sheetView workbookViewId="0"/>
  </sheetViews>
  <sheetFormatPr defaultRowHeight="15"/>
  <cols>
    <col min="1" max="1" width="35.140625" style="95" customWidth="1"/>
    <col min="2" max="2" width="9.7109375" bestFit="1" customWidth="1"/>
    <col min="3" max="3" width="11.5703125" customWidth="1"/>
    <col min="4" max="4" width="13" customWidth="1"/>
    <col min="6" max="7" width="9.28515625" bestFit="1" customWidth="1"/>
    <col min="8" max="8" width="14.42578125" customWidth="1"/>
    <col min="9" max="9" width="11.140625" customWidth="1"/>
  </cols>
  <sheetData>
    <row r="1" spans="1:9">
      <c r="A1" s="97" t="s">
        <v>1</v>
      </c>
      <c r="B1" s="2"/>
      <c r="I1" s="28" t="s">
        <v>141</v>
      </c>
    </row>
    <row r="2" spans="1:9">
      <c r="A2" s="1"/>
      <c r="B2" s="2"/>
    </row>
    <row r="3" spans="1:9" ht="15.75">
      <c r="A3" s="98" t="s">
        <v>156</v>
      </c>
      <c r="B3" s="96"/>
      <c r="C3" s="96"/>
      <c r="D3" s="96"/>
    </row>
    <row r="4" spans="1:9" ht="15.75">
      <c r="A4" s="3"/>
    </row>
    <row r="5" spans="1:9">
      <c r="A5" s="97" t="s">
        <v>146</v>
      </c>
    </row>
    <row r="7" spans="1:9" ht="15.75" thickBot="1">
      <c r="A7" s="104"/>
      <c r="B7" s="152" t="s">
        <v>137</v>
      </c>
      <c r="C7" s="152"/>
      <c r="D7" s="152"/>
      <c r="E7" s="152"/>
      <c r="F7" s="152"/>
      <c r="G7" s="152"/>
      <c r="H7" s="151"/>
      <c r="I7" s="151"/>
    </row>
    <row r="8" spans="1:9" ht="23.45" customHeight="1">
      <c r="A8" s="153" t="s">
        <v>2</v>
      </c>
      <c r="B8" s="155" t="s">
        <v>31</v>
      </c>
      <c r="C8" s="155" t="s">
        <v>32</v>
      </c>
      <c r="D8" s="155" t="s">
        <v>33</v>
      </c>
      <c r="E8" s="155" t="s">
        <v>34</v>
      </c>
      <c r="F8" s="155" t="s">
        <v>35</v>
      </c>
      <c r="G8" s="155" t="s">
        <v>138</v>
      </c>
      <c r="H8" s="159" t="s">
        <v>36</v>
      </c>
      <c r="I8" s="157" t="s">
        <v>37</v>
      </c>
    </row>
    <row r="9" spans="1:9" ht="15.75" thickBot="1">
      <c r="A9" s="154"/>
      <c r="B9" s="156"/>
      <c r="C9" s="156"/>
      <c r="D9" s="156"/>
      <c r="E9" s="156"/>
      <c r="F9" s="156"/>
      <c r="G9" s="156"/>
      <c r="H9" s="156"/>
      <c r="I9" s="158"/>
    </row>
    <row r="10" spans="1:9">
      <c r="A10" s="78" t="s">
        <v>0</v>
      </c>
      <c r="B10" s="79"/>
      <c r="C10" s="79"/>
      <c r="D10" s="79"/>
      <c r="E10" s="79"/>
      <c r="F10" s="79"/>
      <c r="G10" s="79"/>
      <c r="H10" s="79"/>
      <c r="I10" s="79"/>
    </row>
    <row r="11" spans="1:9" ht="15.75" thickBot="1">
      <c r="A11" s="106" t="s">
        <v>3</v>
      </c>
      <c r="B11" s="91">
        <v>15</v>
      </c>
      <c r="C11" s="91">
        <v>15</v>
      </c>
      <c r="D11" s="91">
        <v>15</v>
      </c>
      <c r="E11" s="91">
        <v>15</v>
      </c>
      <c r="F11" s="80"/>
      <c r="G11" s="80"/>
      <c r="H11" s="80"/>
      <c r="I11" s="80"/>
    </row>
    <row r="12" spans="1:9">
      <c r="A12" s="105" t="s">
        <v>0</v>
      </c>
      <c r="B12" s="81"/>
      <c r="C12" s="81"/>
      <c r="D12" s="81"/>
      <c r="E12" s="81"/>
      <c r="F12" s="81"/>
      <c r="G12" s="81"/>
      <c r="H12" s="81"/>
      <c r="I12" s="81"/>
    </row>
    <row r="13" spans="1:9" ht="18.75" thickBot="1">
      <c r="A13" s="106" t="s">
        <v>157</v>
      </c>
      <c r="B13" s="83">
        <v>12136529</v>
      </c>
      <c r="C13" s="83">
        <v>-6464374</v>
      </c>
      <c r="D13" s="83">
        <v>-15157</v>
      </c>
      <c r="E13" s="83">
        <v>1820479</v>
      </c>
      <c r="F13" s="83">
        <v>373056587</v>
      </c>
      <c r="G13" s="83">
        <v>380534064</v>
      </c>
      <c r="H13" s="83">
        <v>33802380</v>
      </c>
      <c r="I13" s="83">
        <v>414336444</v>
      </c>
    </row>
    <row r="14" spans="1:9">
      <c r="A14" s="79"/>
      <c r="B14" s="92"/>
      <c r="C14" s="92"/>
      <c r="D14" s="92"/>
      <c r="E14" s="92"/>
      <c r="F14" s="92"/>
      <c r="G14" s="92"/>
      <c r="H14" s="92"/>
      <c r="I14" s="92"/>
    </row>
    <row r="15" spans="1:9">
      <c r="A15" s="107" t="s">
        <v>159</v>
      </c>
      <c r="B15" s="93">
        <v>0</v>
      </c>
      <c r="C15" s="93">
        <v>0</v>
      </c>
      <c r="D15" s="93">
        <v>0</v>
      </c>
      <c r="E15" s="93">
        <v>0</v>
      </c>
      <c r="F15" s="93">
        <v>9137313</v>
      </c>
      <c r="G15" s="93">
        <v>9137313</v>
      </c>
      <c r="H15" s="93">
        <v>-81326</v>
      </c>
      <c r="I15" s="93">
        <v>9055987</v>
      </c>
    </row>
    <row r="16" spans="1:9">
      <c r="A16" s="121" t="s">
        <v>158</v>
      </c>
      <c r="B16" s="123">
        <v>0</v>
      </c>
      <c r="C16" s="123">
        <v>0</v>
      </c>
      <c r="D16" s="123">
        <v>7100</v>
      </c>
      <c r="E16" s="123">
        <v>0</v>
      </c>
      <c r="F16" s="123">
        <v>-567253</v>
      </c>
      <c r="G16" s="123">
        <v>-560153</v>
      </c>
      <c r="H16" s="123" t="s">
        <v>149</v>
      </c>
      <c r="I16" s="123">
        <v>-560153</v>
      </c>
    </row>
    <row r="17" spans="1:9" ht="15.75" thickBot="1">
      <c r="A17" s="106" t="s">
        <v>160</v>
      </c>
      <c r="B17" s="84">
        <f>SUM(B15:B16)</f>
        <v>0</v>
      </c>
      <c r="C17" s="84">
        <f t="shared" ref="C17:I17" si="0">SUM(C15:C16)</f>
        <v>0</v>
      </c>
      <c r="D17" s="84">
        <f t="shared" si="0"/>
        <v>7100</v>
      </c>
      <c r="E17" s="84">
        <f t="shared" si="0"/>
        <v>0</v>
      </c>
      <c r="F17" s="84">
        <f t="shared" si="0"/>
        <v>8570060</v>
      </c>
      <c r="G17" s="84">
        <f t="shared" si="0"/>
        <v>8577160</v>
      </c>
      <c r="H17" s="84">
        <f t="shared" si="0"/>
        <v>-81326</v>
      </c>
      <c r="I17" s="84">
        <f t="shared" si="0"/>
        <v>8495834</v>
      </c>
    </row>
    <row r="18" spans="1:9">
      <c r="A18" s="79"/>
      <c r="B18" s="92"/>
      <c r="C18" s="92"/>
      <c r="D18" s="92"/>
      <c r="E18" s="92"/>
      <c r="F18" s="92"/>
      <c r="G18" s="92"/>
      <c r="H18" s="92"/>
      <c r="I18" s="92"/>
    </row>
    <row r="19" spans="1:9">
      <c r="A19" s="121" t="s">
        <v>161</v>
      </c>
      <c r="B19" s="122">
        <v>0</v>
      </c>
      <c r="C19" s="122">
        <v>-601240</v>
      </c>
      <c r="D19" s="122">
        <v>0</v>
      </c>
      <c r="E19" s="122">
        <v>0</v>
      </c>
      <c r="F19" s="122">
        <v>0</v>
      </c>
      <c r="G19" s="122">
        <v>-601240</v>
      </c>
      <c r="H19" s="122">
        <v>0</v>
      </c>
      <c r="I19" s="122">
        <v>-601240</v>
      </c>
    </row>
    <row r="20" spans="1:9" ht="15.75" thickBot="1">
      <c r="A20" s="108" t="s">
        <v>148</v>
      </c>
      <c r="B20" s="85">
        <f>B13+B17+B19</f>
        <v>12136529</v>
      </c>
      <c r="C20" s="85">
        <f t="shared" ref="C20:I20" si="1">C13+C17+C19</f>
        <v>-7065614</v>
      </c>
      <c r="D20" s="85">
        <f t="shared" si="1"/>
        <v>-8057</v>
      </c>
      <c r="E20" s="85">
        <f t="shared" si="1"/>
        <v>1820479</v>
      </c>
      <c r="F20" s="85">
        <f t="shared" si="1"/>
        <v>381626647</v>
      </c>
      <c r="G20" s="85">
        <f t="shared" si="1"/>
        <v>388509984</v>
      </c>
      <c r="H20" s="85">
        <f t="shared" si="1"/>
        <v>33721054</v>
      </c>
      <c r="I20" s="85">
        <f t="shared" si="1"/>
        <v>422231038</v>
      </c>
    </row>
    <row r="21" spans="1:9" ht="15.75" thickTop="1">
      <c r="A21" s="79"/>
      <c r="B21" s="83"/>
      <c r="C21" s="83"/>
      <c r="D21" s="83"/>
      <c r="E21" s="83"/>
      <c r="F21" s="83"/>
      <c r="G21" s="83"/>
      <c r="H21" s="83"/>
      <c r="I21" s="83"/>
    </row>
    <row r="22" spans="1:9" ht="15.75" thickBot="1">
      <c r="A22" s="106" t="s">
        <v>162</v>
      </c>
      <c r="B22" s="86">
        <v>12136529</v>
      </c>
      <c r="C22" s="86">
        <v>-7065614</v>
      </c>
      <c r="D22" s="86">
        <v>-3292</v>
      </c>
      <c r="E22" s="86">
        <v>1820479</v>
      </c>
      <c r="F22" s="86">
        <v>420469917</v>
      </c>
      <c r="G22" s="86">
        <v>427358019</v>
      </c>
      <c r="H22" s="86">
        <v>35507909</v>
      </c>
      <c r="I22" s="86">
        <v>462865928</v>
      </c>
    </row>
    <row r="23" spans="1:9">
      <c r="A23" s="82" t="s">
        <v>0</v>
      </c>
      <c r="B23" s="87"/>
      <c r="C23" s="87"/>
      <c r="D23" s="87"/>
      <c r="E23" s="87"/>
      <c r="F23" s="87"/>
      <c r="G23" s="87"/>
      <c r="H23" s="87"/>
      <c r="I23" s="87"/>
    </row>
    <row r="24" spans="1:9">
      <c r="A24" s="107" t="s">
        <v>159</v>
      </c>
      <c r="B24" s="88">
        <v>0</v>
      </c>
      <c r="C24" s="88">
        <v>0</v>
      </c>
      <c r="D24" s="88">
        <v>0</v>
      </c>
      <c r="E24" s="88">
        <v>0</v>
      </c>
      <c r="F24" s="88">
        <v>20293063</v>
      </c>
      <c r="G24" s="88">
        <v>20293063</v>
      </c>
      <c r="H24" s="88">
        <v>936494</v>
      </c>
      <c r="I24" s="88">
        <v>21229557</v>
      </c>
    </row>
    <row r="25" spans="1:9">
      <c r="A25" s="121" t="s">
        <v>158</v>
      </c>
      <c r="B25" s="124">
        <v>0</v>
      </c>
      <c r="C25" s="124">
        <v>0</v>
      </c>
      <c r="D25" s="124">
        <v>-1359</v>
      </c>
      <c r="E25" s="124">
        <v>0</v>
      </c>
      <c r="F25" s="124">
        <v>316623</v>
      </c>
      <c r="G25" s="124">
        <v>315264</v>
      </c>
      <c r="H25" s="124">
        <v>0</v>
      </c>
      <c r="I25" s="124">
        <v>315264</v>
      </c>
    </row>
    <row r="26" spans="1:9" ht="15.75" thickBot="1">
      <c r="A26" s="106" t="s">
        <v>160</v>
      </c>
      <c r="B26" s="89">
        <f>SUM(B24:B25)</f>
        <v>0</v>
      </c>
      <c r="C26" s="89">
        <f t="shared" ref="C26:I26" si="2">SUM(C24:C25)</f>
        <v>0</v>
      </c>
      <c r="D26" s="89">
        <f t="shared" si="2"/>
        <v>-1359</v>
      </c>
      <c r="E26" s="89">
        <f t="shared" si="2"/>
        <v>0</v>
      </c>
      <c r="F26" s="89">
        <f t="shared" si="2"/>
        <v>20609686</v>
      </c>
      <c r="G26" s="89">
        <f t="shared" si="2"/>
        <v>20608327</v>
      </c>
      <c r="H26" s="89">
        <f t="shared" si="2"/>
        <v>936494</v>
      </c>
      <c r="I26" s="89">
        <f t="shared" si="2"/>
        <v>21544821</v>
      </c>
    </row>
    <row r="27" spans="1:9" ht="15.75" thickBot="1">
      <c r="A27" s="79" t="s">
        <v>0</v>
      </c>
      <c r="B27" s="88"/>
      <c r="C27" s="88"/>
      <c r="D27" s="88"/>
      <c r="E27" s="88"/>
      <c r="F27" s="88"/>
      <c r="G27" s="88"/>
      <c r="H27" s="88"/>
      <c r="I27" s="88"/>
    </row>
    <row r="28" spans="1:9" ht="15.75" thickBot="1">
      <c r="A28" s="109" t="s">
        <v>147</v>
      </c>
      <c r="B28" s="90">
        <f>B22+B26</f>
        <v>12136529</v>
      </c>
      <c r="C28" s="90">
        <f t="shared" ref="C28:I28" si="3">C22+C26</f>
        <v>-7065614</v>
      </c>
      <c r="D28" s="90">
        <f t="shared" si="3"/>
        <v>-4651</v>
      </c>
      <c r="E28" s="90">
        <f t="shared" si="3"/>
        <v>1820479</v>
      </c>
      <c r="F28" s="90">
        <f t="shared" si="3"/>
        <v>441079603</v>
      </c>
      <c r="G28" s="90">
        <f t="shared" si="3"/>
        <v>447966346</v>
      </c>
      <c r="H28" s="90">
        <f t="shared" si="3"/>
        <v>36444403</v>
      </c>
      <c r="I28" s="90">
        <f t="shared" si="3"/>
        <v>484410749</v>
      </c>
    </row>
    <row r="29" spans="1:9" ht="25.9" customHeight="1" thickTop="1">
      <c r="A29" s="150"/>
      <c r="B29" s="150"/>
      <c r="C29" s="150"/>
      <c r="D29" s="150"/>
      <c r="E29" s="150"/>
      <c r="F29" s="150"/>
      <c r="G29" s="150"/>
      <c r="H29" s="150"/>
      <c r="I29" s="150"/>
    </row>
    <row r="30" spans="1:9" ht="25.9" customHeight="1">
      <c r="A30" s="149"/>
      <c r="B30" s="149"/>
      <c r="C30" s="149"/>
      <c r="D30" s="149"/>
      <c r="E30" s="149"/>
      <c r="F30" s="149"/>
      <c r="G30" s="149"/>
      <c r="H30" s="149"/>
      <c r="I30" s="149"/>
    </row>
    <row r="32" spans="1:9" ht="15.75" thickBot="1">
      <c r="A32" s="128" t="s">
        <v>61</v>
      </c>
      <c r="B32" s="128"/>
      <c r="H32" s="130"/>
      <c r="I32" s="130"/>
    </row>
    <row r="33" spans="1:9">
      <c r="A33" s="128"/>
      <c r="B33" s="128"/>
      <c r="H33" s="129" t="s">
        <v>63</v>
      </c>
      <c r="I33" s="129"/>
    </row>
    <row r="34" spans="1:9">
      <c r="A34" s="128" t="s">
        <v>0</v>
      </c>
      <c r="B34" s="128"/>
      <c r="H34" s="128"/>
      <c r="I34" s="128"/>
    </row>
    <row r="35" spans="1:9">
      <c r="A35" s="128"/>
      <c r="B35" s="128"/>
      <c r="H35" s="128"/>
      <c r="I35" s="128"/>
    </row>
    <row r="36" spans="1:9" ht="15.75" thickBot="1">
      <c r="A36" s="128" t="s">
        <v>62</v>
      </c>
      <c r="B36" s="128"/>
      <c r="H36" s="130"/>
      <c r="I36" s="130"/>
    </row>
    <row r="37" spans="1:9">
      <c r="A37" s="94"/>
      <c r="B37" s="94"/>
      <c r="H37" s="129" t="s">
        <v>64</v>
      </c>
      <c r="I37" s="129"/>
    </row>
  </sheetData>
  <mergeCells count="24">
    <mergeCell ref="A8:A9"/>
    <mergeCell ref="B8:B9"/>
    <mergeCell ref="C8:C9"/>
    <mergeCell ref="D8:D9"/>
    <mergeCell ref="G8:G9"/>
    <mergeCell ref="F8:F9"/>
    <mergeCell ref="E8:E9"/>
    <mergeCell ref="H37:I37"/>
    <mergeCell ref="H32:I32"/>
    <mergeCell ref="H33:I33"/>
    <mergeCell ref="H7:I7"/>
    <mergeCell ref="B7:G7"/>
    <mergeCell ref="I8:I9"/>
    <mergeCell ref="H8:H9"/>
    <mergeCell ref="A35:B35"/>
    <mergeCell ref="A36:B36"/>
    <mergeCell ref="A30:I30"/>
    <mergeCell ref="A29:I29"/>
    <mergeCell ref="A32:B32"/>
    <mergeCell ref="A33:B33"/>
    <mergeCell ref="A34:B34"/>
    <mergeCell ref="H34:I34"/>
    <mergeCell ref="H35:I35"/>
    <mergeCell ref="H36:I3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Ф1</vt:lpstr>
      <vt:lpstr>Ф2</vt:lpstr>
      <vt:lpstr>Ф3</vt:lpstr>
      <vt:lpstr>Ф4</vt:lpstr>
      <vt:lpstr>Ф1!_Hlk31968479</vt:lpstr>
      <vt:lpstr>Ф1!_Hlk31971137</vt:lpstr>
      <vt:lpstr>Ф1!_Hlk32235699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2020-06-01T12:15:54Z</dcterms:modified>
</cp:coreProperties>
</file>