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195" windowHeight="870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1">[1]Hidden!$A$42,[1]Hidden!$A$43,[1]Hidden!$A$44,[1]Hidden!$A$45,[1]Hidden!$A$46,[1]Hidden!$A$3:$A$39</definedName>
    <definedName name="ByOrder" localSheetId="2">[2]Hidden!$A$43,[2]Hidden!$A$44,[2]Hidden!$A$45,[2]Hidden!$A$3:$A$39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fhjkm" localSheetId="2">[4]hiddenА!$H$15</definedName>
    <definedName name="gfhjkm" localSheetId="3">[4]hiddenА!$H$15</definedName>
    <definedName name="gfhjkm">#REF!</definedName>
    <definedName name="KVARTALPrev">[4]hiddenА!$G$20</definedName>
    <definedName name="mmyyFil" localSheetId="2">Ф3!#REF!</definedName>
    <definedName name="mmyyFil" localSheetId="3">Ф4!#REF!</definedName>
    <definedName name="NameBeg" localSheetId="2">Ф3!#REF!</definedName>
    <definedName name="NameBeg" localSheetId="3">Ф4!#REF!</definedName>
    <definedName name="NameBeg">#REF!</definedName>
    <definedName name="NarastMESATZ">[5]Hidden1!$J$2:$J$13</definedName>
    <definedName name="sMonthGen">[3]Hidden!$I$20</definedName>
    <definedName name="sMonthNarast" localSheetId="2">[2]Hidden!$J$20</definedName>
    <definedName name="sMonthNarast" localSheetId="3">[6]Hidden!$J$20</definedName>
    <definedName name="sMonthNarast">[1]Hidden!$J$20</definedName>
    <definedName name="sVMONTH" localSheetId="1">[1]Hidden!$H$20</definedName>
    <definedName name="sVMONTH" localSheetId="3">[6]Hidden!$H$20</definedName>
    <definedName name="sVMONTH">[3]Hidden!$H$20</definedName>
    <definedName name="sYear" localSheetId="1">[1]Hidden!$F$19</definedName>
    <definedName name="sYear" localSheetId="3">[6]Hidden!$F$19</definedName>
    <definedName name="sYear">[3]Hidden!$F$19</definedName>
    <definedName name="VPODR" localSheetId="2">[5]Hidden1!$C$4</definedName>
    <definedName name="VPODR" localSheetId="3">[5]Hidden1!$C$4</definedName>
    <definedName name="VPODR">#REF!</definedName>
    <definedName name="VYEAR" localSheetId="1">[1]Hidden!$F$20</definedName>
    <definedName name="VYEAR" localSheetId="2">[2]Hidden!$F$20</definedName>
    <definedName name="VYEAR" localSheetId="3">[6]Hidden!$F$20</definedName>
    <definedName name="VYEAR">#REF!</definedName>
    <definedName name="VYEAR4">[3]Hidden!$F$19</definedName>
    <definedName name="WorkArea" localSheetId="2">Ф3!$C$10:$D$62</definedName>
    <definedName name="WorkArea" localSheetId="3">Ф4!$B$12:$G$19</definedName>
    <definedName name="YEARPrev4" localSheetId="1">[1]Hidden!$F$21</definedName>
    <definedName name="YEARPrev4" localSheetId="2">[2]Hidden!$F$21</definedName>
    <definedName name="YEARPrev4">[3]Hidden!$F$21</definedName>
    <definedName name="Z_D5AF6042_8F5F_4C64_8D87_96F77498099A_.wvu.PrintArea" localSheetId="1" hidden="1">Ф2!$A$1:$F$58</definedName>
    <definedName name="Z_D5AF6042_8F5F_4C64_8D87_96F77498099A_.wvu.PrintArea" localSheetId="3" hidden="1">Ф4!$A$1:$I$35</definedName>
    <definedName name="Z_D5AF6042_8F5F_4C64_8D87_96F77498099A_.wvu.Rows" localSheetId="3" hidden="1">Ф4!#REF!,Ф4!#REF!</definedName>
  </definedNames>
  <calcPr calcId="145621"/>
  <customWorkbookViews>
    <customWorkbookView name="Azamat Sekerbekov - Личное представление" guid="{EE6732EE-644E-43C7-942D-7451E7E830D4}" mergeInterval="0" personalView="1" maximized="1" xWindow="1" yWindow="1" windowWidth="1020" windowHeight="495" activeSheetId="1"/>
    <customWorkbookView name="Saule Taurbay - Личное представление" guid="{E717FDFD-62E6-43BE-93CB-427E63F7A108}" mergeInterval="0" personalView="1" maximized="1" windowWidth="1362" windowHeight="489" activeSheetId="3"/>
    <customWorkbookView name="Berik Zhunusov - Личное представление" guid="{D927C0C4-B121-44FC-80EA-DD480DB9B25E}" mergeInterval="0" personalView="1" maximized="1" windowWidth="1356" windowHeight="461" activeSheetId="1"/>
    <customWorkbookView name="user - Личное представление" guid="{D5AF6042-8F5F-4C64-8D87-96F77498099A}" mergeInterval="0" personalView="1" maximized="1" windowWidth="1362" windowHeight="503" activeSheetId="2"/>
  </customWorkbookViews>
  <fileRecoveryPr autoRecover="0"/>
</workbook>
</file>

<file path=xl/calcChain.xml><?xml version="1.0" encoding="utf-8"?>
<calcChain xmlns="http://schemas.openxmlformats.org/spreadsheetml/2006/main">
  <c r="G19" i="4" l="1"/>
  <c r="C19" i="4"/>
  <c r="I13" i="4" l="1"/>
  <c r="I14" i="4"/>
  <c r="I15" i="4"/>
  <c r="I16" i="4"/>
  <c r="I17" i="4"/>
  <c r="I18" i="4"/>
  <c r="I19" i="4"/>
  <c r="I20" i="4"/>
  <c r="I21" i="4"/>
  <c r="I22" i="4"/>
  <c r="I23" i="4"/>
  <c r="I24" i="4"/>
  <c r="I25" i="4"/>
  <c r="I12" i="4" l="1"/>
  <c r="A8" i="4"/>
  <c r="D36" i="2"/>
  <c r="D32" i="2"/>
  <c r="D41" i="2" s="1"/>
  <c r="C41" i="2"/>
  <c r="C36" i="2"/>
  <c r="C32" i="2"/>
  <c r="C29" i="2"/>
  <c r="C27" i="2"/>
  <c r="C19" i="2"/>
  <c r="C16" i="2"/>
  <c r="D14" i="2"/>
  <c r="D16" i="2" s="1"/>
  <c r="D19" i="2" s="1"/>
  <c r="D27" i="2" s="1"/>
  <c r="D29" i="2" s="1"/>
  <c r="C14" i="2"/>
  <c r="F36" i="2"/>
  <c r="E36" i="2"/>
  <c r="D36" i="1"/>
  <c r="C36" i="1"/>
  <c r="C68" i="3"/>
  <c r="F19" i="4"/>
  <c r="H19" i="4"/>
  <c r="E19" i="4"/>
  <c r="D19" i="4"/>
  <c r="B19" i="4"/>
  <c r="G12" i="4"/>
  <c r="G13" i="4"/>
  <c r="G14" i="4"/>
  <c r="H23" i="4"/>
  <c r="H25" i="4" s="1"/>
  <c r="C13" i="3"/>
  <c r="C37" i="3" s="1"/>
  <c r="C43" i="3" s="1"/>
  <c r="C57" i="3"/>
  <c r="D57" i="3"/>
  <c r="F23" i="4"/>
  <c r="F25" i="4" s="1"/>
  <c r="E23" i="4"/>
  <c r="E25" i="4" s="1"/>
  <c r="D23" i="4"/>
  <c r="D25" i="4" s="1"/>
  <c r="C23" i="4"/>
  <c r="C25" i="4"/>
  <c r="B23" i="4"/>
  <c r="B25" i="4"/>
  <c r="C29" i="4"/>
  <c r="D13" i="3"/>
  <c r="D37" i="3" s="1"/>
  <c r="D43" i="3" s="1"/>
  <c r="C63" i="3"/>
  <c r="D63" i="3"/>
  <c r="C72" i="3"/>
  <c r="E14" i="2"/>
  <c r="F14" i="2"/>
  <c r="F16" i="2" s="1"/>
  <c r="F19" i="2" s="1"/>
  <c r="F27" i="2" s="1"/>
  <c r="E50" i="2"/>
  <c r="C18" i="1"/>
  <c r="D18" i="1"/>
  <c r="C27" i="1"/>
  <c r="D27" i="1"/>
  <c r="B30" i="1"/>
  <c r="C30" i="1"/>
  <c r="D30" i="1"/>
  <c r="C45" i="1"/>
  <c r="D45" i="1"/>
  <c r="C54" i="1"/>
  <c r="D54" i="1"/>
  <c r="G23" i="4"/>
  <c r="E16" i="2" l="1"/>
  <c r="E19" i="2" s="1"/>
  <c r="E27" i="2" s="1"/>
  <c r="D28" i="1"/>
  <c r="D57" i="1" s="1"/>
  <c r="G25" i="4"/>
  <c r="D55" i="1"/>
  <c r="D56" i="1" s="1"/>
  <c r="F29" i="2"/>
  <c r="F32" i="2" s="1"/>
  <c r="F41" i="2" s="1"/>
  <c r="D68" i="3"/>
  <c r="C55" i="1"/>
  <c r="C56" i="1" s="1"/>
  <c r="C28" i="1"/>
  <c r="E29" i="2" l="1"/>
  <c r="E32" i="2" s="1"/>
  <c r="E41" i="2" s="1"/>
  <c r="C57" i="1"/>
</calcChain>
</file>

<file path=xl/sharedStrings.xml><?xml version="1.0" encoding="utf-8"?>
<sst xmlns="http://schemas.openxmlformats.org/spreadsheetml/2006/main" count="241" uniqueCount="192">
  <si>
    <t>Прочие долгосрочные финансовые активы</t>
  </si>
  <si>
    <t>Основные средства</t>
  </si>
  <si>
    <t>Нематериальные активы</t>
  </si>
  <si>
    <t>Прочие долгосрочные активы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</si>
  <si>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</si>
  <si>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</si>
  <si>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</si>
  <si>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Главный бухгалтер -директор ДБУиО</t>
  </si>
  <si>
    <t>Жуманова М.А.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</si>
  <si>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</si>
  <si>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</si>
  <si>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</si>
  <si>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</si>
  <si>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</si>
  <si>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 xml:space="preserve">Главный бухгалтер - директор ДБУиО 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</si>
  <si>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</si>
  <si>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</si>
  <si>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</si>
  <si>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</si>
  <si>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</si>
  <si>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</si>
  <si>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ПРОМЕЖУТОЧНЫЙ СОКРАЩЕННЫЙ КОНСОЛИДИРОВАННЫЙ ОТЧЕТ О ФИНАНСОВОМ ПОЛОЖЕНИИ</t>
  </si>
  <si>
    <t>Прим.</t>
  </si>
  <si>
    <t>Активы</t>
  </si>
  <si>
    <t>Долгосрочные активы</t>
  </si>
  <si>
    <t>Авансы, уплаченные за долгосрочные активы</t>
  </si>
  <si>
    <t>5</t>
  </si>
  <si>
    <t>6</t>
  </si>
  <si>
    <t>Товарно-материальные запасы</t>
  </si>
  <si>
    <t>Торговая дебиторская задолженность</t>
  </si>
  <si>
    <t>Предоплата по корпоративному подоходному налогу</t>
  </si>
  <si>
    <t>9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</si>
  <si>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</si>
  <si>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</si>
  <si>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</si>
  <si>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>Корректировка чистой стоимости реализации неликвидных товарно−материальных запасов</t>
  </si>
  <si>
    <t xml:space="preserve">Начисление расходов по финансированию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</si>
  <si>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</si>
  <si>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</si>
  <si>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</si>
  <si>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краткосрочных и долгосрочных активах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</si>
  <si>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</si>
  <si>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</si>
  <si>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</si>
  <si>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</si>
  <si>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</si>
  <si>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</si>
  <si>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</si>
  <si>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</si>
  <si>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</si>
  <si>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</si>
  <si>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</si>
  <si>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</si>
  <si>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</si>
  <si>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</si>
  <si>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</si>
  <si>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</si>
  <si>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</si>
  <si>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Финансовая деятельность</t>
  </si>
  <si>
    <t>Погашение займов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</si>
  <si>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</si>
  <si>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</si>
  <si>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</si>
  <si>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Операционная деятельность</t>
  </si>
  <si>
    <t>Итого активы</t>
  </si>
  <si>
    <t>14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</si>
  <si>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</si>
  <si>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</si>
  <si>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</si>
  <si>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</si>
  <si>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</si>
  <si>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Прибыль до налогообложения</t>
  </si>
  <si>
    <t>Расходы по подоходному налогу</t>
  </si>
  <si>
    <t>16</t>
  </si>
  <si>
    <t>17</t>
  </si>
  <si>
    <t>Прочий совокупный доход</t>
  </si>
  <si>
    <t>Прибыль на акцию</t>
  </si>
  <si>
    <t>АО «Казахтелеком»</t>
  </si>
  <si>
    <t>ПРОМЕЖУТОЧНЫЙ СОКРАЩЁННЫЙ КОНСОЛИДИРОВАННЫЙ ОТЧЁТ О ДВИЖЕНИИ ДЕНЕЖНЫХ СРЕДСТВ</t>
  </si>
  <si>
    <t>Капитал и обязательства</t>
  </si>
  <si>
    <t>Выпущенные акции</t>
  </si>
  <si>
    <t>Собственные выкупленные акции</t>
  </si>
  <si>
    <t>Прочие резервы</t>
  </si>
  <si>
    <t xml:space="preserve">ПРОМЕЖУТОЧНЫЙ СОКРАЩЁННЫЙ КОНСОЛИДИРОВАННЫЙ ОТЧЁТ О СОВОКУПНОМ ДОХОДЕ 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</si>
  <si>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</si>
  <si>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</si>
  <si>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</si>
  <si>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</si>
  <si>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</si>
  <si>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</si>
  <si>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</si>
  <si>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</si>
  <si>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</si>
  <si>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</si>
  <si>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Прочие краткосрочные обязательства</t>
  </si>
  <si>
    <t>Итого обязательства</t>
  </si>
  <si>
    <t>Итого капитал и обязательства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</si>
  <si>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</si>
  <si>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</si>
  <si>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>Итого</t>
  </si>
  <si>
    <t>Некотрольные доли участия</t>
  </si>
  <si>
    <t xml:space="preserve">Корректировки на:
</t>
  </si>
  <si>
    <t>Денежные средства и их эквиваленты</t>
  </si>
  <si>
    <t>Долговая составляющая привилегированных акций</t>
  </si>
  <si>
    <t>В тысячах тенге</t>
  </si>
  <si>
    <t>Чистые денежные потоки, использованные в финансовой деятельности</t>
  </si>
  <si>
    <t>Прочие краткосрочные активы</t>
  </si>
  <si>
    <t>Краткосрочные активы</t>
  </si>
  <si>
    <t>11</t>
  </si>
  <si>
    <t>Прибыль до налогообложения от продолжающейся деятельности</t>
  </si>
  <si>
    <t>Прекращенная деятельность</t>
  </si>
  <si>
    <t>Прибыль на акцию от продолжающейся деятельности</t>
  </si>
  <si>
    <t>На 1 января 2016 года</t>
  </si>
  <si>
    <t>Чистые денежные потоки, полученные от операционной деятельности</t>
  </si>
  <si>
    <t>Итого совокупный доход за период, за вычетом подоходного налога</t>
  </si>
  <si>
    <t>Узбеков А.А.</t>
  </si>
  <si>
    <t>Дивиденды, выплаченные по простым и привилегированным акциям</t>
  </si>
  <si>
    <t>2016 года (неаудировано)</t>
  </si>
  <si>
    <t>7</t>
  </si>
  <si>
    <t>Чистые денежные потоки, использованные в инвестиционной деятельности</t>
  </si>
  <si>
    <t>Приобретение неконтрольных долей участия в дочерней организации</t>
  </si>
  <si>
    <t>Возврат финансовой помощи</t>
  </si>
  <si>
    <t>На 31 декабря 2016 года (аудировано)</t>
  </si>
  <si>
    <t>На 1 января 2017 года</t>
  </si>
  <si>
    <t>2017 года (неаудировано)</t>
  </si>
  <si>
    <t>Прибыль до налогообложения от прекращенной деятельности</t>
  </si>
  <si>
    <t>Нереализованные (убытки)/доходы от (положительной)/отрицательной курсовой разницы</t>
  </si>
  <si>
    <t>Итого совокупный (убыток)/доход (неаудировано)</t>
  </si>
  <si>
    <t>Прочие краткосрочные финансовые активы</t>
  </si>
  <si>
    <t>Займы: долгосрочная часть</t>
  </si>
  <si>
    <t>Займы: краткосрочная часть</t>
  </si>
  <si>
    <t>Текущий корпоративный подоходный налог к уплате</t>
  </si>
  <si>
    <t xml:space="preserve">Доходы </t>
  </si>
  <si>
    <t>Себестоимость реализации</t>
  </si>
  <si>
    <t>Чистая прибыль за период</t>
  </si>
  <si>
    <t>Курсовые разницы при пересчёте отчётности зарубежных дочерних организаций</t>
  </si>
  <si>
    <t>Прибыль после налогооблажения за период от прекращенной деятельности</t>
  </si>
  <si>
    <t>Прочий совокупный доход / (убыток), подлежащий реклассификации в состав прибыли или убытка в последующих периодах (за вычетом налогов):</t>
  </si>
  <si>
    <t>Чистая прибыль за период (неаудировано)</t>
  </si>
  <si>
    <t>Итого совокупный доход (неаудировано)</t>
  </si>
  <si>
    <t>Доход/(убыток) от выбытия ОС и НМА</t>
  </si>
  <si>
    <t>Прочий совокупный убыток за период, за вычетом подоходного налога</t>
  </si>
  <si>
    <t>Убыток от обесценения основных средств</t>
  </si>
  <si>
    <t>-</t>
  </si>
  <si>
    <t>Изменение в обязательствах по вознаграждениям работников</t>
  </si>
  <si>
    <t>Чистое выбытие денежных средств при выбытии дочерней организации</t>
  </si>
  <si>
    <t>Резерв на сомнительную задолженность</t>
  </si>
  <si>
    <t>Продолжающаяся деятельность</t>
  </si>
  <si>
    <t>Прибыль за отчётный период от продолжающейся деятельности</t>
  </si>
  <si>
    <t>Актуарные убытки по планам с установленными выплатами, за вычетом подоходного налога</t>
  </si>
  <si>
    <t>Промежуточная сокращённая консолидированная</t>
  </si>
  <si>
    <t>финансовая отчётность (неаудированная)</t>
  </si>
  <si>
    <t>Авансы выданные</t>
  </si>
  <si>
    <t>Резерв по пересчету иностранной валюты</t>
  </si>
  <si>
    <t>Компенсация за оказание универсальных услуг в сельской местности</t>
  </si>
  <si>
    <t>Чистые доходы/(расходы) от переоценки валютных статей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</si>
  <si>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</si>
  <si>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(убыток)/доход, не подлежащий реклассификации в состав прибыли или убытка в последующих периодах (за вычетом налогов)</t>
  </si>
  <si>
    <t>Базовая и разводненная, в тенге</t>
  </si>
  <si>
    <t>Прибыль от выбытия дочерней организации</t>
  </si>
  <si>
    <t xml:space="preserve">Денежные средства от продажи доли в дочерней организации </t>
  </si>
  <si>
    <t>Чистое уменьшение денежных средств и их эквивалентов</t>
  </si>
  <si>
    <t>Прочий совокупный убыток  (неаудировано)</t>
  </si>
  <si>
    <t>Приобретение неконтрольных долей участия (неаудировано)</t>
  </si>
  <si>
    <t>Дивиденды (неаудировано)</t>
  </si>
  <si>
    <t>Прочий совокупный доход/(убыток) (неаудировано)</t>
  </si>
  <si>
    <t>19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</si>
  <si>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</si>
  <si>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</si>
  <si>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</si>
  <si>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Чистый прочий совокупный убыток,  не подлежащий реклассификации в состав прибыли или убытка в последующих периодах</t>
  </si>
  <si>
    <t>Инвестиции в зависимые организации</t>
  </si>
  <si>
    <t>Долю в убытке зависымых организаций</t>
  </si>
  <si>
    <t>Резерв 
по пересчету иностранной валюты</t>
  </si>
  <si>
    <t>На 30 сентября 2017 года</t>
  </si>
  <si>
    <t>На 30 сентября 2017 года (неаудировано)</t>
  </si>
  <si>
    <t>За три месяца, закончившиеся 30 сентября</t>
  </si>
  <si>
    <t>Доля в прибыли/(убытках) зависимых организаций</t>
  </si>
  <si>
    <t>Прибыль/(убыток) от выбытия основных средств</t>
  </si>
  <si>
    <t>1.464,18</t>
  </si>
  <si>
    <t>2.938,91</t>
  </si>
  <si>
    <t>5.790,00</t>
  </si>
  <si>
    <t>1.963,49</t>
  </si>
  <si>
    <t>За девять месяцев, закончившихся 30 сентября</t>
  </si>
  <si>
    <t>За три месяца и девять месяцев, закончившийся 30 сентября 2017 года</t>
  </si>
  <si>
    <t>За девятимесячный период, закончившийся 30 сентября 2017 года</t>
  </si>
  <si>
    <t xml:space="preserve">30 сентября 2017 года  (неаудировано)
</t>
  </si>
  <si>
    <t xml:space="preserve">30 сентября 2016 года
(неаудировано)
</t>
  </si>
  <si>
    <t>Возврат денежных средств с ограниченным правом использования</t>
  </si>
  <si>
    <t>На 30 сентября 2016 года (неаудировано)</t>
  </si>
  <si>
    <t>Собственные выкупленные акции(неаудировано)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</si>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</sst>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_ ;[Red]\-#,##0.00\ "/>
    <numFmt numFmtId="167" formatCode="_-* #,##0_р_._-;\-* #,##0_р_._-;_-* &quot;-&quot;??_р_._-;_-@_-"/>
    <numFmt numFmtId="168" formatCode="_(* #,##0.00_);_(* \(#,##0.00\);_(* &quot;-&quot;_);_(@_)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9"/>
      <name val="Arial Cyr"/>
      <family val="2"/>
      <charset val="204"/>
    </font>
    <font>
      <sz val="10"/>
      <name val="Tahoma"/>
      <family val="2"/>
    </font>
    <font>
      <sz val="10"/>
      <name val="Helv"/>
      <charset val="204"/>
    </font>
    <font>
      <b/>
      <i/>
      <sz val="8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Arial Cyr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</font>
    <font>
      <b/>
      <sz val="12"/>
      <name val="Arial Cyr"/>
    </font>
    <font>
      <sz val="12"/>
      <name val="Arial Cyr"/>
    </font>
    <font>
      <i/>
      <sz val="10"/>
      <name val="Arial Cyr"/>
    </font>
    <font>
      <b/>
      <sz val="9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1" fillId="0" borderId="0"/>
    <xf numFmtId="3" fontId="1" fillId="0" borderId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30" fillId="0" borderId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5">
    <xf numFmtId="0" fontId="0" fillId="0" borderId="0" xfId="0"/>
    <xf numFmtId="0" fontId="24" fillId="0" borderId="0" xfId="0" applyFont="1" applyFill="1" applyProtection="1">
      <protection locked="0"/>
    </xf>
    <xf numFmtId="4" fontId="24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center" vertical="center"/>
    </xf>
    <xf numFmtId="49" fontId="24" fillId="0" borderId="10" xfId="42" applyNumberFormat="1" applyFont="1" applyFill="1" applyBorder="1" applyAlignment="1" applyProtection="1">
      <alignment horizontal="center"/>
    </xf>
    <xf numFmtId="167" fontId="24" fillId="0" borderId="0" xfId="0" applyNumberFormat="1" applyFont="1" applyFill="1" applyProtection="1"/>
    <xf numFmtId="0" fontId="24" fillId="0" borderId="0" xfId="0" applyFont="1" applyFill="1" applyBorder="1" applyAlignment="1">
      <alignment wrapText="1"/>
    </xf>
    <xf numFmtId="4" fontId="24" fillId="0" borderId="0" xfId="0" applyNumberFormat="1" applyFont="1" applyFill="1" applyBorder="1" applyAlignment="1" applyProtection="1">
      <alignment wrapText="1"/>
    </xf>
    <xf numFmtId="0" fontId="24" fillId="0" borderId="0" xfId="0" applyFont="1" applyFill="1"/>
    <xf numFmtId="4" fontId="24" fillId="0" borderId="0" xfId="0" applyNumberFormat="1" applyFont="1" applyFill="1"/>
    <xf numFmtId="0" fontId="24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33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19" fillId="0" borderId="0" xfId="0" applyFont="1" applyFill="1"/>
    <xf numFmtId="41" fontId="24" fillId="0" borderId="0" xfId="0" applyNumberFormat="1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/>
    </xf>
    <xf numFmtId="0" fontId="19" fillId="0" borderId="0" xfId="0" applyFont="1" applyFill="1" applyProtection="1">
      <protection locked="0"/>
    </xf>
    <xf numFmtId="0" fontId="21" fillId="0" borderId="0" xfId="0" applyFont="1" applyFill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horizontal="right" vertical="center"/>
      <protection locked="0"/>
    </xf>
    <xf numFmtId="3" fontId="19" fillId="0" borderId="0" xfId="0" quotePrefix="1" applyNumberFormat="1" applyFont="1" applyFill="1" applyAlignment="1" applyProtection="1">
      <alignment horizontal="right" vertical="center"/>
      <protection locked="0"/>
    </xf>
    <xf numFmtId="3" fontId="19" fillId="0" borderId="0" xfId="0" applyNumberFormat="1" applyFont="1" applyFill="1" applyAlignment="1" applyProtection="1">
      <alignment vertical="center" wrapText="1"/>
      <protection locked="0"/>
    </xf>
    <xf numFmtId="3" fontId="24" fillId="0" borderId="0" xfId="0" applyNumberFormat="1" applyFont="1" applyFill="1" applyAlignment="1" applyProtection="1">
      <alignment vertical="center" wrapText="1"/>
      <protection locked="0"/>
    </xf>
    <xf numFmtId="0" fontId="26" fillId="0" borderId="0" xfId="0" applyFont="1" applyFill="1" applyProtection="1">
      <protection locked="0"/>
    </xf>
    <xf numFmtId="49" fontId="28" fillId="0" borderId="0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41" fontId="22" fillId="0" borderId="0" xfId="5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5" fillId="0" borderId="11" xfId="0" applyFont="1" applyFill="1" applyBorder="1" applyProtection="1"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Protection="1"/>
    <xf numFmtId="3" fontId="21" fillId="0" borderId="0" xfId="0" applyNumberFormat="1" applyFont="1" applyFill="1" applyAlignment="1" applyProtection="1">
      <alignment wrapText="1"/>
      <protection locked="0"/>
    </xf>
    <xf numFmtId="0" fontId="24" fillId="0" borderId="0" xfId="40" applyFont="1" applyFill="1" applyAlignment="1" applyProtection="1">
      <alignment horizontal="center"/>
      <protection locked="0"/>
    </xf>
    <xf numFmtId="3" fontId="24" fillId="0" borderId="0" xfId="40" applyNumberFormat="1" applyFont="1" applyFill="1" applyAlignment="1" applyProtection="1">
      <alignment horizontal="center"/>
      <protection locked="0"/>
    </xf>
    <xf numFmtId="166" fontId="31" fillId="0" borderId="0" xfId="42" applyFont="1" applyFill="1" applyAlignment="1" applyProtection="1">
      <alignment horizontal="center"/>
      <protection locked="0"/>
    </xf>
    <xf numFmtId="49" fontId="25" fillId="0" borderId="10" xfId="42" applyNumberFormat="1" applyFont="1" applyFill="1" applyBorder="1" applyAlignment="1" applyProtection="1">
      <alignment horizontal="center"/>
    </xf>
    <xf numFmtId="0" fontId="21" fillId="0" borderId="0" xfId="0" applyFont="1" applyFill="1"/>
    <xf numFmtId="0" fontId="22" fillId="0" borderId="11" xfId="0" applyFont="1" applyFill="1" applyBorder="1" applyProtection="1"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Alignment="1">
      <alignment wrapText="1"/>
    </xf>
    <xf numFmtId="3" fontId="24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>
      <alignment wrapText="1"/>
    </xf>
    <xf numFmtId="0" fontId="26" fillId="0" borderId="0" xfId="0" applyFont="1" applyFill="1" applyAlignment="1" applyProtection="1">
      <alignment horizontal="center"/>
      <protection locked="0"/>
    </xf>
    <xf numFmtId="41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Alignment="1"/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</xf>
    <xf numFmtId="167" fontId="19" fillId="0" borderId="0" xfId="0" applyNumberFormat="1" applyFont="1" applyFill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3" fontId="19" fillId="0" borderId="0" xfId="0" applyNumberFormat="1" applyFont="1" applyFill="1" applyAlignment="1" applyProtection="1">
      <alignment wrapText="1"/>
      <protection locked="0"/>
    </xf>
    <xf numFmtId="3" fontId="24" fillId="0" borderId="0" xfId="0" applyNumberFormat="1" applyFont="1" applyFill="1" applyAlignment="1" applyProtection="1">
      <alignment wrapText="1"/>
      <protection locked="0"/>
    </xf>
    <xf numFmtId="3" fontId="19" fillId="0" borderId="0" xfId="0" applyNumberFormat="1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3" fontId="24" fillId="0" borderId="0" xfId="0" applyNumberFormat="1" applyFont="1" applyFill="1" applyAlignment="1" applyProtection="1">
      <protection locked="0"/>
    </xf>
    <xf numFmtId="49" fontId="0" fillId="0" borderId="10" xfId="42" applyNumberFormat="1" applyFont="1" applyFill="1" applyBorder="1" applyAlignment="1" applyProtection="1">
      <alignment horizontal="center"/>
    </xf>
    <xf numFmtId="3" fontId="22" fillId="0" borderId="0" xfId="0" applyNumberFormat="1" applyFont="1" applyFill="1" applyAlignment="1">
      <alignment wrapText="1"/>
    </xf>
    <xf numFmtId="0" fontId="36" fillId="0" borderId="0" xfId="42" applyNumberFormat="1" applyFont="1" applyFill="1" applyAlignment="1" applyProtection="1">
      <protection locked="0"/>
    </xf>
    <xf numFmtId="3" fontId="1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center" vertical="center"/>
    </xf>
    <xf numFmtId="49" fontId="34" fillId="0" borderId="0" xfId="0" applyNumberFormat="1" applyFont="1" applyFill="1" applyAlignment="1">
      <alignment horizontal="center"/>
    </xf>
    <xf numFmtId="0" fontId="21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49" fontId="37" fillId="0" borderId="0" xfId="0" applyNumberFormat="1" applyFont="1" applyFill="1" applyBorder="1" applyAlignment="1" applyProtection="1">
      <alignment vertical="center" wrapText="1"/>
    </xf>
    <xf numFmtId="0" fontId="19" fillId="0" borderId="11" xfId="0" applyFont="1" applyFill="1" applyBorder="1" applyAlignment="1">
      <alignment wrapText="1"/>
    </xf>
    <xf numFmtId="0" fontId="42" fillId="0" borderId="0" xfId="0" applyFont="1" applyFill="1"/>
    <xf numFmtId="0" fontId="42" fillId="0" borderId="0" xfId="0" applyFont="1" applyFill="1" applyProtection="1">
      <protection locked="0"/>
    </xf>
    <xf numFmtId="165" fontId="42" fillId="0" borderId="0" xfId="0" applyNumberFormat="1" applyFont="1" applyFill="1" applyAlignment="1">
      <alignment wrapText="1"/>
    </xf>
    <xf numFmtId="167" fontId="42" fillId="0" borderId="0" xfId="0" applyNumberFormat="1" applyFont="1" applyFill="1" applyProtection="1">
      <protection locked="0"/>
    </xf>
    <xf numFmtId="0" fontId="42" fillId="0" borderId="0" xfId="0" applyNumberFormat="1" applyFont="1" applyFill="1" applyAlignment="1" applyProtection="1">
      <protection locked="0"/>
    </xf>
    <xf numFmtId="0" fontId="42" fillId="0" borderId="0" xfId="0" applyFont="1" applyFill="1" applyAlignment="1" applyProtection="1">
      <protection locked="0"/>
    </xf>
    <xf numFmtId="0" fontId="42" fillId="0" borderId="0" xfId="0" applyNumberFormat="1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Alignment="1">
      <alignment wrapText="1"/>
    </xf>
    <xf numFmtId="49" fontId="42" fillId="0" borderId="0" xfId="0" applyNumberFormat="1" applyFont="1" applyFill="1" applyAlignment="1">
      <alignment wrapText="1"/>
    </xf>
    <xf numFmtId="3" fontId="42" fillId="0" borderId="0" xfId="0" applyNumberFormat="1" applyFont="1" applyFill="1"/>
    <xf numFmtId="0" fontId="42" fillId="0" borderId="0" xfId="0" applyFont="1" applyFill="1" applyBorder="1"/>
    <xf numFmtId="165" fontId="42" fillId="0" borderId="0" xfId="0" applyNumberFormat="1" applyFont="1" applyFill="1" applyProtection="1">
      <protection locked="0"/>
    </xf>
    <xf numFmtId="3" fontId="42" fillId="0" borderId="0" xfId="0" applyNumberFormat="1" applyFont="1" applyFill="1" applyProtection="1">
      <protection locked="0"/>
    </xf>
    <xf numFmtId="165" fontId="43" fillId="0" borderId="0" xfId="0" applyNumberFormat="1" applyFont="1" applyFill="1" applyAlignment="1">
      <alignment wrapText="1"/>
    </xf>
    <xf numFmtId="165" fontId="43" fillId="0" borderId="0" xfId="0" applyNumberFormat="1" applyFont="1" applyFill="1" applyBorder="1" applyAlignment="1">
      <alignment wrapText="1"/>
    </xf>
    <xf numFmtId="165" fontId="36" fillId="0" borderId="12" xfId="51" applyNumberFormat="1" applyFont="1" applyFill="1" applyBorder="1" applyAlignment="1" applyProtection="1">
      <alignment horizontal="center" vertical="center" wrapText="1"/>
    </xf>
    <xf numFmtId="165" fontId="35" fillId="0" borderId="13" xfId="51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/>
    <xf numFmtId="0" fontId="44" fillId="0" borderId="0" xfId="0" applyFont="1" applyFill="1" applyProtection="1"/>
    <xf numFmtId="0" fontId="35" fillId="0" borderId="0" xfId="0" applyFont="1" applyFill="1" applyProtection="1">
      <protection locked="0"/>
    </xf>
    <xf numFmtId="165" fontId="36" fillId="0" borderId="0" xfId="0" applyNumberFormat="1" applyFont="1" applyFill="1" applyAlignment="1" applyProtection="1">
      <alignment horizontal="right" vertical="center"/>
      <protection locked="0"/>
    </xf>
    <xf numFmtId="165" fontId="35" fillId="0" borderId="0" xfId="0" applyNumberFormat="1" applyFont="1" applyFill="1" applyAlignment="1" applyProtection="1">
      <alignment horizontal="right" vertical="center"/>
      <protection locked="0"/>
    </xf>
    <xf numFmtId="165" fontId="35" fillId="0" borderId="0" xfId="0" quotePrefix="1" applyNumberFormat="1" applyFont="1" applyFill="1" applyAlignment="1" applyProtection="1">
      <alignment horizontal="right"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165" fontId="36" fillId="0" borderId="0" xfId="0" applyNumberFormat="1" applyFont="1" applyFill="1" applyAlignment="1">
      <alignment wrapText="1"/>
    </xf>
    <xf numFmtId="165" fontId="35" fillId="0" borderId="0" xfId="0" applyNumberFormat="1" applyFont="1" applyFill="1" applyAlignment="1">
      <alignment wrapText="1"/>
    </xf>
    <xf numFmtId="0" fontId="36" fillId="0" borderId="0" xfId="0" applyFont="1" applyFill="1"/>
    <xf numFmtId="165" fontId="35" fillId="0" borderId="0" xfId="0" applyNumberFormat="1" applyFont="1" applyFill="1" applyAlignment="1">
      <alignment horizontal="right" wrapText="1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left" vertical="center" wrapText="1"/>
    </xf>
    <xf numFmtId="0" fontId="35" fillId="0" borderId="14" xfId="0" applyFont="1" applyFill="1" applyBorder="1" applyAlignment="1" applyProtection="1">
      <alignment horizontal="left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vertical="center" wrapText="1"/>
      <protection locked="0"/>
    </xf>
    <xf numFmtId="165" fontId="36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165" fontId="36" fillId="0" borderId="0" xfId="0" applyNumberFormat="1" applyFont="1" applyFill="1" applyBorder="1" applyAlignment="1" applyProtection="1">
      <alignment vertical="center"/>
      <protection locked="0"/>
    </xf>
    <xf numFmtId="165" fontId="35" fillId="0" borderId="0" xfId="0" applyNumberFormat="1" applyFont="1" applyFill="1" applyProtection="1">
      <protection locked="0"/>
    </xf>
    <xf numFmtId="0" fontId="35" fillId="0" borderId="0" xfId="0" applyFont="1" applyFill="1" applyBorder="1" applyProtection="1">
      <protection locked="0"/>
    </xf>
    <xf numFmtId="165" fontId="36" fillId="0" borderId="0" xfId="0" applyNumberFormat="1" applyFont="1" applyFill="1" applyBorder="1" applyAlignment="1">
      <alignment wrapText="1"/>
    </xf>
    <xf numFmtId="41" fontId="25" fillId="0" borderId="0" xfId="0" applyNumberFormat="1" applyFont="1" applyFill="1"/>
    <xf numFmtId="0" fontId="25" fillId="0" borderId="0" xfId="0" applyFont="1" applyFill="1"/>
    <xf numFmtId="0" fontId="0" fillId="0" borderId="0" xfId="0" applyFont="1" applyFill="1"/>
    <xf numFmtId="0" fontId="33" fillId="0" borderId="0" xfId="0" applyFont="1" applyFill="1" applyAlignment="1" applyProtection="1">
      <protection locked="0"/>
    </xf>
    <xf numFmtId="0" fontId="22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 applyProtection="1">
      <alignment wrapText="1"/>
    </xf>
    <xf numFmtId="49" fontId="41" fillId="0" borderId="10" xfId="0" applyNumberFormat="1" applyFont="1" applyFill="1" applyBorder="1" applyAlignment="1" applyProtection="1">
      <alignment wrapText="1"/>
    </xf>
    <xf numFmtId="14" fontId="22" fillId="0" borderId="10" xfId="41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vertical="center" wrapText="1"/>
    </xf>
    <xf numFmtId="3" fontId="24" fillId="0" borderId="10" xfId="0" applyNumberFormat="1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/>
    </xf>
    <xf numFmtId="49" fontId="22" fillId="0" borderId="10" xfId="0" applyNumberFormat="1" applyFont="1" applyFill="1" applyBorder="1" applyAlignment="1" applyProtection="1">
      <alignment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/>
    </xf>
    <xf numFmtId="49" fontId="24" fillId="0" borderId="10" xfId="0" applyNumberFormat="1" applyFont="1" applyFill="1" applyBorder="1" applyAlignment="1" applyProtection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vertical="center" wrapText="1"/>
    </xf>
    <xf numFmtId="49" fontId="36" fillId="0" borderId="10" xfId="0" applyNumberFormat="1" applyFont="1" applyBorder="1" applyAlignment="1">
      <alignment horizontal="center" vertical="center"/>
    </xf>
    <xf numFmtId="49" fontId="24" fillId="0" borderId="10" xfId="42" applyNumberFormat="1" applyFont="1" applyFill="1" applyBorder="1" applyAlignment="1" applyProtection="1">
      <alignment vertical="center" wrapText="1"/>
    </xf>
    <xf numFmtId="49" fontId="24" fillId="0" borderId="10" xfId="42" applyNumberFormat="1" applyFont="1" applyFill="1" applyBorder="1" applyAlignment="1" applyProtection="1">
      <alignment vertical="top" wrapText="1"/>
    </xf>
    <xf numFmtId="49" fontId="0" fillId="0" borderId="10" xfId="42" applyNumberFormat="1" applyFont="1" applyFill="1" applyBorder="1" applyAlignment="1" applyProtection="1">
      <alignment vertical="center" wrapText="1"/>
    </xf>
    <xf numFmtId="49" fontId="22" fillId="0" borderId="10" xfId="42" applyNumberFormat="1" applyFont="1" applyFill="1" applyBorder="1" applyAlignment="1" applyProtection="1">
      <alignment vertical="center" wrapText="1"/>
    </xf>
    <xf numFmtId="49" fontId="25" fillId="0" borderId="10" xfId="42" applyNumberFormat="1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wrapText="1"/>
    </xf>
    <xf numFmtId="49" fontId="0" fillId="0" borderId="10" xfId="42" applyNumberFormat="1" applyFont="1" applyFill="1" applyBorder="1" applyAlignment="1" applyProtection="1">
      <alignment vertical="top" wrapText="1"/>
    </xf>
    <xf numFmtId="0" fontId="36" fillId="0" borderId="15" xfId="0" applyFont="1" applyFill="1" applyBorder="1" applyAlignment="1" applyProtection="1">
      <alignment horizontal="left" vertical="center" wrapText="1"/>
    </xf>
    <xf numFmtId="49" fontId="36" fillId="0" borderId="16" xfId="0" applyNumberFormat="1" applyFont="1" applyFill="1" applyBorder="1" applyAlignment="1" applyProtection="1">
      <alignment horizontal="center" vertical="center"/>
    </xf>
    <xf numFmtId="0" fontId="47" fillId="0" borderId="17" xfId="0" applyFont="1" applyFill="1" applyBorder="1" applyAlignment="1" applyProtection="1">
      <alignment horizontal="left"/>
      <protection locked="0"/>
    </xf>
    <xf numFmtId="49" fontId="35" fillId="0" borderId="18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left" vertical="center" wrapText="1"/>
    </xf>
    <xf numFmtId="49" fontId="35" fillId="0" borderId="16" xfId="0" applyNumberFormat="1" applyFont="1" applyFill="1" applyBorder="1" applyAlignment="1" applyProtection="1">
      <alignment horizontal="center" vertical="center"/>
    </xf>
    <xf numFmtId="0" fontId="36" fillId="0" borderId="11" xfId="0" applyFont="1" applyFill="1" applyBorder="1" applyProtection="1">
      <protection locked="0"/>
    </xf>
    <xf numFmtId="3" fontId="35" fillId="0" borderId="11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protection locked="0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Protection="1"/>
    <xf numFmtId="0" fontId="0" fillId="0" borderId="10" xfId="0" applyFill="1" applyBorder="1" applyAlignment="1" applyProtection="1">
      <alignment horizontal="left" wrapText="1"/>
    </xf>
    <xf numFmtId="0" fontId="25" fillId="0" borderId="10" xfId="0" applyFont="1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wrapText="1"/>
    </xf>
    <xf numFmtId="0" fontId="36" fillId="0" borderId="14" xfId="0" applyFont="1" applyFill="1" applyBorder="1" applyAlignment="1" applyProtection="1">
      <alignment horizontal="left"/>
    </xf>
    <xf numFmtId="41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/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/>
      <protection locked="0"/>
    </xf>
    <xf numFmtId="49" fontId="37" fillId="0" borderId="10" xfId="42" applyNumberFormat="1" applyFont="1" applyFill="1" applyBorder="1" applyAlignment="1" applyProtection="1">
      <alignment wrapText="1"/>
      <protection locked="0"/>
    </xf>
    <xf numFmtId="49" fontId="22" fillId="0" borderId="10" xfId="42" applyNumberFormat="1" applyFont="1" applyFill="1" applyBorder="1" applyAlignment="1" applyProtection="1">
      <alignment vertical="center" wrapText="1"/>
      <protection locked="0"/>
    </xf>
    <xf numFmtId="49" fontId="2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42" applyNumberFormat="1" applyFont="1" applyFill="1" applyBorder="1" applyAlignment="1" applyProtection="1">
      <alignment vertical="top" wrapText="1"/>
    </xf>
    <xf numFmtId="0" fontId="40" fillId="0" borderId="0" xfId="0" applyFont="1" applyFill="1"/>
    <xf numFmtId="0" fontId="35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 applyProtection="1">
      <alignment horizontal="left" vertical="center" wrapText="1"/>
      <protection locked="0"/>
    </xf>
    <xf numFmtId="164" fontId="25" fillId="24" borderId="10" xfId="0" applyNumberFormat="1" applyFont="1" applyFill="1" applyBorder="1" applyAlignment="1">
      <alignment horizontal="left" wrapText="1"/>
    </xf>
    <xf numFmtId="164" fontId="0" fillId="24" borderId="10" xfId="0" applyNumberFormat="1" applyFont="1" applyFill="1" applyBorder="1" applyAlignment="1">
      <alignment horizontal="left" wrapText="1"/>
    </xf>
    <xf numFmtId="167" fontId="24" fillId="24" borderId="10" xfId="50" applyNumberFormat="1" applyFont="1" applyFill="1" applyBorder="1" applyAlignment="1" applyProtection="1">
      <alignment horizontal="center" vertical="center" wrapText="1"/>
    </xf>
    <xf numFmtId="167" fontId="38" fillId="24" borderId="10" xfId="50" applyNumberFormat="1" applyFont="1" applyFill="1" applyBorder="1" applyAlignment="1" applyProtection="1">
      <alignment horizontal="center" vertical="center" wrapText="1"/>
    </xf>
    <xf numFmtId="41" fontId="22" fillId="24" borderId="0" xfId="50" applyNumberFormat="1" applyFont="1" applyFill="1" applyBorder="1" applyAlignment="1" applyProtection="1">
      <alignment horizontal="center" vertical="center" wrapText="1"/>
    </xf>
    <xf numFmtId="3" fontId="22" fillId="24" borderId="10" xfId="0" applyNumberFormat="1" applyFont="1" applyFill="1" applyBorder="1" applyAlignment="1" applyProtection="1">
      <alignment horizontal="center" vertical="center" wrapText="1"/>
    </xf>
    <xf numFmtId="3" fontId="0" fillId="24" borderId="10" xfId="0" applyNumberFormat="1" applyFont="1" applyFill="1" applyBorder="1" applyAlignment="1" applyProtection="1">
      <alignment horizontal="center" vertical="center" wrapText="1"/>
    </xf>
    <xf numFmtId="164" fontId="36" fillId="24" borderId="10" xfId="0" applyNumberFormat="1" applyFont="1" applyFill="1" applyBorder="1" applyAlignment="1">
      <alignment horizontal="left" wrapText="1"/>
    </xf>
    <xf numFmtId="167" fontId="22" fillId="24" borderId="10" xfId="50" applyNumberFormat="1" applyFont="1" applyFill="1" applyBorder="1" applyAlignment="1" applyProtection="1">
      <alignment horizontal="center" wrapText="1"/>
    </xf>
    <xf numFmtId="167" fontId="38" fillId="24" borderId="10" xfId="50" applyNumberFormat="1" applyFont="1" applyFill="1" applyBorder="1" applyAlignment="1" applyProtection="1">
      <alignment horizontal="center" wrapText="1"/>
    </xf>
    <xf numFmtId="41" fontId="22" fillId="24" borderId="10" xfId="0" applyNumberFormat="1" applyFont="1" applyFill="1" applyBorder="1" applyAlignment="1" applyProtection="1">
      <alignment horizontal="center" vertical="center" wrapText="1"/>
    </xf>
    <xf numFmtId="41" fontId="0" fillId="24" borderId="10" xfId="0" applyNumberFormat="1" applyFont="1" applyFill="1" applyBorder="1" applyAlignment="1" applyProtection="1">
      <alignment horizontal="center" vertical="center" wrapText="1"/>
    </xf>
    <xf numFmtId="41" fontId="38" fillId="0" borderId="0" xfId="5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Fill="1" applyBorder="1" applyAlignment="1">
      <alignment horizontal="left" wrapText="1"/>
    </xf>
    <xf numFmtId="164" fontId="25" fillId="0" borderId="10" xfId="0" applyNumberFormat="1" applyFont="1" applyFill="1" applyBorder="1" applyAlignment="1">
      <alignment horizontal="left" wrapText="1"/>
    </xf>
    <xf numFmtId="164" fontId="0" fillId="0" borderId="20" xfId="0" applyNumberFormat="1" applyFont="1" applyFill="1" applyBorder="1" applyAlignment="1">
      <alignment horizontal="right" wrapText="1"/>
    </xf>
    <xf numFmtId="165" fontId="36" fillId="24" borderId="16" xfId="0" applyNumberFormat="1" applyFont="1" applyFill="1" applyBorder="1" applyProtection="1"/>
    <xf numFmtId="165" fontId="35" fillId="24" borderId="21" xfId="0" applyNumberFormat="1" applyFont="1" applyFill="1" applyBorder="1" applyProtection="1"/>
    <xf numFmtId="164" fontId="0" fillId="24" borderId="20" xfId="0" applyNumberFormat="1" applyFont="1" applyFill="1" applyBorder="1" applyAlignment="1">
      <alignment horizontal="left" wrapText="1"/>
    </xf>
    <xf numFmtId="164" fontId="36" fillId="24" borderId="10" xfId="50" applyNumberFormat="1" applyFont="1" applyFill="1" applyBorder="1" applyAlignment="1" applyProtection="1">
      <alignment horizontal="center" vertical="center" wrapText="1"/>
    </xf>
    <xf numFmtId="164" fontId="35" fillId="24" borderId="20" xfId="50" applyNumberFormat="1" applyFont="1" applyFill="1" applyBorder="1" applyAlignment="1" applyProtection="1">
      <alignment horizontal="center" vertical="center" wrapText="1"/>
    </xf>
    <xf numFmtId="164" fontId="25" fillId="24" borderId="20" xfId="0" applyNumberFormat="1" applyFont="1" applyFill="1" applyBorder="1" applyAlignment="1">
      <alignment horizontal="left" wrapText="1"/>
    </xf>
    <xf numFmtId="164" fontId="0" fillId="24" borderId="20" xfId="0" applyNumberFormat="1" applyFont="1" applyFill="1" applyBorder="1" applyAlignment="1">
      <alignment horizontal="right" wrapText="1"/>
    </xf>
    <xf numFmtId="164" fontId="36" fillId="24" borderId="10" xfId="0" applyNumberFormat="1" applyFont="1" applyFill="1" applyBorder="1" applyAlignment="1">
      <alignment horizontal="center"/>
    </xf>
    <xf numFmtId="164" fontId="35" fillId="24" borderId="20" xfId="0" applyNumberFormat="1" applyFont="1" applyFill="1" applyBorder="1" applyAlignment="1">
      <alignment horizontal="center"/>
    </xf>
    <xf numFmtId="164" fontId="25" fillId="24" borderId="12" xfId="0" applyNumberFormat="1" applyFont="1" applyFill="1" applyBorder="1" applyAlignment="1">
      <alignment horizontal="left" wrapText="1"/>
    </xf>
    <xf numFmtId="164" fontId="0" fillId="24" borderId="13" xfId="0" applyNumberFormat="1" applyFont="1" applyFill="1" applyBorder="1" applyAlignment="1">
      <alignment horizontal="left" wrapText="1"/>
    </xf>
    <xf numFmtId="164" fontId="36" fillId="24" borderId="16" xfId="50" applyNumberFormat="1" applyFont="1" applyFill="1" applyBorder="1" applyAlignment="1" applyProtection="1">
      <alignment horizontal="center" vertical="center" wrapText="1"/>
    </xf>
    <xf numFmtId="164" fontId="35" fillId="24" borderId="21" xfId="50" applyNumberFormat="1" applyFont="1" applyFill="1" applyBorder="1" applyAlignment="1" applyProtection="1">
      <alignment horizontal="center" vertical="center" wrapText="1"/>
    </xf>
    <xf numFmtId="164" fontId="25" fillId="24" borderId="18" xfId="0" applyNumberFormat="1" applyFont="1" applyFill="1" applyBorder="1" applyAlignment="1">
      <alignment horizontal="left" wrapText="1"/>
    </xf>
    <xf numFmtId="164" fontId="36" fillId="24" borderId="10" xfId="0" applyNumberFormat="1" applyFont="1" applyFill="1" applyBorder="1" applyAlignment="1">
      <alignment horizontal="center" vertical="center" wrapText="1"/>
    </xf>
    <xf numFmtId="164" fontId="35" fillId="24" borderId="20" xfId="0" applyNumberFormat="1" applyFont="1" applyFill="1" applyBorder="1" applyAlignment="1">
      <alignment horizontal="center" vertical="center" wrapText="1"/>
    </xf>
    <xf numFmtId="164" fontId="36" fillId="0" borderId="16" xfId="50" applyNumberFormat="1" applyFont="1" applyFill="1" applyBorder="1" applyAlignment="1" applyProtection="1">
      <alignment horizontal="right" wrapText="1"/>
    </xf>
    <xf numFmtId="164" fontId="35" fillId="0" borderId="21" xfId="50" applyNumberFormat="1" applyFont="1" applyFill="1" applyBorder="1" applyAlignment="1" applyProtection="1">
      <alignment horizontal="right" wrapText="1"/>
    </xf>
    <xf numFmtId="164" fontId="36" fillId="0" borderId="10" xfId="0" applyNumberFormat="1" applyFont="1" applyBorder="1" applyAlignment="1">
      <alignment horizontal="right" wrapText="1"/>
    </xf>
    <xf numFmtId="164" fontId="35" fillId="0" borderId="20" xfId="0" applyNumberFormat="1" applyFont="1" applyBorder="1" applyAlignment="1">
      <alignment horizontal="right" wrapText="1"/>
    </xf>
    <xf numFmtId="164" fontId="36" fillId="24" borderId="16" xfId="50" applyNumberFormat="1" applyFont="1" applyFill="1" applyBorder="1" applyAlignment="1" applyProtection="1">
      <alignment horizontal="right" wrapText="1"/>
    </xf>
    <xf numFmtId="164" fontId="35" fillId="24" borderId="21" xfId="50" applyNumberFormat="1" applyFont="1" applyFill="1" applyBorder="1" applyAlignment="1" applyProtection="1">
      <alignment horizontal="right" wrapText="1"/>
    </xf>
    <xf numFmtId="164" fontId="36" fillId="24" borderId="10" xfId="0" applyNumberFormat="1" applyFont="1" applyFill="1" applyBorder="1" applyAlignment="1">
      <alignment horizontal="right"/>
    </xf>
    <xf numFmtId="164" fontId="0" fillId="24" borderId="20" xfId="0" applyNumberFormat="1" applyFont="1" applyFill="1" applyBorder="1" applyAlignment="1">
      <alignment horizontal="right"/>
    </xf>
    <xf numFmtId="164" fontId="0" fillId="24" borderId="22" xfId="0" applyNumberFormat="1" applyFont="1" applyFill="1" applyBorder="1" applyAlignment="1">
      <alignment horizontal="left" wrapText="1"/>
    </xf>
    <xf numFmtId="164" fontId="36" fillId="24" borderId="10" xfId="0" applyNumberFormat="1" applyFont="1" applyFill="1" applyBorder="1" applyAlignment="1">
      <alignment horizontal="right" wrapText="1"/>
    </xf>
    <xf numFmtId="164" fontId="0" fillId="24" borderId="10" xfId="0" applyNumberFormat="1" applyFont="1" applyFill="1" applyBorder="1" applyAlignment="1">
      <alignment horizontal="right" wrapText="1"/>
    </xf>
    <xf numFmtId="168" fontId="0" fillId="24" borderId="10" xfId="0" applyNumberFormat="1" applyFont="1" applyFill="1" applyBorder="1" applyAlignment="1">
      <alignment horizontal="right" wrapText="1"/>
    </xf>
    <xf numFmtId="168" fontId="36" fillId="24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 applyProtection="1">
      <alignment horizontal="center" vertical="center" wrapText="1"/>
    </xf>
    <xf numFmtId="164" fontId="48" fillId="0" borderId="10" xfId="0" applyNumberFormat="1" applyFont="1" applyFill="1" applyBorder="1" applyAlignment="1">
      <alignment horizontal="left" wrapText="1"/>
    </xf>
    <xf numFmtId="41" fontId="0" fillId="0" borderId="0" xfId="50" applyNumberFormat="1" applyFont="1" applyFill="1" applyBorder="1" applyAlignment="1" applyProtection="1">
      <alignment horizontal="center" vertical="center" wrapText="1"/>
    </xf>
    <xf numFmtId="3" fontId="35" fillId="24" borderId="10" xfId="0" applyNumberFormat="1" applyFont="1" applyFill="1" applyBorder="1" applyAlignment="1" applyProtection="1">
      <alignment horizontal="center" vertical="center" wrapText="1"/>
    </xf>
    <xf numFmtId="164" fontId="0" fillId="24" borderId="10" xfId="0" applyNumberFormat="1" applyFill="1" applyBorder="1" applyAlignment="1">
      <alignment horizontal="left" wrapText="1"/>
    </xf>
    <xf numFmtId="0" fontId="0" fillId="0" borderId="14" xfId="0" applyFill="1" applyBorder="1" applyAlignment="1" applyProtection="1">
      <alignment horizontal="left" vertical="center" wrapText="1"/>
    </xf>
    <xf numFmtId="49" fontId="22" fillId="24" borderId="10" xfId="42" applyNumberFormat="1" applyFont="1" applyFill="1" applyBorder="1" applyAlignment="1" applyProtection="1">
      <alignment vertical="center" wrapText="1"/>
    </xf>
    <xf numFmtId="49" fontId="24" fillId="24" borderId="10" xfId="42" applyNumberFormat="1" applyFont="1" applyFill="1" applyBorder="1" applyAlignment="1" applyProtection="1">
      <alignment horizontal="center"/>
    </xf>
    <xf numFmtId="0" fontId="0" fillId="24" borderId="10" xfId="0" applyFill="1" applyBorder="1" applyAlignment="1" applyProtection="1">
      <alignment wrapText="1"/>
    </xf>
    <xf numFmtId="0" fontId="35" fillId="24" borderId="14" xfId="0" applyFont="1" applyFill="1" applyBorder="1" applyAlignment="1" applyProtection="1">
      <alignment horizontal="left" vertical="center" wrapText="1"/>
    </xf>
    <xf numFmtId="49" fontId="35" fillId="24" borderId="10" xfId="0" applyNumberFormat="1" applyFont="1" applyFill="1" applyBorder="1" applyAlignment="1" applyProtection="1">
      <alignment horizontal="center" vertical="center"/>
    </xf>
    <xf numFmtId="0" fontId="35" fillId="24" borderId="19" xfId="0" applyFont="1" applyFill="1" applyBorder="1" applyAlignment="1">
      <alignment horizontal="left" vertical="center" wrapText="1"/>
    </xf>
    <xf numFmtId="49" fontId="35" fillId="24" borderId="18" xfId="0" applyNumberFormat="1" applyFont="1" applyFill="1" applyBorder="1" applyAlignment="1">
      <alignment horizontal="center" vertical="center"/>
    </xf>
    <xf numFmtId="164" fontId="25" fillId="24" borderId="13" xfId="0" applyNumberFormat="1" applyFont="1" applyFill="1" applyBorder="1" applyAlignment="1">
      <alignment horizontal="left" wrapText="1"/>
    </xf>
    <xf numFmtId="3" fontId="40" fillId="0" borderId="0" xfId="0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 applyAlignment="1" applyProtection="1">
      <alignment horizontal="right" vertical="center"/>
      <protection locked="0"/>
    </xf>
    <xf numFmtId="3" fontId="40" fillId="0" borderId="0" xfId="0" applyNumberFormat="1" applyFont="1" applyFill="1" applyAlignment="1" applyProtection="1">
      <protection locked="0"/>
    </xf>
    <xf numFmtId="3" fontId="40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4" fontId="25" fillId="0" borderId="10" xfId="42" applyNumberFormat="1" applyFont="1" applyFill="1" applyBorder="1" applyAlignment="1" applyProtection="1">
      <alignment horizontal="right"/>
    </xf>
    <xf numFmtId="164" fontId="25" fillId="24" borderId="10" xfId="42" applyNumberFormat="1" applyFont="1" applyFill="1" applyBorder="1" applyAlignment="1" applyProtection="1">
      <alignment horizontal="right"/>
    </xf>
    <xf numFmtId="4" fontId="24" fillId="0" borderId="10" xfId="42" applyNumberFormat="1" applyFont="1" applyFill="1" applyBorder="1" applyAlignment="1" applyProtection="1">
      <alignment horizontal="right"/>
    </xf>
    <xf numFmtId="164" fontId="1" fillId="0" borderId="10" xfId="42" applyNumberFormat="1" applyFont="1" applyFill="1" applyBorder="1" applyAlignment="1" applyProtection="1">
      <alignment horizontal="right"/>
    </xf>
    <xf numFmtId="164" fontId="24" fillId="24" borderId="10" xfId="42" applyNumberFormat="1" applyFont="1" applyFill="1" applyBorder="1" applyAlignment="1" applyProtection="1">
      <alignment horizontal="right"/>
    </xf>
    <xf numFmtId="164" fontId="0" fillId="0" borderId="10" xfId="42" applyNumberFormat="1" applyFont="1" applyFill="1" applyBorder="1" applyAlignment="1" applyProtection="1">
      <alignment horizontal="right"/>
    </xf>
    <xf numFmtId="164" fontId="25" fillId="0" borderId="10" xfId="42" applyNumberFormat="1" applyFont="1" applyFill="1" applyBorder="1" applyAlignment="1" applyProtection="1">
      <alignment horizontal="right"/>
    </xf>
    <xf numFmtId="164" fontId="24" fillId="0" borderId="10" xfId="42" applyNumberFormat="1" applyFont="1" applyFill="1" applyBorder="1" applyAlignment="1" applyProtection="1">
      <alignment horizontal="right"/>
    </xf>
    <xf numFmtId="3" fontId="25" fillId="0" borderId="10" xfId="42" applyNumberFormat="1" applyFont="1" applyFill="1" applyBorder="1" applyAlignment="1" applyProtection="1">
      <alignment horizontal="right"/>
    </xf>
    <xf numFmtId="3" fontId="0" fillId="0" borderId="10" xfId="42" applyNumberFormat="1" applyFont="1" applyFill="1" applyBorder="1" applyAlignment="1" applyProtection="1">
      <alignment horizontal="right"/>
    </xf>
    <xf numFmtId="3" fontId="24" fillId="0" borderId="10" xfId="42" applyNumberFormat="1" applyFont="1" applyFill="1" applyBorder="1" applyAlignment="1" applyProtection="1">
      <alignment horizontal="right"/>
    </xf>
    <xf numFmtId="3" fontId="22" fillId="0" borderId="10" xfId="42" applyNumberFormat="1" applyFont="1" applyFill="1" applyBorder="1" applyAlignment="1" applyProtection="1">
      <alignment horizontal="center" vertical="center" wrapText="1"/>
    </xf>
    <xf numFmtId="3" fontId="35" fillId="0" borderId="10" xfId="42" applyNumberFormat="1" applyFont="1" applyFill="1" applyBorder="1" applyAlignment="1" applyProtection="1">
      <alignment horizontal="center" vertical="center" wrapText="1"/>
    </xf>
    <xf numFmtId="41" fontId="1" fillId="0" borderId="0" xfId="50" applyNumberFormat="1" applyFont="1" applyFill="1" applyBorder="1" applyAlignment="1" applyProtection="1">
      <alignment horizontal="center" vertical="center" wrapText="1"/>
    </xf>
    <xf numFmtId="164" fontId="0" fillId="24" borderId="20" xfId="0" applyNumberFormat="1" applyFill="1" applyBorder="1" applyAlignment="1">
      <alignment horizontal="right" wrapText="1"/>
    </xf>
    <xf numFmtId="164" fontId="25" fillId="24" borderId="10" xfId="0" applyNumberFormat="1" applyFont="1" applyFill="1" applyBorder="1" applyAlignment="1">
      <alignment horizontal="right" wrapText="1"/>
    </xf>
    <xf numFmtId="164" fontId="0" fillId="24" borderId="10" xfId="0" applyNumberForma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top" wrapText="1"/>
    </xf>
    <xf numFmtId="3" fontId="40" fillId="0" borderId="0" xfId="0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 applyAlignment="1" applyProtection="1">
      <alignment horizontal="right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</xf>
    <xf numFmtId="3" fontId="22" fillId="0" borderId="24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41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/>
    <xf numFmtId="0" fontId="22" fillId="0" borderId="10" xfId="0" applyFont="1" applyFill="1" applyBorder="1" applyAlignment="1">
      <alignment horizontal="center" vertical="center" wrapText="1"/>
    </xf>
  </cellXfs>
  <cellStyles count="6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2008 10 01 VSDS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Денежный 2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Мой" xfId="36"/>
    <cellStyle name="Мой 2" xfId="37"/>
    <cellStyle name="Название" xfId="38" builtinId="15" customBuiltin="1"/>
    <cellStyle name="Нейтральный" xfId="39" builtinId="28" customBuiltin="1"/>
    <cellStyle name="Обычный" xfId="0" builtinId="0"/>
    <cellStyle name="Обычный_Balans_odt" xfId="40"/>
    <cellStyle name="Обычный_Бух_баланс_активы" xfId="41"/>
    <cellStyle name="Обычный_Лист1" xfId="42"/>
    <cellStyle name="Плохой" xfId="43" builtinId="27" customBuiltin="1"/>
    <cellStyle name="Пояснение" xfId="44" builtinId="53" customBuiltin="1"/>
    <cellStyle name="Примечание" xfId="45" builtinId="10" customBuiltin="1"/>
    <cellStyle name="Процентный 2" xfId="46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" xfId="50" builtinId="3"/>
    <cellStyle name="Финансовый [0]" xfId="51" builtinId="6"/>
    <cellStyle name="Финансовый [0] 2 2" xfId="52"/>
    <cellStyle name="Финансовый 2" xfId="53"/>
    <cellStyle name="Финансовый 2 2" xfId="54"/>
    <cellStyle name="Финансовый 2 3" xfId="55"/>
    <cellStyle name="Финансовый 3" xfId="56"/>
    <cellStyle name="Финансовый 4" xfId="57"/>
    <cellStyle name="Финансовый 5" xfId="58"/>
    <cellStyle name="Финансовый 6" xfId="59"/>
    <cellStyle name="Хороший" xfId="6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86;&#1090;&#1095;&#1077;&#1090;_&#1076;&#1086;&#1093;&#1086;&#1076;_&#1080;_&#1088;&#1072;&#1089;&#1093;_1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76;&#1077;&#1085;&#1077;&#1075;_15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41;&#1091;&#1093;&#1075;_&#1041;&#1040;&#1051;&#1040;&#1053;&#1057;_15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82;&#1072;&#1087;&#1080;&#1090;&#1072;&#1083;&#1072;_15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/>
  </sheetViews>
  <sheetFormatPr defaultColWidth="33.28515625" defaultRowHeight="11.25" x14ac:dyDescent="0.2"/>
  <cols>
    <col min="1" max="1" width="64.28515625" style="33" customWidth="1"/>
    <col min="2" max="2" width="11.140625" style="33" customWidth="1"/>
    <col min="3" max="3" width="24.42578125" style="21" customWidth="1"/>
    <col min="4" max="4" width="24.42578125" style="34" customWidth="1"/>
    <col min="5" max="5" width="9" style="17" customWidth="1"/>
    <col min="6" max="6" width="12.28515625" style="17" customWidth="1"/>
    <col min="7" max="16384" width="33.28515625" style="17"/>
  </cols>
  <sheetData>
    <row r="1" spans="1:6" ht="12" x14ac:dyDescent="0.2">
      <c r="A1" s="162" t="s">
        <v>20</v>
      </c>
      <c r="B1" s="16"/>
      <c r="C1" s="264" t="s">
        <v>150</v>
      </c>
      <c r="D1" s="264"/>
    </row>
    <row r="2" spans="1:6" ht="10.5" customHeight="1" x14ac:dyDescent="0.2">
      <c r="A2" s="18"/>
      <c r="B2" s="16"/>
      <c r="C2" s="265" t="s">
        <v>151</v>
      </c>
      <c r="D2" s="265"/>
    </row>
    <row r="3" spans="1:6" x14ac:dyDescent="0.2">
      <c r="A3" s="18"/>
      <c r="B3" s="16"/>
      <c r="D3" s="19"/>
    </row>
    <row r="4" spans="1:6" x14ac:dyDescent="0.2">
      <c r="B4" s="17"/>
      <c r="D4" s="19"/>
    </row>
    <row r="5" spans="1:6" ht="15.75" x14ac:dyDescent="0.2">
      <c r="A5" s="55" t="s">
        <v>21</v>
      </c>
      <c r="B5" s="17"/>
      <c r="C5" s="19"/>
      <c r="D5" s="20"/>
    </row>
    <row r="6" spans="1:6" ht="12" customHeight="1" x14ac:dyDescent="0.2">
      <c r="A6" s="55"/>
      <c r="B6" s="17"/>
      <c r="C6" s="19"/>
      <c r="D6" s="20"/>
    </row>
    <row r="7" spans="1:6" x14ac:dyDescent="0.2">
      <c r="A7" s="56"/>
      <c r="B7" s="57"/>
      <c r="C7" s="58"/>
      <c r="D7" s="60"/>
    </row>
    <row r="8" spans="1:6" ht="12.75" x14ac:dyDescent="0.2">
      <c r="A8" s="61" t="s">
        <v>174</v>
      </c>
      <c r="B8" s="62"/>
      <c r="C8" s="59"/>
      <c r="D8" s="63"/>
    </row>
    <row r="9" spans="1:6" ht="43.5" customHeight="1" x14ac:dyDescent="0.2">
      <c r="A9" s="125" t="s">
        <v>104</v>
      </c>
      <c r="B9" s="126" t="s">
        <v>22</v>
      </c>
      <c r="C9" s="127" t="s">
        <v>175</v>
      </c>
      <c r="D9" s="227" t="s">
        <v>122</v>
      </c>
    </row>
    <row r="10" spans="1:6" ht="12.75" x14ac:dyDescent="0.2">
      <c r="A10" s="128" t="s">
        <v>23</v>
      </c>
      <c r="B10" s="129"/>
      <c r="C10" s="130"/>
      <c r="D10" s="131"/>
    </row>
    <row r="11" spans="1:6" ht="12.75" x14ac:dyDescent="0.2">
      <c r="A11" s="128" t="s">
        <v>24</v>
      </c>
      <c r="B11" s="129"/>
      <c r="C11" s="130"/>
      <c r="D11" s="131"/>
    </row>
    <row r="12" spans="1:6" ht="12.75" x14ac:dyDescent="0.2">
      <c r="A12" s="132" t="s">
        <v>1</v>
      </c>
      <c r="B12" s="129" t="s">
        <v>26</v>
      </c>
      <c r="C12" s="182">
        <v>257734135</v>
      </c>
      <c r="D12" s="183">
        <v>272175873</v>
      </c>
      <c r="E12" s="54"/>
      <c r="F12" s="54"/>
    </row>
    <row r="13" spans="1:6" ht="12.75" x14ac:dyDescent="0.2">
      <c r="A13" s="132" t="s">
        <v>2</v>
      </c>
      <c r="B13" s="129" t="s">
        <v>27</v>
      </c>
      <c r="C13" s="182">
        <v>15325244</v>
      </c>
      <c r="D13" s="231">
        <v>17140121</v>
      </c>
      <c r="E13" s="54"/>
      <c r="F13" s="54"/>
    </row>
    <row r="14" spans="1:6" ht="12.75" x14ac:dyDescent="0.2">
      <c r="A14" s="133" t="s">
        <v>25</v>
      </c>
      <c r="B14" s="129"/>
      <c r="C14" s="182">
        <v>113595</v>
      </c>
      <c r="D14" s="183">
        <v>40243</v>
      </c>
      <c r="E14" s="54"/>
      <c r="F14" s="54"/>
    </row>
    <row r="15" spans="1:6" ht="12.75" x14ac:dyDescent="0.2">
      <c r="A15" s="132" t="s">
        <v>171</v>
      </c>
      <c r="B15" s="129" t="s">
        <v>118</v>
      </c>
      <c r="C15" s="182">
        <v>64417267</v>
      </c>
      <c r="D15" s="231">
        <v>67160792</v>
      </c>
      <c r="E15" s="54"/>
      <c r="F15" s="54"/>
    </row>
    <row r="16" spans="1:6" ht="12.75" x14ac:dyDescent="0.2">
      <c r="A16" s="132" t="s">
        <v>0</v>
      </c>
      <c r="B16" s="129"/>
      <c r="C16" s="182">
        <v>9297177</v>
      </c>
      <c r="D16" s="183">
        <v>5876966</v>
      </c>
      <c r="E16" s="54"/>
      <c r="F16" s="54"/>
    </row>
    <row r="17" spans="1:6" ht="12.75" x14ac:dyDescent="0.2">
      <c r="A17" s="132" t="s">
        <v>3</v>
      </c>
      <c r="B17" s="129"/>
      <c r="C17" s="182">
        <v>1688973</v>
      </c>
      <c r="D17" s="183">
        <v>1708901</v>
      </c>
      <c r="E17" s="54"/>
      <c r="F17" s="54"/>
    </row>
    <row r="18" spans="1:6" ht="12.75" x14ac:dyDescent="0.2">
      <c r="A18" s="133"/>
      <c r="B18" s="129"/>
      <c r="C18" s="182">
        <f>SUM(C12:C17)</f>
        <v>348576391</v>
      </c>
      <c r="D18" s="183">
        <f>SUM(D12:D17)</f>
        <v>364102896</v>
      </c>
      <c r="E18" s="54"/>
      <c r="F18" s="54"/>
    </row>
    <row r="19" spans="1:6" ht="12.75" x14ac:dyDescent="0.2">
      <c r="A19" s="128" t="s">
        <v>107</v>
      </c>
      <c r="B19" s="129"/>
      <c r="C19" s="184"/>
      <c r="D19" s="185"/>
      <c r="E19" s="54"/>
      <c r="F19" s="54"/>
    </row>
    <row r="20" spans="1:6" ht="12.75" x14ac:dyDescent="0.2">
      <c r="A20" s="133" t="s">
        <v>28</v>
      </c>
      <c r="B20" s="129"/>
      <c r="C20" s="182">
        <v>5565801</v>
      </c>
      <c r="D20" s="231">
        <v>4483724</v>
      </c>
      <c r="E20" s="54"/>
      <c r="F20" s="54"/>
    </row>
    <row r="21" spans="1:6" ht="12.75" x14ac:dyDescent="0.2">
      <c r="A21" s="133" t="s">
        <v>29</v>
      </c>
      <c r="B21" s="129" t="s">
        <v>31</v>
      </c>
      <c r="C21" s="182">
        <v>34444492</v>
      </c>
      <c r="D21" s="183">
        <v>24992206</v>
      </c>
      <c r="E21" s="54"/>
      <c r="F21" s="54"/>
    </row>
    <row r="22" spans="1:6" ht="12.75" x14ac:dyDescent="0.2">
      <c r="A22" s="133" t="s">
        <v>152</v>
      </c>
      <c r="B22" s="129"/>
      <c r="C22" s="182">
        <v>306578</v>
      </c>
      <c r="D22" s="183">
        <v>297280</v>
      </c>
      <c r="E22" s="54"/>
      <c r="F22" s="54"/>
    </row>
    <row r="23" spans="1:6" ht="12.75" x14ac:dyDescent="0.2">
      <c r="A23" s="133" t="s">
        <v>30</v>
      </c>
      <c r="B23" s="129"/>
      <c r="C23" s="182">
        <v>7403</v>
      </c>
      <c r="D23" s="183">
        <v>3548</v>
      </c>
      <c r="E23" s="54"/>
      <c r="F23" s="54"/>
    </row>
    <row r="24" spans="1:6" ht="12.75" x14ac:dyDescent="0.2">
      <c r="A24" s="133" t="s">
        <v>128</v>
      </c>
      <c r="B24" s="129" t="s">
        <v>15</v>
      </c>
      <c r="C24" s="182">
        <v>64643890</v>
      </c>
      <c r="D24" s="183">
        <v>48133067</v>
      </c>
      <c r="E24" s="54"/>
      <c r="F24" s="54"/>
    </row>
    <row r="25" spans="1:6" ht="12.75" x14ac:dyDescent="0.2">
      <c r="A25" s="133" t="s">
        <v>106</v>
      </c>
      <c r="B25" s="129"/>
      <c r="C25" s="228">
        <v>2516426</v>
      </c>
      <c r="D25" s="183">
        <v>2628449</v>
      </c>
      <c r="E25" s="54"/>
      <c r="F25" s="54"/>
    </row>
    <row r="26" spans="1:6" ht="12.75" x14ac:dyDescent="0.2">
      <c r="A26" s="133" t="s">
        <v>102</v>
      </c>
      <c r="B26" s="129" t="s">
        <v>108</v>
      </c>
      <c r="C26" s="182">
        <v>37431246</v>
      </c>
      <c r="D26" s="183">
        <v>24320942</v>
      </c>
      <c r="E26" s="54"/>
      <c r="F26" s="54"/>
    </row>
    <row r="27" spans="1:6" ht="12.75" x14ac:dyDescent="0.2">
      <c r="A27" s="133"/>
      <c r="B27" s="129"/>
      <c r="C27" s="182">
        <f>SUM(C20:C26)</f>
        <v>144915836</v>
      </c>
      <c r="D27" s="183">
        <f>SUM(D20:D26)</f>
        <v>104859216</v>
      </c>
      <c r="E27" s="54"/>
      <c r="F27" s="54"/>
    </row>
    <row r="28" spans="1:6" ht="25.5" customHeight="1" x14ac:dyDescent="0.2">
      <c r="A28" s="134" t="s">
        <v>64</v>
      </c>
      <c r="B28" s="135"/>
      <c r="C28" s="182">
        <f>C18+C27</f>
        <v>493492227</v>
      </c>
      <c r="D28" s="182">
        <f>D18+D27</f>
        <v>468962112</v>
      </c>
      <c r="E28" s="54"/>
      <c r="F28" s="54"/>
    </row>
    <row r="29" spans="1:6" ht="12.75" x14ac:dyDescent="0.2">
      <c r="A29" s="24"/>
      <c r="B29" s="25"/>
      <c r="C29" s="186"/>
      <c r="D29" s="186"/>
      <c r="E29" s="54"/>
      <c r="F29" s="54"/>
    </row>
    <row r="30" spans="1:6" ht="30" customHeight="1" x14ac:dyDescent="0.2">
      <c r="A30" s="134" t="s">
        <v>79</v>
      </c>
      <c r="B30" s="126" t="str">
        <f>B9</f>
        <v>Прим.</v>
      </c>
      <c r="C30" s="192" t="str">
        <f>C9</f>
        <v>На 30 сентября 2017 года (неаудировано)</v>
      </c>
      <c r="D30" s="193" t="str">
        <f>D9</f>
        <v>На 31 декабря 2016 года (аудировано)</v>
      </c>
      <c r="E30" s="54"/>
      <c r="F30" s="54"/>
    </row>
    <row r="31" spans="1:6" ht="12.75" x14ac:dyDescent="0.2">
      <c r="A31" s="137" t="s">
        <v>80</v>
      </c>
      <c r="B31" s="136"/>
      <c r="C31" s="182">
        <v>12136529</v>
      </c>
      <c r="D31" s="231">
        <v>12136529</v>
      </c>
      <c r="E31" s="54"/>
      <c r="F31" s="54"/>
    </row>
    <row r="32" spans="1:6" ht="12.75" x14ac:dyDescent="0.2">
      <c r="A32" s="137" t="s">
        <v>81</v>
      </c>
      <c r="B32" s="136"/>
      <c r="C32" s="182">
        <v>-6464374</v>
      </c>
      <c r="D32" s="231">
        <v>-6464374</v>
      </c>
      <c r="E32" s="54"/>
      <c r="F32" s="54"/>
    </row>
    <row r="33" spans="1:6" ht="12.75" x14ac:dyDescent="0.2">
      <c r="A33" s="137" t="s">
        <v>153</v>
      </c>
      <c r="B33" s="136"/>
      <c r="C33" s="182">
        <v>-2981</v>
      </c>
      <c r="D33" s="231">
        <v>-1957</v>
      </c>
      <c r="E33" s="54"/>
      <c r="F33" s="54"/>
    </row>
    <row r="34" spans="1:6" ht="12.75" x14ac:dyDescent="0.2">
      <c r="A34" s="137" t="s">
        <v>82</v>
      </c>
      <c r="B34" s="136"/>
      <c r="C34" s="182">
        <v>1820479</v>
      </c>
      <c r="D34" s="231">
        <v>1820479</v>
      </c>
      <c r="E34" s="54"/>
      <c r="F34" s="54"/>
    </row>
    <row r="35" spans="1:6" s="27" customFormat="1" ht="12.75" x14ac:dyDescent="0.2">
      <c r="A35" s="137" t="s">
        <v>18</v>
      </c>
      <c r="B35" s="136"/>
      <c r="C35" s="182">
        <v>363514880</v>
      </c>
      <c r="D35" s="231">
        <v>336306933</v>
      </c>
      <c r="E35" s="54"/>
      <c r="F35" s="54"/>
    </row>
    <row r="36" spans="1:6" s="27" customFormat="1" ht="12.75" x14ac:dyDescent="0.2">
      <c r="A36" s="128" t="s">
        <v>17</v>
      </c>
      <c r="B36" s="138"/>
      <c r="C36" s="182">
        <f>SUM(C31+C32+C33+C34+C35)</f>
        <v>371004533</v>
      </c>
      <c r="D36" s="182">
        <f>SUM(D31+D32+D33+D34+D35)</f>
        <v>343797610</v>
      </c>
      <c r="E36" s="54"/>
      <c r="F36" s="54"/>
    </row>
    <row r="37" spans="1:6" s="27" customFormat="1" ht="12.75" x14ac:dyDescent="0.2">
      <c r="A37" s="139"/>
      <c r="B37" s="140"/>
      <c r="C37" s="184"/>
      <c r="D37" s="185"/>
      <c r="E37" s="54"/>
      <c r="F37" s="54"/>
    </row>
    <row r="38" spans="1:6" s="27" customFormat="1" ht="12.75" x14ac:dyDescent="0.2">
      <c r="A38" s="128" t="s">
        <v>84</v>
      </c>
      <c r="B38" s="136"/>
      <c r="C38" s="184"/>
      <c r="D38" s="185"/>
      <c r="E38" s="54"/>
      <c r="F38" s="54"/>
    </row>
    <row r="39" spans="1:6" s="27" customFormat="1" ht="12.75" x14ac:dyDescent="0.2">
      <c r="A39" s="137" t="s">
        <v>129</v>
      </c>
      <c r="B39" s="129" t="s">
        <v>85</v>
      </c>
      <c r="C39" s="182">
        <v>26390768</v>
      </c>
      <c r="D39" s="231">
        <v>53794669</v>
      </c>
      <c r="E39" s="54"/>
      <c r="F39" s="54"/>
    </row>
    <row r="40" spans="1:6" s="27" customFormat="1" ht="12.75" x14ac:dyDescent="0.2">
      <c r="A40" s="137" t="s">
        <v>86</v>
      </c>
      <c r="B40" s="129"/>
      <c r="C40" s="182"/>
      <c r="D40" s="231">
        <v>1273015</v>
      </c>
      <c r="E40" s="54"/>
      <c r="F40" s="54"/>
    </row>
    <row r="41" spans="1:6" s="27" customFormat="1" ht="12.75" x14ac:dyDescent="0.2">
      <c r="A41" s="137" t="s">
        <v>4</v>
      </c>
      <c r="B41" s="129"/>
      <c r="C41" s="182">
        <v>20049235</v>
      </c>
      <c r="D41" s="231">
        <v>19624081</v>
      </c>
      <c r="E41" s="54"/>
      <c r="F41" s="54"/>
    </row>
    <row r="42" spans="1:6" s="27" customFormat="1" ht="12.75" x14ac:dyDescent="0.2">
      <c r="A42" s="132" t="s">
        <v>87</v>
      </c>
      <c r="B42" s="129"/>
      <c r="C42" s="182">
        <v>8750146</v>
      </c>
      <c r="D42" s="231">
        <v>7788984</v>
      </c>
      <c r="E42" s="54"/>
      <c r="F42" s="54"/>
    </row>
    <row r="43" spans="1:6" s="23" customFormat="1" ht="12.75" x14ac:dyDescent="0.2">
      <c r="A43" s="137" t="s">
        <v>103</v>
      </c>
      <c r="B43" s="129"/>
      <c r="C43" s="182">
        <v>874244</v>
      </c>
      <c r="D43" s="231">
        <v>874244</v>
      </c>
      <c r="E43" s="54"/>
      <c r="F43" s="54"/>
    </row>
    <row r="44" spans="1:6" s="23" customFormat="1" ht="12.75" customHeight="1" x14ac:dyDescent="0.2">
      <c r="A44" s="137" t="s">
        <v>5</v>
      </c>
      <c r="B44" s="129" t="s">
        <v>88</v>
      </c>
      <c r="C44" s="182">
        <v>5528767</v>
      </c>
      <c r="D44" s="231">
        <v>4209139</v>
      </c>
      <c r="E44" s="54"/>
      <c r="F44" s="54"/>
    </row>
    <row r="45" spans="1:6" s="23" customFormat="1" ht="12.75" x14ac:dyDescent="0.2">
      <c r="A45" s="128"/>
      <c r="B45" s="141"/>
      <c r="C45" s="182">
        <f>SUM(C39:C44)</f>
        <v>61593160</v>
      </c>
      <c r="D45" s="183">
        <f>SUM(D39:D44)</f>
        <v>87564132</v>
      </c>
      <c r="E45" s="54"/>
      <c r="F45" s="54"/>
    </row>
    <row r="46" spans="1:6" ht="12.75" x14ac:dyDescent="0.2">
      <c r="A46" s="128" t="s">
        <v>89</v>
      </c>
      <c r="B46" s="141"/>
      <c r="C46" s="184"/>
      <c r="D46" s="185"/>
      <c r="E46" s="54"/>
      <c r="F46" s="54"/>
    </row>
    <row r="47" spans="1:6" ht="12.75" x14ac:dyDescent="0.2">
      <c r="A47" s="137" t="s">
        <v>130</v>
      </c>
      <c r="B47" s="129" t="s">
        <v>85</v>
      </c>
      <c r="C47" s="182">
        <v>28995784</v>
      </c>
      <c r="D47" s="231">
        <v>2473507</v>
      </c>
      <c r="E47" s="54"/>
      <c r="F47" s="54"/>
    </row>
    <row r="48" spans="1:6" ht="12.75" x14ac:dyDescent="0.2">
      <c r="A48" s="132" t="s">
        <v>90</v>
      </c>
      <c r="B48" s="129"/>
      <c r="C48" s="182">
        <v>1750395</v>
      </c>
      <c r="D48" s="231">
        <v>3162706</v>
      </c>
      <c r="E48" s="54"/>
      <c r="F48" s="54"/>
    </row>
    <row r="49" spans="1:6" ht="12.75" x14ac:dyDescent="0.2">
      <c r="A49" s="132" t="s">
        <v>91</v>
      </c>
      <c r="B49" s="129"/>
      <c r="C49" s="182">
        <v>486571</v>
      </c>
      <c r="D49" s="231">
        <v>430554</v>
      </c>
      <c r="E49" s="54"/>
      <c r="F49" s="54"/>
    </row>
    <row r="50" spans="1:6" s="28" customFormat="1" ht="12.75" x14ac:dyDescent="0.2">
      <c r="A50" s="132" t="s">
        <v>92</v>
      </c>
      <c r="B50" s="129"/>
      <c r="C50" s="182">
        <v>9099304</v>
      </c>
      <c r="D50" s="231">
        <v>11997342</v>
      </c>
      <c r="E50" s="54"/>
      <c r="F50" s="54"/>
    </row>
    <row r="51" spans="1:6" s="28" customFormat="1" ht="12.75" x14ac:dyDescent="0.2">
      <c r="A51" s="132" t="s">
        <v>93</v>
      </c>
      <c r="B51" s="129"/>
      <c r="C51" s="182">
        <v>2726485</v>
      </c>
      <c r="D51" s="231">
        <v>2835106</v>
      </c>
      <c r="E51" s="54"/>
      <c r="F51" s="54"/>
    </row>
    <row r="52" spans="1:6" s="28" customFormat="1" ht="12.75" x14ac:dyDescent="0.2">
      <c r="A52" s="132" t="s">
        <v>131</v>
      </c>
      <c r="B52" s="129"/>
      <c r="C52" s="182">
        <v>2423712</v>
      </c>
      <c r="D52" s="231">
        <v>571983</v>
      </c>
      <c r="E52" s="54"/>
      <c r="F52" s="54"/>
    </row>
    <row r="53" spans="1:6" s="28" customFormat="1" ht="12.75" x14ac:dyDescent="0.2">
      <c r="A53" s="137" t="s">
        <v>94</v>
      </c>
      <c r="B53" s="129" t="s">
        <v>88</v>
      </c>
      <c r="C53" s="182">
        <v>15412283</v>
      </c>
      <c r="D53" s="231">
        <v>16129172</v>
      </c>
      <c r="E53" s="54"/>
      <c r="F53" s="54"/>
    </row>
    <row r="54" spans="1:6" ht="12.75" x14ac:dyDescent="0.2">
      <c r="A54" s="132"/>
      <c r="B54" s="129"/>
      <c r="C54" s="182">
        <f>SUM(C47:C53)</f>
        <v>60894534</v>
      </c>
      <c r="D54" s="183">
        <f>SUM(D47:D53)</f>
        <v>37600370</v>
      </c>
      <c r="E54" s="54"/>
      <c r="F54" s="54"/>
    </row>
    <row r="55" spans="1:6" ht="12.75" x14ac:dyDescent="0.2">
      <c r="A55" s="142" t="s">
        <v>95</v>
      </c>
      <c r="B55" s="129"/>
      <c r="C55" s="182">
        <f>C45+C54</f>
        <v>122487694</v>
      </c>
      <c r="D55" s="182">
        <f>D45+D54</f>
        <v>125164502</v>
      </c>
      <c r="E55" s="54"/>
      <c r="F55" s="54"/>
    </row>
    <row r="56" spans="1:6" ht="12.75" x14ac:dyDescent="0.2">
      <c r="A56" s="134" t="s">
        <v>96</v>
      </c>
      <c r="B56" s="135"/>
      <c r="C56" s="182">
        <f>C36+C55</f>
        <v>493492227</v>
      </c>
      <c r="D56" s="183">
        <f>D36+D55</f>
        <v>468962112</v>
      </c>
      <c r="E56" s="54"/>
      <c r="F56" s="54"/>
    </row>
    <row r="57" spans="1:6" ht="12.75" x14ac:dyDescent="0.2">
      <c r="A57" s="24"/>
      <c r="B57" s="25"/>
      <c r="C57" s="26">
        <f>C28-C36-C55</f>
        <v>0</v>
      </c>
      <c r="D57" s="194">
        <f>D28-D36-D55</f>
        <v>0</v>
      </c>
    </row>
    <row r="58" spans="1:6" ht="12.75" x14ac:dyDescent="0.2">
      <c r="A58" s="73" t="s">
        <v>167</v>
      </c>
      <c r="B58" s="25"/>
      <c r="C58" s="26">
        <v>33188</v>
      </c>
      <c r="D58" s="229">
        <v>30478</v>
      </c>
    </row>
    <row r="59" spans="1:6" ht="12.75" x14ac:dyDescent="0.2">
      <c r="A59" s="73"/>
      <c r="B59" s="25"/>
      <c r="D59" s="194"/>
    </row>
    <row r="60" spans="1:6" ht="12.75" x14ac:dyDescent="0.2">
      <c r="A60" s="73" t="s">
        <v>168</v>
      </c>
      <c r="B60" s="25"/>
      <c r="C60" s="26"/>
      <c r="D60" s="229"/>
    </row>
    <row r="61" spans="1:6" ht="12.75" x14ac:dyDescent="0.2">
      <c r="A61" s="73" t="s">
        <v>169</v>
      </c>
      <c r="B61" s="25"/>
      <c r="C61" s="26">
        <v>8743</v>
      </c>
      <c r="D61" s="259">
        <v>8552</v>
      </c>
    </row>
    <row r="62" spans="1:6" ht="12.75" x14ac:dyDescent="0.2">
      <c r="A62" s="24"/>
      <c r="B62" s="25"/>
      <c r="C62" s="26"/>
      <c r="D62" s="26"/>
    </row>
    <row r="63" spans="1:6" ht="12.75" x14ac:dyDescent="0.2">
      <c r="A63" s="24"/>
      <c r="B63" s="25"/>
      <c r="C63" s="26"/>
      <c r="D63" s="26"/>
    </row>
    <row r="64" spans="1:6" s="28" customFormat="1" ht="12.75" x14ac:dyDescent="0.2">
      <c r="A64" s="29" t="s">
        <v>6</v>
      </c>
      <c r="B64" s="30"/>
      <c r="C64" s="31" t="s">
        <v>115</v>
      </c>
      <c r="D64" s="31"/>
    </row>
    <row r="65" spans="1:4" ht="12.75" x14ac:dyDescent="0.2">
      <c r="A65" s="70"/>
      <c r="B65" s="18"/>
      <c r="C65" s="22"/>
      <c r="D65" s="22"/>
    </row>
    <row r="66" spans="1:4" ht="12.75" x14ac:dyDescent="0.2">
      <c r="A66" s="71"/>
      <c r="B66" s="32"/>
      <c r="C66" s="22"/>
      <c r="D66" s="22"/>
    </row>
    <row r="67" spans="1:4" s="28" customFormat="1" ht="12.75" x14ac:dyDescent="0.2">
      <c r="A67" s="29" t="s">
        <v>7</v>
      </c>
      <c r="B67" s="30"/>
      <c r="C67" s="31" t="s">
        <v>8</v>
      </c>
      <c r="D67" s="31"/>
    </row>
    <row r="68" spans="1:4" x14ac:dyDescent="0.2">
      <c r="A68" s="72"/>
    </row>
    <row r="69" spans="1:4" x14ac:dyDescent="0.2">
      <c r="A69" s="17"/>
    </row>
  </sheetData>
  <customSheetViews>
    <customSheetView guid="{EE6732EE-644E-43C7-942D-7451E7E830D4}" scale="90" showPageBreaks="1">
      <pageMargins left="0.74803149606299213" right="0.6692913385826772" top="0.6692913385826772" bottom="0.98425196850393704" header="0.51181102362204722" footer="0.51181102362204722"/>
      <pageSetup paperSize="9" scale="70" orientation="portrait" r:id="rId1"/>
      <headerFooter alignWithMargins="0"/>
    </customSheetView>
    <customSheetView guid="{E717FDFD-62E6-43BE-93CB-427E63F7A108}" scale="80">
      <selection activeCell="A28" sqref="A28:IV28"/>
      <pageMargins left="0.75" right="0.75" top="1" bottom="1" header="0.5" footer="0.5"/>
      <pageSetup paperSize="9" scale="59" orientation="portrait" r:id="rId2"/>
      <headerFooter alignWithMargins="0"/>
    </customSheetView>
    <customSheetView guid="{D927C0C4-B121-44FC-80EA-DD480DB9B25E}" scale="80" topLeftCell="A56">
      <selection activeCell="A78" sqref="A78"/>
      <pageMargins left="0.75" right="0.75" top="1" bottom="1" header="0.5" footer="0.5"/>
      <pageSetup paperSize="9" scale="59" orientation="portrait" r:id="rId3"/>
      <headerFooter alignWithMargins="0"/>
    </customSheetView>
    <customSheetView guid="{D5AF6042-8F5F-4C64-8D87-96F77498099A}" scale="90" topLeftCell="A53">
      <selection activeCell="B60" sqref="B60"/>
      <pageMargins left="0.74803149606299213" right="0.6692913385826772" top="0.6692913385826772" bottom="0.98425196850393704" header="0.51181102362204722" footer="0.51181102362204722"/>
      <pageSetup paperSize="9" scale="70" orientation="portrait" r:id="rId4"/>
      <headerFooter alignWithMargins="0"/>
    </customSheetView>
  </customSheetViews>
  <mergeCells count="2">
    <mergeCell ref="C1:D1"/>
    <mergeCell ref="C2:D2"/>
  </mergeCells>
  <phoneticPr fontId="19" type="noConversion"/>
  <pageMargins left="0.74803149606299213" right="0.6692913385826772" top="0.6692913385826772" bottom="0.98425196850393704" header="0.51181102362204722" footer="0.51181102362204722"/>
  <pageSetup paperSize="9" scale="70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zoomScaleSheetLayoutView="75" workbookViewId="0"/>
  </sheetViews>
  <sheetFormatPr defaultColWidth="31.28515625" defaultRowHeight="12.75" x14ac:dyDescent="0.2"/>
  <cols>
    <col min="1" max="1" width="67.5703125" style="27" customWidth="1"/>
    <col min="2" max="2" width="8.140625" style="27" customWidth="1"/>
    <col min="3" max="3" width="23.28515625" style="27" customWidth="1"/>
    <col min="4" max="4" width="20.7109375" style="27" customWidth="1"/>
    <col min="5" max="6" width="22.85546875" style="36" customWidth="1"/>
    <col min="7" max="7" width="15.5703125" style="2" bestFit="1" customWidth="1"/>
    <col min="8" max="8" width="15" style="1" bestFit="1" customWidth="1"/>
    <col min="9" max="9" width="15.5703125" style="2" customWidth="1"/>
    <col min="10" max="16384" width="31.28515625" style="27"/>
  </cols>
  <sheetData>
    <row r="1" spans="1:13" x14ac:dyDescent="0.2">
      <c r="A1" s="163" t="s">
        <v>20</v>
      </c>
      <c r="B1" s="35"/>
      <c r="C1" s="35"/>
      <c r="D1" s="35"/>
      <c r="E1" s="264" t="s">
        <v>150</v>
      </c>
      <c r="F1" s="264"/>
    </row>
    <row r="2" spans="1:13" ht="12.75" customHeight="1" x14ac:dyDescent="0.2">
      <c r="B2" s="35"/>
      <c r="C2" s="35"/>
      <c r="D2" s="35"/>
      <c r="E2" s="265" t="s">
        <v>151</v>
      </c>
      <c r="F2" s="265"/>
    </row>
    <row r="3" spans="1:13" ht="12" customHeight="1" x14ac:dyDescent="0.2">
      <c r="B3" s="35"/>
      <c r="C3" s="35"/>
      <c r="D3" s="35"/>
      <c r="E3" s="19"/>
      <c r="F3" s="19"/>
    </row>
    <row r="4" spans="1:13" ht="13.5" customHeight="1" x14ac:dyDescent="0.2">
      <c r="A4" s="37"/>
      <c r="B4" s="37"/>
      <c r="C4" s="37"/>
      <c r="D4" s="37"/>
      <c r="E4" s="38"/>
      <c r="F4" s="38"/>
    </row>
    <row r="5" spans="1:13" s="17" customFormat="1" ht="15.75" x14ac:dyDescent="0.2">
      <c r="A5" s="160"/>
      <c r="B5" s="37"/>
      <c r="C5" s="37"/>
      <c r="D5" s="37"/>
      <c r="E5" s="38"/>
      <c r="F5" s="38"/>
      <c r="G5" s="2"/>
      <c r="H5" s="1"/>
      <c r="I5" s="2"/>
      <c r="J5" s="27"/>
      <c r="K5" s="27"/>
      <c r="L5" s="27"/>
      <c r="M5" s="27"/>
    </row>
    <row r="6" spans="1:13" s="17" customFormat="1" ht="15.75" x14ac:dyDescent="0.2">
      <c r="A6" s="160" t="s">
        <v>83</v>
      </c>
      <c r="B6" s="68"/>
      <c r="C6" s="68"/>
      <c r="D6" s="68"/>
      <c r="E6" s="68"/>
      <c r="F6" s="68"/>
      <c r="G6" s="2"/>
      <c r="H6" s="1"/>
      <c r="I6" s="2"/>
      <c r="J6" s="27"/>
      <c r="K6" s="27"/>
      <c r="L6" s="27"/>
      <c r="M6" s="27"/>
    </row>
    <row r="7" spans="1:13" s="17" customFormat="1" x14ac:dyDescent="0.2">
      <c r="A7" s="53"/>
      <c r="B7" s="53"/>
      <c r="C7" s="53"/>
      <c r="D7" s="53"/>
      <c r="E7" s="53"/>
      <c r="F7" s="53"/>
      <c r="G7" s="2"/>
      <c r="H7" s="1"/>
      <c r="I7" s="2"/>
      <c r="J7" s="27"/>
      <c r="K7" s="27"/>
      <c r="L7" s="27"/>
      <c r="M7" s="27"/>
    </row>
    <row r="8" spans="1:13" x14ac:dyDescent="0.2">
      <c r="A8" s="66" t="s">
        <v>184</v>
      </c>
      <c r="B8" s="39"/>
      <c r="C8" s="39"/>
      <c r="D8" s="39"/>
    </row>
    <row r="9" spans="1:13" x14ac:dyDescent="0.2">
      <c r="A9" s="172" t="s">
        <v>104</v>
      </c>
      <c r="B9" s="173" t="s">
        <v>22</v>
      </c>
      <c r="C9" s="266" t="s">
        <v>176</v>
      </c>
      <c r="D9" s="267"/>
      <c r="E9" s="266" t="s">
        <v>183</v>
      </c>
      <c r="F9" s="267"/>
    </row>
    <row r="10" spans="1:13" ht="25.5" x14ac:dyDescent="0.2">
      <c r="A10" s="172"/>
      <c r="B10" s="173"/>
      <c r="C10" s="257" t="s">
        <v>124</v>
      </c>
      <c r="D10" s="258" t="s">
        <v>117</v>
      </c>
      <c r="E10" s="187" t="s">
        <v>124</v>
      </c>
      <c r="F10" s="230" t="s">
        <v>117</v>
      </c>
    </row>
    <row r="11" spans="1:13" x14ac:dyDescent="0.2">
      <c r="A11" s="148" t="s">
        <v>147</v>
      </c>
      <c r="B11" s="174"/>
      <c r="C11" s="174"/>
      <c r="D11" s="174"/>
      <c r="E11" s="187"/>
      <c r="F11" s="188"/>
    </row>
    <row r="12" spans="1:13" x14ac:dyDescent="0.2">
      <c r="A12" s="144" t="s">
        <v>132</v>
      </c>
      <c r="B12" s="4" t="s">
        <v>65</v>
      </c>
      <c r="C12" s="254">
        <v>50770102</v>
      </c>
      <c r="D12" s="256">
        <v>52527817</v>
      </c>
      <c r="E12" s="189">
        <v>151212134</v>
      </c>
      <c r="F12" s="231">
        <v>147895095</v>
      </c>
      <c r="G12" s="5"/>
      <c r="H12" s="5"/>
      <c r="I12" s="5"/>
      <c r="J12" s="5"/>
    </row>
    <row r="13" spans="1:13" x14ac:dyDescent="0.2">
      <c r="A13" s="145" t="s">
        <v>154</v>
      </c>
      <c r="B13" s="4" t="s">
        <v>166</v>
      </c>
      <c r="C13" s="254">
        <v>5085410</v>
      </c>
      <c r="D13" s="256">
        <v>1605975</v>
      </c>
      <c r="E13" s="189">
        <v>5085410</v>
      </c>
      <c r="F13" s="231">
        <v>4817928</v>
      </c>
      <c r="G13" s="5"/>
      <c r="H13" s="5"/>
      <c r="I13" s="5"/>
    </row>
    <row r="14" spans="1:13" x14ac:dyDescent="0.2">
      <c r="A14" s="146"/>
      <c r="B14" s="64"/>
      <c r="C14" s="254">
        <f>SUM(C12:C13)</f>
        <v>55855512</v>
      </c>
      <c r="D14" s="255">
        <f>SUM(D12:D13)</f>
        <v>54133792</v>
      </c>
      <c r="E14" s="182">
        <f>SUM(E12:E13)</f>
        <v>156297544</v>
      </c>
      <c r="F14" s="183">
        <f>SUM(F12:F13)</f>
        <v>152713023</v>
      </c>
      <c r="G14" s="5"/>
      <c r="H14" s="5"/>
      <c r="I14" s="5"/>
    </row>
    <row r="15" spans="1:13" x14ac:dyDescent="0.2">
      <c r="A15" s="144" t="s">
        <v>133</v>
      </c>
      <c r="B15" s="4" t="s">
        <v>66</v>
      </c>
      <c r="C15" s="252">
        <v>-33479973</v>
      </c>
      <c r="D15" s="253">
        <v>-36577351</v>
      </c>
      <c r="E15" s="189">
        <v>-98574730</v>
      </c>
      <c r="F15" s="231">
        <v>-97422706</v>
      </c>
      <c r="G15" s="5"/>
      <c r="H15" s="5"/>
      <c r="I15" s="5"/>
    </row>
    <row r="16" spans="1:13" x14ac:dyDescent="0.2">
      <c r="A16" s="147" t="s">
        <v>67</v>
      </c>
      <c r="B16" s="4"/>
      <c r="C16" s="252">
        <f>SUM(C14:C15)</f>
        <v>22375539</v>
      </c>
      <c r="D16" s="253">
        <f>SUM(D14:D15)</f>
        <v>17556441</v>
      </c>
      <c r="E16" s="182">
        <f>SUM(E14:E15)</f>
        <v>57722814</v>
      </c>
      <c r="F16" s="183">
        <f>SUM(F14:F15)</f>
        <v>55290317</v>
      </c>
      <c r="G16" s="5"/>
      <c r="H16" s="5"/>
      <c r="I16" s="5"/>
    </row>
    <row r="17" spans="1:9" x14ac:dyDescent="0.2">
      <c r="A17" s="144" t="s">
        <v>68</v>
      </c>
      <c r="B17" s="4"/>
      <c r="C17" s="252">
        <v>-3566628</v>
      </c>
      <c r="D17" s="253">
        <v>-3992474</v>
      </c>
      <c r="E17" s="189">
        <v>-13260389</v>
      </c>
      <c r="F17" s="231">
        <v>-14150261</v>
      </c>
      <c r="G17" s="5"/>
      <c r="H17" s="5"/>
      <c r="I17" s="5"/>
    </row>
    <row r="18" spans="1:9" x14ac:dyDescent="0.2">
      <c r="A18" s="144" t="s">
        <v>9</v>
      </c>
      <c r="B18" s="4"/>
      <c r="C18" s="252">
        <v>-649163</v>
      </c>
      <c r="D18" s="253">
        <v>-402036</v>
      </c>
      <c r="E18" s="189">
        <v>-1781461</v>
      </c>
      <c r="F18" s="231">
        <v>-1157686</v>
      </c>
      <c r="G18" s="5"/>
      <c r="H18" s="5"/>
      <c r="I18" s="5"/>
    </row>
    <row r="19" spans="1:9" x14ac:dyDescent="0.2">
      <c r="A19" s="148" t="s">
        <v>69</v>
      </c>
      <c r="B19" s="40"/>
      <c r="C19" s="252">
        <f>SUM(C16:C18)</f>
        <v>18159748</v>
      </c>
      <c r="D19" s="249">
        <f>SUM(D16:D18)</f>
        <v>13161931</v>
      </c>
      <c r="E19" s="182">
        <f>SUM(E16:E18)</f>
        <v>42680964</v>
      </c>
      <c r="F19" s="183">
        <f>SUM(F16:F18)</f>
        <v>39982370</v>
      </c>
      <c r="G19" s="5"/>
      <c r="H19" s="5"/>
      <c r="I19" s="5"/>
    </row>
    <row r="20" spans="1:9" x14ac:dyDescent="0.2">
      <c r="A20" s="144" t="s">
        <v>177</v>
      </c>
      <c r="B20" s="64" t="s">
        <v>118</v>
      </c>
      <c r="C20" s="252">
        <v>326575</v>
      </c>
      <c r="D20" s="251">
        <v>-3785134</v>
      </c>
      <c r="E20" s="189">
        <v>-2743525</v>
      </c>
      <c r="F20" s="231">
        <v>-8999950</v>
      </c>
      <c r="G20" s="5"/>
      <c r="H20" s="5"/>
      <c r="I20" s="5"/>
    </row>
    <row r="21" spans="1:9" x14ac:dyDescent="0.2">
      <c r="A21" s="144" t="s">
        <v>12</v>
      </c>
      <c r="B21" s="4"/>
      <c r="C21" s="252">
        <v>-1363551</v>
      </c>
      <c r="D21" s="253">
        <v>-1607556</v>
      </c>
      <c r="E21" s="189">
        <v>-4148315</v>
      </c>
      <c r="F21" s="231">
        <v>-4772322</v>
      </c>
      <c r="G21" s="5"/>
      <c r="H21" s="5"/>
      <c r="I21" s="5"/>
    </row>
    <row r="22" spans="1:9" x14ac:dyDescent="0.2">
      <c r="A22" s="149" t="s">
        <v>70</v>
      </c>
      <c r="B22" s="4"/>
      <c r="C22" s="252">
        <v>1075451</v>
      </c>
      <c r="D22" s="253">
        <v>861857</v>
      </c>
      <c r="E22" s="189">
        <v>3080069</v>
      </c>
      <c r="F22" s="231">
        <v>2830080</v>
      </c>
      <c r="G22" s="5"/>
      <c r="H22" s="5"/>
      <c r="I22" s="5"/>
    </row>
    <row r="23" spans="1:9" x14ac:dyDescent="0.2">
      <c r="A23" s="149" t="s">
        <v>155</v>
      </c>
      <c r="B23" s="4"/>
      <c r="C23" s="252">
        <v>2368007</v>
      </c>
      <c r="D23" s="253">
        <v>-516915</v>
      </c>
      <c r="E23" s="189">
        <v>792421</v>
      </c>
      <c r="F23" s="231">
        <v>-674924</v>
      </c>
      <c r="G23" s="5"/>
      <c r="H23" s="5"/>
      <c r="I23" s="5"/>
    </row>
    <row r="24" spans="1:9" x14ac:dyDescent="0.2">
      <c r="A24" s="144" t="s">
        <v>178</v>
      </c>
      <c r="B24" s="4"/>
      <c r="C24" s="252">
        <v>6959</v>
      </c>
      <c r="D24" s="253">
        <v>-72246</v>
      </c>
      <c r="E24" s="189">
        <v>241610</v>
      </c>
      <c r="F24" s="231">
        <v>-219838</v>
      </c>
      <c r="G24" s="5"/>
      <c r="H24" s="5"/>
      <c r="I24" s="5"/>
    </row>
    <row r="25" spans="1:9" x14ac:dyDescent="0.2">
      <c r="A25" s="145" t="s">
        <v>11</v>
      </c>
      <c r="B25" s="4"/>
      <c r="C25" s="252">
        <v>1109010</v>
      </c>
      <c r="D25" s="253">
        <v>1032548</v>
      </c>
      <c r="E25" s="189">
        <v>3292053</v>
      </c>
      <c r="F25" s="231">
        <v>3382328</v>
      </c>
      <c r="G25" s="5"/>
      <c r="H25" s="5"/>
      <c r="I25" s="5"/>
    </row>
    <row r="26" spans="1:9" x14ac:dyDescent="0.2">
      <c r="A26" s="150" t="s">
        <v>10</v>
      </c>
      <c r="B26" s="40"/>
      <c r="C26" s="252">
        <v>-1166593</v>
      </c>
      <c r="D26" s="249">
        <v>-139435</v>
      </c>
      <c r="E26" s="189">
        <v>-1476455</v>
      </c>
      <c r="F26" s="231">
        <v>-424175</v>
      </c>
      <c r="G26" s="5"/>
      <c r="H26" s="5"/>
      <c r="I26" s="5"/>
    </row>
    <row r="27" spans="1:9" x14ac:dyDescent="0.2">
      <c r="A27" s="175" t="s">
        <v>109</v>
      </c>
      <c r="B27" s="4"/>
      <c r="C27" s="252">
        <f>SUM(C19:C26)</f>
        <v>20515606</v>
      </c>
      <c r="D27" s="253">
        <f>SUM(D19:D26)</f>
        <v>8935050</v>
      </c>
      <c r="E27" s="182">
        <f>SUM(E19:E26)</f>
        <v>41718822</v>
      </c>
      <c r="F27" s="183">
        <f>SUM(F19:F26)</f>
        <v>31103569</v>
      </c>
      <c r="G27" s="5"/>
      <c r="H27" s="5"/>
      <c r="I27" s="5"/>
    </row>
    <row r="28" spans="1:9" x14ac:dyDescent="0.2">
      <c r="A28" s="146" t="s">
        <v>72</v>
      </c>
      <c r="B28" s="64" t="s">
        <v>73</v>
      </c>
      <c r="C28" s="252">
        <v>-4392897</v>
      </c>
      <c r="D28" s="251">
        <v>-2142578</v>
      </c>
      <c r="E28" s="189">
        <v>-9380966</v>
      </c>
      <c r="F28" s="231">
        <v>-9522675</v>
      </c>
      <c r="G28" s="5"/>
      <c r="H28" s="5"/>
      <c r="I28" s="5"/>
    </row>
    <row r="29" spans="1:9" x14ac:dyDescent="0.2">
      <c r="A29" s="147" t="s">
        <v>148</v>
      </c>
      <c r="B29" s="4"/>
      <c r="C29" s="252">
        <f>SUM(C27:C28)</f>
        <v>16122709</v>
      </c>
      <c r="D29" s="253">
        <f>SUM(D27:D28)</f>
        <v>6792472</v>
      </c>
      <c r="E29" s="182">
        <f>SUM(E27:E28)</f>
        <v>32337856</v>
      </c>
      <c r="F29" s="183">
        <f>SUM(F27:F28)</f>
        <v>21580894</v>
      </c>
      <c r="G29" s="5"/>
      <c r="H29" s="5"/>
      <c r="I29" s="5"/>
    </row>
    <row r="30" spans="1:9" x14ac:dyDescent="0.2">
      <c r="A30" s="147" t="s">
        <v>110</v>
      </c>
      <c r="B30" s="4"/>
      <c r="C30" s="252">
        <v>0</v>
      </c>
      <c r="D30" s="253">
        <v>0</v>
      </c>
      <c r="E30" s="182">
        <v>0</v>
      </c>
      <c r="F30" s="183">
        <v>0</v>
      </c>
      <c r="G30" s="5"/>
      <c r="H30" s="5"/>
      <c r="I30" s="5"/>
    </row>
    <row r="31" spans="1:9" ht="25.5" x14ac:dyDescent="0.2">
      <c r="A31" s="146" t="s">
        <v>136</v>
      </c>
      <c r="B31" s="4" t="s">
        <v>74</v>
      </c>
      <c r="C31" s="252">
        <v>0</v>
      </c>
      <c r="D31" s="253">
        <v>0</v>
      </c>
      <c r="E31" s="189">
        <v>0</v>
      </c>
      <c r="F31" s="231">
        <v>42198166</v>
      </c>
      <c r="G31" s="5"/>
      <c r="H31" s="5"/>
      <c r="I31" s="5"/>
    </row>
    <row r="32" spans="1:9" x14ac:dyDescent="0.2">
      <c r="A32" s="147" t="s">
        <v>134</v>
      </c>
      <c r="B32" s="4"/>
      <c r="C32" s="252">
        <f>C29+C31</f>
        <v>16122709</v>
      </c>
      <c r="D32" s="253">
        <f>D29+D31</f>
        <v>6792472</v>
      </c>
      <c r="E32" s="182">
        <f>E29+E31</f>
        <v>32337856</v>
      </c>
      <c r="F32" s="183">
        <f>F29+F31</f>
        <v>63779060</v>
      </c>
      <c r="G32" s="5"/>
      <c r="H32" s="5"/>
      <c r="I32" s="5"/>
    </row>
    <row r="33" spans="1:13" x14ac:dyDescent="0.2">
      <c r="A33" s="148" t="s">
        <v>75</v>
      </c>
      <c r="B33" s="40"/>
      <c r="C33" s="252"/>
      <c r="D33" s="252"/>
      <c r="E33" s="182"/>
      <c r="F33" s="183"/>
      <c r="G33" s="5"/>
      <c r="H33" s="5"/>
      <c r="I33" s="5"/>
    </row>
    <row r="34" spans="1:13" s="14" customFormat="1" ht="38.25" x14ac:dyDescent="0.2">
      <c r="A34" s="144" t="s">
        <v>137</v>
      </c>
      <c r="B34" s="4"/>
      <c r="C34" s="252" t="s">
        <v>143</v>
      </c>
      <c r="D34" s="253" t="s">
        <v>143</v>
      </c>
      <c r="E34" s="261" t="s">
        <v>143</v>
      </c>
      <c r="F34" s="262" t="s">
        <v>143</v>
      </c>
      <c r="G34" s="5"/>
      <c r="H34" s="5"/>
      <c r="I34" s="5"/>
      <c r="J34" s="41"/>
      <c r="K34" s="41"/>
      <c r="L34" s="41"/>
      <c r="M34" s="41"/>
    </row>
    <row r="35" spans="1:13" s="14" customFormat="1" ht="25.5" x14ac:dyDescent="0.2">
      <c r="A35" s="144" t="s">
        <v>135</v>
      </c>
      <c r="B35" s="4"/>
      <c r="C35" s="252">
        <v>-18737</v>
      </c>
      <c r="D35" s="253">
        <v>-83</v>
      </c>
      <c r="E35" s="189">
        <v>-1024</v>
      </c>
      <c r="F35" s="231">
        <v>-7292</v>
      </c>
      <c r="G35" s="5"/>
      <c r="H35" s="5"/>
      <c r="I35" s="5"/>
      <c r="J35" s="41"/>
      <c r="K35" s="41"/>
      <c r="L35" s="41"/>
      <c r="M35" s="41"/>
    </row>
    <row r="36" spans="1:13" s="14" customFormat="1" ht="38.25" x14ac:dyDescent="0.2">
      <c r="A36" s="147" t="s">
        <v>156</v>
      </c>
      <c r="B36" s="4"/>
      <c r="C36" s="252">
        <f>C35</f>
        <v>-18737</v>
      </c>
      <c r="D36" s="253">
        <f>D35</f>
        <v>-83</v>
      </c>
      <c r="E36" s="182">
        <f>E35</f>
        <v>-1024</v>
      </c>
      <c r="F36" s="182">
        <f>F35</f>
        <v>-7292</v>
      </c>
      <c r="G36" s="5"/>
      <c r="H36" s="5"/>
      <c r="I36" s="5"/>
      <c r="J36" s="41"/>
      <c r="K36" s="41"/>
      <c r="L36" s="41"/>
      <c r="M36" s="41"/>
    </row>
    <row r="37" spans="1:13" s="14" customFormat="1" ht="38.25" x14ac:dyDescent="0.2">
      <c r="A37" s="144" t="s">
        <v>157</v>
      </c>
      <c r="B37" s="4"/>
      <c r="C37" s="252" t="s">
        <v>143</v>
      </c>
      <c r="D37" s="253" t="s">
        <v>143</v>
      </c>
      <c r="E37" s="261" t="s">
        <v>143</v>
      </c>
      <c r="F37" s="261" t="s">
        <v>143</v>
      </c>
      <c r="G37" s="5"/>
      <c r="H37" s="5"/>
      <c r="I37" s="5"/>
      <c r="J37" s="41"/>
      <c r="K37" s="41"/>
      <c r="L37" s="41"/>
      <c r="M37" s="41"/>
    </row>
    <row r="38" spans="1:13" s="14" customFormat="1" ht="25.5" x14ac:dyDescent="0.2">
      <c r="A38" s="144" t="s">
        <v>149</v>
      </c>
      <c r="B38" s="4"/>
      <c r="C38" s="252">
        <v>908489</v>
      </c>
      <c r="D38" s="253">
        <v>364316</v>
      </c>
      <c r="E38" s="182">
        <v>-764527</v>
      </c>
      <c r="F38" s="182">
        <v>-953882</v>
      </c>
      <c r="G38" s="5"/>
      <c r="H38" s="5"/>
      <c r="I38" s="5"/>
      <c r="J38" s="41"/>
      <c r="K38" s="41"/>
      <c r="L38" s="41"/>
      <c r="M38" s="41"/>
    </row>
    <row r="39" spans="1:13" s="14" customFormat="1" ht="25.5" x14ac:dyDescent="0.2">
      <c r="A39" s="144" t="s">
        <v>170</v>
      </c>
      <c r="B39" s="4"/>
      <c r="C39" s="252">
        <v>908489</v>
      </c>
      <c r="D39" s="253">
        <v>364316</v>
      </c>
      <c r="E39" s="182">
        <v>-764527</v>
      </c>
      <c r="F39" s="182">
        <v>-953882</v>
      </c>
      <c r="G39" s="5"/>
      <c r="H39" s="5"/>
      <c r="I39" s="5"/>
      <c r="J39" s="41"/>
      <c r="K39" s="41"/>
      <c r="L39" s="41"/>
      <c r="M39" s="41"/>
    </row>
    <row r="40" spans="1:13" s="14" customFormat="1" ht="25.5" x14ac:dyDescent="0.2">
      <c r="A40" s="233" t="s">
        <v>141</v>
      </c>
      <c r="B40" s="234"/>
      <c r="C40" s="247">
        <v>889752</v>
      </c>
      <c r="D40" s="250">
        <v>364233</v>
      </c>
      <c r="E40" s="182">
        <v>-765551</v>
      </c>
      <c r="F40" s="182">
        <v>-961174</v>
      </c>
      <c r="G40" s="5"/>
      <c r="H40" s="5"/>
      <c r="I40" s="5"/>
      <c r="J40" s="41"/>
      <c r="K40" s="41"/>
      <c r="L40" s="41"/>
      <c r="M40" s="41"/>
    </row>
    <row r="41" spans="1:13" s="14" customFormat="1" ht="25.5" x14ac:dyDescent="0.2">
      <c r="A41" s="147" t="s">
        <v>114</v>
      </c>
      <c r="B41" s="4"/>
      <c r="C41" s="252">
        <f>C32+C40</f>
        <v>17012461</v>
      </c>
      <c r="D41" s="253">
        <f>D32+D40</f>
        <v>7156705</v>
      </c>
      <c r="E41" s="189">
        <f>E32+E40</f>
        <v>31572305</v>
      </c>
      <c r="F41" s="189">
        <f>F32+F40</f>
        <v>62817886</v>
      </c>
      <c r="G41" s="5"/>
      <c r="H41" s="5"/>
      <c r="I41" s="5"/>
      <c r="J41" s="41"/>
      <c r="K41" s="41"/>
      <c r="L41" s="41"/>
      <c r="M41" s="41"/>
    </row>
    <row r="42" spans="1:13" x14ac:dyDescent="0.2">
      <c r="A42" s="147" t="s">
        <v>76</v>
      </c>
      <c r="B42" s="4"/>
      <c r="C42" s="252"/>
      <c r="D42" s="253"/>
      <c r="E42" s="190"/>
      <c r="F42" s="191"/>
      <c r="G42" s="5"/>
      <c r="H42" s="5"/>
      <c r="I42" s="5"/>
    </row>
    <row r="43" spans="1:13" x14ac:dyDescent="0.2">
      <c r="A43" s="144" t="s">
        <v>158</v>
      </c>
      <c r="B43" s="4"/>
      <c r="C43" s="246" t="s">
        <v>179</v>
      </c>
      <c r="D43" s="248">
        <v>618.12</v>
      </c>
      <c r="E43" s="226" t="s">
        <v>180</v>
      </c>
      <c r="F43" s="225" t="s">
        <v>181</v>
      </c>
      <c r="G43" s="5"/>
      <c r="H43" s="5"/>
      <c r="I43" s="5"/>
    </row>
    <row r="44" spans="1:13" x14ac:dyDescent="0.2">
      <c r="A44" s="147" t="s">
        <v>111</v>
      </c>
      <c r="B44" s="4"/>
      <c r="C44" s="246"/>
      <c r="D44" s="248"/>
      <c r="E44" s="223"/>
      <c r="F44" s="224"/>
      <c r="G44" s="5"/>
      <c r="H44" s="5"/>
      <c r="I44" s="5"/>
    </row>
    <row r="45" spans="1:13" x14ac:dyDescent="0.2">
      <c r="A45" s="144" t="s">
        <v>158</v>
      </c>
      <c r="B45" s="4"/>
      <c r="C45" s="246" t="s">
        <v>179</v>
      </c>
      <c r="D45" s="248">
        <v>618.12</v>
      </c>
      <c r="E45" s="226" t="s">
        <v>180</v>
      </c>
      <c r="F45" s="225" t="s">
        <v>182</v>
      </c>
      <c r="G45" s="5"/>
      <c r="H45" s="5"/>
      <c r="I45" s="5"/>
    </row>
    <row r="50" spans="1:9" s="41" customFormat="1" x14ac:dyDescent="0.2">
      <c r="A50" s="42" t="s">
        <v>13</v>
      </c>
      <c r="B50" s="43"/>
      <c r="C50" s="245"/>
      <c r="D50" s="245"/>
      <c r="E50" s="65" t="str">
        <f>Ф1!C64</f>
        <v>Узбеков А.А.</v>
      </c>
      <c r="F50" s="65"/>
      <c r="G50" s="7"/>
      <c r="H50" s="8"/>
      <c r="I50" s="9"/>
    </row>
    <row r="51" spans="1:9" s="41" customFormat="1" x14ac:dyDescent="0.2">
      <c r="A51" s="27"/>
      <c r="B51" s="18"/>
      <c r="C51" s="18"/>
      <c r="D51" s="18"/>
      <c r="E51" s="46"/>
      <c r="F51" s="46"/>
      <c r="G51" s="11"/>
      <c r="H51" s="8"/>
      <c r="I51" s="9"/>
    </row>
    <row r="52" spans="1:9" s="41" customFormat="1" x14ac:dyDescent="0.2">
      <c r="A52" s="1"/>
      <c r="B52" s="32"/>
      <c r="C52" s="32"/>
      <c r="D52" s="32"/>
      <c r="E52" s="46"/>
      <c r="F52" s="46"/>
      <c r="G52" s="11"/>
      <c r="H52" s="8"/>
      <c r="I52" s="9"/>
    </row>
    <row r="53" spans="1:9" s="41" customFormat="1" ht="12.75" customHeight="1" x14ac:dyDescent="0.2">
      <c r="A53" s="42" t="s">
        <v>14</v>
      </c>
      <c r="B53" s="43"/>
      <c r="C53" s="245"/>
      <c r="D53" s="245"/>
      <c r="E53" s="65" t="s">
        <v>8</v>
      </c>
      <c r="F53" s="65"/>
      <c r="G53" s="11"/>
      <c r="H53" s="8"/>
      <c r="I53" s="9"/>
    </row>
    <row r="54" spans="1:9" s="41" customFormat="1" x14ac:dyDescent="0.2">
      <c r="A54" s="27"/>
      <c r="B54" s="18"/>
      <c r="C54" s="18"/>
      <c r="D54" s="18"/>
      <c r="E54" s="46"/>
      <c r="F54" s="46"/>
      <c r="G54" s="11"/>
      <c r="H54" s="8"/>
      <c r="I54" s="9"/>
    </row>
    <row r="55" spans="1:9" s="41" customFormat="1" x14ac:dyDescent="0.2">
      <c r="A55" s="27"/>
      <c r="B55" s="47"/>
      <c r="C55" s="47"/>
      <c r="D55" s="47"/>
      <c r="E55" s="45"/>
      <c r="F55" s="45"/>
      <c r="G55" s="11"/>
      <c r="H55" s="8"/>
      <c r="I55" s="9"/>
    </row>
    <row r="56" spans="1:9" s="41" customFormat="1" x14ac:dyDescent="0.2">
      <c r="A56" s="18"/>
      <c r="B56" s="47"/>
      <c r="C56" s="47"/>
      <c r="D56" s="47"/>
      <c r="E56" s="44"/>
      <c r="F56" s="44"/>
      <c r="G56" s="11"/>
      <c r="H56" s="8"/>
      <c r="I56" s="9"/>
    </row>
  </sheetData>
  <customSheetViews>
    <customSheetView guid="{EE6732EE-644E-43C7-942D-7451E7E830D4}" scale="90" showPageBreaks="1" fitToPage="1">
      <pageMargins left="0.74803149606299213" right="0.74803149606299213" top="0.6692913385826772" bottom="0.98425196850393704" header="0.51181102362204722" footer="0.51181102362204722"/>
      <pageSetup paperSize="9" scale="58" orientation="portrait" r:id="rId1"/>
      <headerFooter alignWithMargins="0"/>
    </customSheetView>
    <customSheetView guid="{E717FDFD-62E6-43BE-93CB-427E63F7A108}" scale="80" fitToPage="1">
      <selection activeCell="H15" sqref="H15"/>
      <pageMargins left="0.75" right="0.75" top="1" bottom="1" header="0.5" footer="0.5"/>
      <pageSetup paperSize="9" scale="58" orientation="portrait" r:id="rId2"/>
      <headerFooter alignWithMargins="0"/>
    </customSheetView>
    <customSheetView guid="{D927C0C4-B121-44FC-80EA-DD480DB9B25E}" scale="80" showPageBreaks="1" fitToPage="1" topLeftCell="A16">
      <selection activeCell="C26" sqref="C26"/>
      <pageMargins left="0.74803149606299213" right="0.74803149606299213" top="0.39370078740157483" bottom="0.98425196850393704" header="0.51181102362204722" footer="0.51181102362204722"/>
      <pageSetup paperSize="9" scale="78" orientation="portrait" r:id="rId3"/>
      <headerFooter alignWithMargins="0"/>
    </customSheetView>
    <customSheetView guid="{D5AF6042-8F5F-4C64-8D87-96F77498099A}" scale="90" showPageBreaks="1" fitToPage="1" printArea="1" topLeftCell="A49">
      <selection activeCell="F13" sqref="F13"/>
      <pageMargins left="0.74803149606299213" right="0.74803149606299213" top="0.6692913385826772" bottom="0.98425196850393704" header="0.51181102362204722" footer="0.51181102362204722"/>
      <pageSetup paperSize="9" scale="58" orientation="portrait" r:id="rId4"/>
      <headerFooter alignWithMargins="0"/>
    </customSheetView>
  </customSheetViews>
  <mergeCells count="4">
    <mergeCell ref="E9:F9"/>
    <mergeCell ref="E1:F1"/>
    <mergeCell ref="E2:F2"/>
    <mergeCell ref="C9:D9"/>
  </mergeCells>
  <phoneticPr fontId="19" type="noConversion"/>
  <pageMargins left="0.74803149606299213" right="0.74803149606299213" top="0.6692913385826772" bottom="0.98425196850393704" header="0.51181102362204722" footer="0.51181102362204722"/>
  <pageSetup paperSize="9" scale="53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BO78"/>
  <sheetViews>
    <sheetView zoomScale="90" zoomScaleNormal="90" workbookViewId="0"/>
  </sheetViews>
  <sheetFormatPr defaultRowHeight="12.75" x14ac:dyDescent="0.2"/>
  <cols>
    <col min="1" max="1" width="71.5703125" style="75" customWidth="1"/>
    <col min="2" max="2" width="11.85546875" style="75" customWidth="1"/>
    <col min="3" max="3" width="21.28515625" style="89" customWidth="1"/>
    <col min="4" max="4" width="21.28515625" style="77" customWidth="1"/>
    <col min="5" max="16384" width="9.140625" style="75"/>
  </cols>
  <sheetData>
    <row r="1" spans="1:5" x14ac:dyDescent="0.2">
      <c r="A1" s="176" t="s">
        <v>77</v>
      </c>
      <c r="B1" s="93"/>
      <c r="C1" s="264" t="s">
        <v>150</v>
      </c>
      <c r="D1" s="264"/>
    </row>
    <row r="2" spans="1:5" ht="13.5" customHeight="1" x14ac:dyDescent="0.2">
      <c r="A2" s="93"/>
      <c r="B2" s="94"/>
      <c r="C2" s="265" t="s">
        <v>151</v>
      </c>
      <c r="D2" s="265"/>
    </row>
    <row r="3" spans="1:5" ht="14.25" customHeight="1" x14ac:dyDescent="0.2">
      <c r="A3" s="95"/>
      <c r="B3" s="94"/>
      <c r="C3" s="96"/>
      <c r="D3" s="97"/>
    </row>
    <row r="4" spans="1:5" ht="14.25" customHeight="1" x14ac:dyDescent="0.2">
      <c r="A4" s="95"/>
      <c r="B4" s="94"/>
      <c r="C4" s="96"/>
      <c r="D4" s="98"/>
    </row>
    <row r="5" spans="1:5" ht="15.75" x14ac:dyDescent="0.25">
      <c r="A5" s="161" t="s">
        <v>78</v>
      </c>
      <c r="B5" s="99"/>
      <c r="C5" s="99"/>
      <c r="D5" s="100"/>
    </row>
    <row r="6" spans="1:5" x14ac:dyDescent="0.2">
      <c r="A6" s="93"/>
      <c r="B6" s="93"/>
      <c r="C6" s="101"/>
      <c r="D6" s="102"/>
    </row>
    <row r="7" spans="1:5" x14ac:dyDescent="0.2">
      <c r="A7" s="93"/>
      <c r="B7" s="93"/>
      <c r="C7" s="101"/>
      <c r="D7" s="102"/>
    </row>
    <row r="8" spans="1:5" ht="13.5" thickBot="1" x14ac:dyDescent="0.25">
      <c r="A8" s="103" t="s">
        <v>185</v>
      </c>
      <c r="B8" s="93"/>
      <c r="C8" s="101"/>
      <c r="D8" s="104"/>
    </row>
    <row r="9" spans="1:5" s="76" customFormat="1" ht="54.75" customHeight="1" thickBot="1" x14ac:dyDescent="0.25">
      <c r="A9" s="153" t="s">
        <v>104</v>
      </c>
      <c r="B9" s="105" t="s">
        <v>22</v>
      </c>
      <c r="C9" s="91" t="s">
        <v>186</v>
      </c>
      <c r="D9" s="92" t="s">
        <v>187</v>
      </c>
    </row>
    <row r="10" spans="1:5" s="76" customFormat="1" x14ac:dyDescent="0.2">
      <c r="A10" s="151" t="s">
        <v>63</v>
      </c>
      <c r="B10" s="152"/>
      <c r="C10" s="198"/>
      <c r="D10" s="199"/>
      <c r="E10" s="78"/>
    </row>
    <row r="11" spans="1:5" s="76" customFormat="1" x14ac:dyDescent="0.2">
      <c r="A11" s="170" t="s">
        <v>109</v>
      </c>
      <c r="B11" s="110"/>
      <c r="C11" s="182">
        <v>41718822</v>
      </c>
      <c r="D11" s="200">
        <v>31103569</v>
      </c>
      <c r="E11" s="78"/>
    </row>
    <row r="12" spans="1:5" s="76" customFormat="1" x14ac:dyDescent="0.2">
      <c r="A12" s="232" t="s">
        <v>125</v>
      </c>
      <c r="B12" s="110"/>
      <c r="C12" s="182">
        <v>0</v>
      </c>
      <c r="D12" s="200">
        <v>42198166</v>
      </c>
      <c r="E12" s="78"/>
    </row>
    <row r="13" spans="1:5" s="76" customFormat="1" x14ac:dyDescent="0.2">
      <c r="A13" s="106" t="s">
        <v>71</v>
      </c>
      <c r="B13" s="110"/>
      <c r="C13" s="182">
        <f>C11+C12</f>
        <v>41718822</v>
      </c>
      <c r="D13" s="200">
        <f>SUM(D11:D12)</f>
        <v>73301735</v>
      </c>
      <c r="E13" s="78"/>
    </row>
    <row r="14" spans="1:5" s="76" customFormat="1" x14ac:dyDescent="0.2">
      <c r="A14" s="167" t="s">
        <v>101</v>
      </c>
      <c r="B14" s="110"/>
      <c r="C14" s="201"/>
      <c r="D14" s="202"/>
      <c r="E14" s="78"/>
    </row>
    <row r="15" spans="1:5" s="76" customFormat="1" x14ac:dyDescent="0.2">
      <c r="A15" s="107" t="s">
        <v>32</v>
      </c>
      <c r="B15" s="108"/>
      <c r="C15" s="203">
        <v>21521111</v>
      </c>
      <c r="D15" s="200">
        <v>20760281</v>
      </c>
      <c r="E15" s="78"/>
    </row>
    <row r="16" spans="1:5" s="76" customFormat="1" x14ac:dyDescent="0.2">
      <c r="A16" s="107" t="s">
        <v>33</v>
      </c>
      <c r="B16" s="108"/>
      <c r="C16" s="203">
        <v>2315321</v>
      </c>
      <c r="D16" s="200">
        <v>2290183</v>
      </c>
      <c r="E16" s="78"/>
    </row>
    <row r="17" spans="1:5" s="76" customFormat="1" x14ac:dyDescent="0.2">
      <c r="A17" s="236" t="s">
        <v>142</v>
      </c>
      <c r="B17" s="237" t="s">
        <v>26</v>
      </c>
      <c r="C17" s="203">
        <v>981322</v>
      </c>
      <c r="D17" s="260" t="s">
        <v>143</v>
      </c>
      <c r="E17" s="78"/>
    </row>
    <row r="18" spans="1:5" s="76" customFormat="1" x14ac:dyDescent="0.2">
      <c r="A18" s="107" t="s">
        <v>34</v>
      </c>
      <c r="B18" s="108"/>
      <c r="C18" s="203">
        <v>38501</v>
      </c>
      <c r="D18" s="200">
        <v>913326</v>
      </c>
      <c r="E18" s="78"/>
    </row>
    <row r="19" spans="1:5" s="76" customFormat="1" ht="25.5" x14ac:dyDescent="0.2">
      <c r="A19" s="107" t="s">
        <v>126</v>
      </c>
      <c r="B19" s="108"/>
      <c r="C19" s="203">
        <v>1499387</v>
      </c>
      <c r="D19" s="200">
        <v>-201574</v>
      </c>
      <c r="E19" s="78"/>
    </row>
    <row r="20" spans="1:5" s="76" customFormat="1" x14ac:dyDescent="0.2">
      <c r="A20" s="236" t="s">
        <v>144</v>
      </c>
      <c r="B20" s="237"/>
      <c r="C20" s="203">
        <v>61520</v>
      </c>
      <c r="D20" s="200">
        <v>1040905</v>
      </c>
      <c r="E20" s="78"/>
    </row>
    <row r="21" spans="1:5" s="76" customFormat="1" x14ac:dyDescent="0.2">
      <c r="A21" s="107" t="s">
        <v>146</v>
      </c>
      <c r="B21" s="108"/>
      <c r="C21" s="203">
        <v>731597</v>
      </c>
      <c r="D21" s="200">
        <v>970636</v>
      </c>
      <c r="E21" s="78"/>
    </row>
    <row r="22" spans="1:5" s="76" customFormat="1" ht="25.5" x14ac:dyDescent="0.2">
      <c r="A22" s="107" t="s">
        <v>35</v>
      </c>
      <c r="B22" s="108"/>
      <c r="C22" s="203">
        <v>29061</v>
      </c>
      <c r="D22" s="200">
        <v>35765</v>
      </c>
      <c r="E22" s="78"/>
    </row>
    <row r="23" spans="1:5" s="76" customFormat="1" x14ac:dyDescent="0.2">
      <c r="A23" s="107" t="s">
        <v>172</v>
      </c>
      <c r="B23" s="108" t="s">
        <v>118</v>
      </c>
      <c r="C23" s="203">
        <v>2743525</v>
      </c>
      <c r="D23" s="200">
        <v>8999950</v>
      </c>
      <c r="E23" s="78"/>
    </row>
    <row r="24" spans="1:5" s="76" customFormat="1" x14ac:dyDescent="0.2">
      <c r="A24" s="177" t="s">
        <v>36</v>
      </c>
      <c r="B24" s="109"/>
      <c r="C24" s="203">
        <v>4148315</v>
      </c>
      <c r="D24" s="200">
        <v>4772322</v>
      </c>
      <c r="E24" s="78"/>
    </row>
    <row r="25" spans="1:5" s="76" customFormat="1" x14ac:dyDescent="0.2">
      <c r="A25" s="177" t="s">
        <v>37</v>
      </c>
      <c r="B25" s="109"/>
      <c r="C25" s="203">
        <v>-3080069</v>
      </c>
      <c r="D25" s="200">
        <v>-2830080</v>
      </c>
      <c r="E25" s="78"/>
    </row>
    <row r="26" spans="1:5" s="76" customFormat="1" x14ac:dyDescent="0.2">
      <c r="A26" s="177" t="s">
        <v>159</v>
      </c>
      <c r="B26" s="109" t="s">
        <v>74</v>
      </c>
      <c r="C26" s="203">
        <v>0</v>
      </c>
      <c r="D26" s="204">
        <v>-42071134</v>
      </c>
      <c r="E26" s="78"/>
    </row>
    <row r="27" spans="1:5" s="76" customFormat="1" x14ac:dyDescent="0.2">
      <c r="A27" s="177" t="s">
        <v>140</v>
      </c>
      <c r="B27" s="109"/>
      <c r="C27" s="203">
        <v>-241610</v>
      </c>
      <c r="D27" s="204">
        <v>219838</v>
      </c>
      <c r="E27" s="78"/>
    </row>
    <row r="28" spans="1:5" s="76" customFormat="1" x14ac:dyDescent="0.2">
      <c r="A28" s="177"/>
      <c r="B28" s="109"/>
      <c r="C28" s="205"/>
      <c r="D28" s="206"/>
      <c r="E28" s="78"/>
    </row>
    <row r="29" spans="1:5" s="76" customFormat="1" x14ac:dyDescent="0.2">
      <c r="A29" s="178" t="s">
        <v>45</v>
      </c>
      <c r="B29" s="143"/>
      <c r="C29" s="205"/>
      <c r="D29" s="206"/>
      <c r="E29" s="78"/>
    </row>
    <row r="30" spans="1:5" s="76" customFormat="1" x14ac:dyDescent="0.2">
      <c r="A30" s="177" t="s">
        <v>38</v>
      </c>
      <c r="B30" s="109"/>
      <c r="C30" s="203">
        <v>-10160113</v>
      </c>
      <c r="D30" s="200">
        <v>-13641535</v>
      </c>
      <c r="E30" s="78"/>
    </row>
    <row r="31" spans="1:5" s="76" customFormat="1" x14ac:dyDescent="0.2">
      <c r="A31" s="177" t="s">
        <v>39</v>
      </c>
      <c r="B31" s="109"/>
      <c r="C31" s="203">
        <v>-1111138</v>
      </c>
      <c r="D31" s="200">
        <v>-1934040</v>
      </c>
      <c r="E31" s="78"/>
    </row>
    <row r="32" spans="1:5" s="76" customFormat="1" x14ac:dyDescent="0.2">
      <c r="A32" s="177" t="s">
        <v>40</v>
      </c>
      <c r="B32" s="109"/>
      <c r="C32" s="203">
        <v>-5416869</v>
      </c>
      <c r="D32" s="200">
        <v>2182381</v>
      </c>
      <c r="E32" s="78"/>
    </row>
    <row r="33" spans="1:5" s="76" customFormat="1" x14ac:dyDescent="0.2">
      <c r="A33" s="177" t="s">
        <v>41</v>
      </c>
      <c r="B33" s="109"/>
      <c r="C33" s="203">
        <v>-8365</v>
      </c>
      <c r="D33" s="200">
        <v>-43528</v>
      </c>
      <c r="E33" s="78"/>
    </row>
    <row r="34" spans="1:5" s="76" customFormat="1" x14ac:dyDescent="0.2">
      <c r="A34" s="177" t="s">
        <v>42</v>
      </c>
      <c r="B34" s="109"/>
      <c r="C34" s="203">
        <v>950855</v>
      </c>
      <c r="D34" s="200">
        <v>1025655</v>
      </c>
      <c r="E34" s="78"/>
    </row>
    <row r="35" spans="1:5" s="76" customFormat="1" x14ac:dyDescent="0.2">
      <c r="A35" s="177" t="s">
        <v>43</v>
      </c>
      <c r="B35" s="109"/>
      <c r="C35" s="203">
        <v>-108621</v>
      </c>
      <c r="D35" s="200">
        <v>-22089</v>
      </c>
      <c r="E35" s="78"/>
    </row>
    <row r="36" spans="1:5" s="76" customFormat="1" ht="13.5" thickBot="1" x14ac:dyDescent="0.25">
      <c r="A36" s="179" t="s">
        <v>44</v>
      </c>
      <c r="B36" s="154"/>
      <c r="C36" s="203">
        <v>4369739</v>
      </c>
      <c r="D36" s="200">
        <v>-2891366</v>
      </c>
      <c r="E36" s="78"/>
    </row>
    <row r="37" spans="1:5" s="76" customFormat="1" ht="14.25" customHeight="1" thickBot="1" x14ac:dyDescent="0.25">
      <c r="A37" s="180" t="s">
        <v>46</v>
      </c>
      <c r="B37" s="155"/>
      <c r="C37" s="207">
        <f>SUM(C13:C36)</f>
        <v>60982291</v>
      </c>
      <c r="D37" s="208">
        <f>SUM(D13:D36)</f>
        <v>52877631</v>
      </c>
      <c r="E37" s="78"/>
    </row>
    <row r="38" spans="1:5" s="76" customFormat="1" x14ac:dyDescent="0.2">
      <c r="A38" s="151"/>
      <c r="B38" s="152"/>
      <c r="C38" s="209"/>
      <c r="D38" s="210"/>
      <c r="E38" s="78"/>
    </row>
    <row r="39" spans="1:5" s="76" customFormat="1" x14ac:dyDescent="0.2">
      <c r="A39" s="177" t="s">
        <v>116</v>
      </c>
      <c r="B39" s="109"/>
      <c r="C39" s="182">
        <v>-4208512</v>
      </c>
      <c r="D39" s="200">
        <v>-3548036</v>
      </c>
      <c r="E39" s="78"/>
    </row>
    <row r="40" spans="1:5" s="76" customFormat="1" x14ac:dyDescent="0.2">
      <c r="A40" s="177" t="s">
        <v>47</v>
      </c>
      <c r="B40" s="109"/>
      <c r="C40" s="182">
        <v>-6916812</v>
      </c>
      <c r="D40" s="200">
        <v>-5476348</v>
      </c>
      <c r="E40" s="78"/>
    </row>
    <row r="41" spans="1:5" s="76" customFormat="1" x14ac:dyDescent="0.2">
      <c r="A41" s="177" t="s">
        <v>48</v>
      </c>
      <c r="B41" s="109"/>
      <c r="C41" s="182">
        <v>-4006666</v>
      </c>
      <c r="D41" s="200">
        <v>-4977107</v>
      </c>
      <c r="E41" s="78"/>
    </row>
    <row r="42" spans="1:5" s="76" customFormat="1" ht="15.75" customHeight="1" thickBot="1" x14ac:dyDescent="0.25">
      <c r="A42" s="179" t="s">
        <v>49</v>
      </c>
      <c r="B42" s="154"/>
      <c r="C42" s="211">
        <v>974462</v>
      </c>
      <c r="D42" s="200">
        <v>1169659</v>
      </c>
      <c r="E42" s="78"/>
    </row>
    <row r="43" spans="1:5" s="76" customFormat="1" ht="13.5" thickBot="1" x14ac:dyDescent="0.25">
      <c r="A43" s="180" t="s">
        <v>113</v>
      </c>
      <c r="B43" s="155"/>
      <c r="C43" s="207">
        <f>SUM(C37:C42)</f>
        <v>46824763</v>
      </c>
      <c r="D43" s="208">
        <f>SUM(D37:D42)</f>
        <v>40045799</v>
      </c>
      <c r="E43" s="78"/>
    </row>
    <row r="44" spans="1:5" s="76" customFormat="1" x14ac:dyDescent="0.2">
      <c r="A44" s="156"/>
      <c r="B44" s="157"/>
      <c r="C44" s="209"/>
      <c r="D44" s="210"/>
      <c r="E44" s="78"/>
    </row>
    <row r="45" spans="1:5" s="76" customFormat="1" x14ac:dyDescent="0.2">
      <c r="A45" s="178" t="s">
        <v>50</v>
      </c>
      <c r="B45" s="143"/>
      <c r="C45" s="212"/>
      <c r="D45" s="213"/>
      <c r="E45" s="78"/>
    </row>
    <row r="46" spans="1:5" s="76" customFormat="1" x14ac:dyDescent="0.2">
      <c r="A46" s="177" t="s">
        <v>51</v>
      </c>
      <c r="B46" s="109"/>
      <c r="C46" s="182">
        <v>-11336492</v>
      </c>
      <c r="D46" s="204">
        <v>-11270764</v>
      </c>
      <c r="E46" s="78"/>
    </row>
    <row r="47" spans="1:5" s="76" customFormat="1" x14ac:dyDescent="0.2">
      <c r="A47" s="177" t="s">
        <v>52</v>
      </c>
      <c r="B47" s="109"/>
      <c r="C47" s="182">
        <v>-247128</v>
      </c>
      <c r="D47" s="204">
        <v>-4348947</v>
      </c>
      <c r="E47" s="78"/>
    </row>
    <row r="48" spans="1:5" s="76" customFormat="1" x14ac:dyDescent="0.2">
      <c r="A48" s="177" t="s">
        <v>53</v>
      </c>
      <c r="B48" s="109"/>
      <c r="C48" s="182">
        <v>287572</v>
      </c>
      <c r="D48" s="204">
        <v>105188</v>
      </c>
      <c r="E48" s="78"/>
    </row>
    <row r="49" spans="1:5" s="76" customFormat="1" x14ac:dyDescent="0.2">
      <c r="A49" s="177" t="s">
        <v>54</v>
      </c>
      <c r="B49" s="109"/>
      <c r="C49" s="182">
        <v>-33241652</v>
      </c>
      <c r="D49" s="204">
        <v>-27355481</v>
      </c>
      <c r="E49" s="78"/>
    </row>
    <row r="50" spans="1:5" s="76" customFormat="1" x14ac:dyDescent="0.2">
      <c r="A50" s="177" t="s">
        <v>55</v>
      </c>
      <c r="B50" s="109"/>
      <c r="C50" s="182">
        <v>16379317</v>
      </c>
      <c r="D50" s="204">
        <v>14671593</v>
      </c>
      <c r="E50" s="78"/>
    </row>
    <row r="51" spans="1:5" s="76" customFormat="1" x14ac:dyDescent="0.2">
      <c r="A51" s="179" t="s">
        <v>160</v>
      </c>
      <c r="B51" s="109" t="s">
        <v>118</v>
      </c>
      <c r="C51" s="182">
        <v>30170</v>
      </c>
      <c r="D51" s="204">
        <v>0</v>
      </c>
      <c r="E51" s="78"/>
    </row>
    <row r="52" spans="1:5" s="76" customFormat="1" x14ac:dyDescent="0.2">
      <c r="A52" s="177" t="s">
        <v>56</v>
      </c>
      <c r="B52" s="109"/>
      <c r="C52" s="182">
        <v>-1619396</v>
      </c>
      <c r="D52" s="204">
        <v>-1493294</v>
      </c>
      <c r="E52" s="78"/>
    </row>
    <row r="53" spans="1:5" s="76" customFormat="1" x14ac:dyDescent="0.2">
      <c r="A53" s="177" t="s">
        <v>57</v>
      </c>
      <c r="B53" s="109"/>
      <c r="C53" s="182">
        <v>294573</v>
      </c>
      <c r="D53" s="204">
        <v>282728</v>
      </c>
      <c r="E53" s="78"/>
    </row>
    <row r="54" spans="1:5" s="76" customFormat="1" x14ac:dyDescent="0.2">
      <c r="A54" s="179" t="s">
        <v>188</v>
      </c>
      <c r="B54" s="154"/>
      <c r="C54" s="211">
        <v>50</v>
      </c>
      <c r="D54" s="204">
        <v>208600</v>
      </c>
      <c r="E54" s="78"/>
    </row>
    <row r="55" spans="1:5" s="76" customFormat="1" x14ac:dyDescent="0.2">
      <c r="A55" s="238" t="s">
        <v>145</v>
      </c>
      <c r="B55" s="239" t="s">
        <v>74</v>
      </c>
      <c r="C55" s="211"/>
      <c r="D55" s="204">
        <v>-1737260</v>
      </c>
      <c r="E55" s="78"/>
    </row>
    <row r="56" spans="1:5" s="76" customFormat="1" ht="13.5" thickBot="1" x14ac:dyDescent="0.25">
      <c r="A56" s="179" t="s">
        <v>121</v>
      </c>
      <c r="B56" s="154"/>
      <c r="C56" s="211">
        <v>2641</v>
      </c>
      <c r="D56" s="204">
        <v>2546</v>
      </c>
      <c r="E56" s="78"/>
    </row>
    <row r="57" spans="1:5" s="76" customFormat="1" ht="26.25" thickBot="1" x14ac:dyDescent="0.25">
      <c r="A57" s="180" t="s">
        <v>119</v>
      </c>
      <c r="B57" s="155"/>
      <c r="C57" s="207">
        <f>SUM(C46:C56)</f>
        <v>-29450345</v>
      </c>
      <c r="D57" s="208">
        <f>SUM(D46:D56)</f>
        <v>-30935091</v>
      </c>
      <c r="E57" s="78"/>
    </row>
    <row r="58" spans="1:5" s="76" customFormat="1" x14ac:dyDescent="0.2">
      <c r="A58" s="156"/>
      <c r="B58" s="157"/>
      <c r="C58" s="214"/>
      <c r="D58" s="215"/>
      <c r="E58" s="78"/>
    </row>
    <row r="59" spans="1:5" s="76" customFormat="1" x14ac:dyDescent="0.2">
      <c r="A59" s="178" t="s">
        <v>58</v>
      </c>
      <c r="B59" s="143"/>
      <c r="C59" s="216"/>
      <c r="D59" s="217"/>
      <c r="E59" s="78"/>
    </row>
    <row r="60" spans="1:5" s="76" customFormat="1" x14ac:dyDescent="0.2">
      <c r="A60" s="177" t="s">
        <v>59</v>
      </c>
      <c r="B60" s="109"/>
      <c r="C60" s="196">
        <v>-1100000</v>
      </c>
      <c r="D60" s="197">
        <v>-7724665</v>
      </c>
      <c r="E60" s="78"/>
    </row>
    <row r="61" spans="1:5" s="76" customFormat="1" x14ac:dyDescent="0.2">
      <c r="A61" s="177" t="s">
        <v>120</v>
      </c>
      <c r="B61" s="109"/>
      <c r="C61" s="196">
        <v>0</v>
      </c>
      <c r="D61" s="197">
        <v>-201728</v>
      </c>
      <c r="E61" s="78"/>
    </row>
    <row r="62" spans="1:5" s="76" customFormat="1" ht="13.5" thickBot="1" x14ac:dyDescent="0.25">
      <c r="A62" s="177" t="s">
        <v>60</v>
      </c>
      <c r="B62" s="109"/>
      <c r="C62" s="196">
        <v>-2685326</v>
      </c>
      <c r="D62" s="197">
        <v>-3760137</v>
      </c>
      <c r="E62" s="78"/>
    </row>
    <row r="63" spans="1:5" s="76" customFormat="1" ht="28.5" customHeight="1" thickBot="1" x14ac:dyDescent="0.25">
      <c r="A63" s="180" t="s">
        <v>105</v>
      </c>
      <c r="B63" s="155"/>
      <c r="C63" s="207">
        <f>SUM(C60:C62)</f>
        <v>-3785326</v>
      </c>
      <c r="D63" s="208">
        <f>SUM(D60:D62)</f>
        <v>-11686530</v>
      </c>
      <c r="E63" s="78"/>
    </row>
    <row r="64" spans="1:5" x14ac:dyDescent="0.2">
      <c r="A64" s="156"/>
      <c r="B64" s="157"/>
      <c r="C64" s="218"/>
      <c r="D64" s="219"/>
      <c r="E64" s="78"/>
    </row>
    <row r="65" spans="1:67" s="76" customFormat="1" x14ac:dyDescent="0.2">
      <c r="A65" s="177" t="s">
        <v>61</v>
      </c>
      <c r="B65" s="109"/>
      <c r="C65" s="182">
        <v>-478788</v>
      </c>
      <c r="D65" s="200">
        <v>-136600</v>
      </c>
      <c r="E65" s="78"/>
      <c r="BD65" s="81"/>
      <c r="BE65" s="81"/>
      <c r="BL65" s="82"/>
      <c r="BM65" s="82"/>
      <c r="BN65" s="82"/>
    </row>
    <row r="66" spans="1:67" s="76" customFormat="1" x14ac:dyDescent="0.2">
      <c r="A66" s="181" t="s">
        <v>161</v>
      </c>
      <c r="B66" s="111"/>
      <c r="C66" s="220">
        <v>13110304</v>
      </c>
      <c r="D66" s="221">
        <v>-2712422</v>
      </c>
      <c r="E66" s="78"/>
      <c r="F66" s="79"/>
      <c r="G66" s="80"/>
      <c r="H66" s="79"/>
      <c r="I66" s="80"/>
      <c r="J66" s="79"/>
      <c r="K66" s="80"/>
      <c r="L66" s="79"/>
      <c r="M66" s="80"/>
      <c r="N66" s="79"/>
      <c r="O66" s="80"/>
      <c r="P66" s="79"/>
      <c r="Q66" s="80"/>
      <c r="R66" s="79"/>
      <c r="S66" s="80"/>
      <c r="T66" s="79"/>
      <c r="U66" s="80"/>
      <c r="V66" s="79"/>
      <c r="W66" s="80"/>
      <c r="X66" s="79"/>
      <c r="Y66" s="80"/>
      <c r="Z66" s="79"/>
      <c r="AA66" s="80"/>
      <c r="AB66" s="79"/>
      <c r="AC66" s="80"/>
      <c r="AD66" s="79"/>
      <c r="AE66" s="80"/>
      <c r="AF66" s="79"/>
      <c r="AG66" s="80"/>
      <c r="AH66" s="79"/>
      <c r="AI66" s="80"/>
      <c r="AJ66" s="79"/>
      <c r="AK66" s="80"/>
      <c r="AL66" s="79"/>
      <c r="AM66" s="80"/>
      <c r="AN66" s="79"/>
      <c r="AO66" s="80"/>
      <c r="AP66" s="79"/>
      <c r="AQ66" s="80"/>
      <c r="AR66" s="79"/>
      <c r="AS66" s="80"/>
      <c r="AT66" s="79"/>
      <c r="AU66" s="80"/>
      <c r="AV66" s="79"/>
      <c r="AW66" s="80"/>
      <c r="AX66" s="79"/>
      <c r="AY66" s="80"/>
      <c r="AZ66" s="79"/>
      <c r="BD66" s="81"/>
      <c r="BE66" s="81"/>
      <c r="BL66" s="82"/>
      <c r="BM66" s="82"/>
      <c r="BN66" s="82"/>
    </row>
    <row r="67" spans="1:67" s="76" customFormat="1" ht="13.5" thickBot="1" x14ac:dyDescent="0.25">
      <c r="A67" s="179" t="s">
        <v>62</v>
      </c>
      <c r="B67" s="154"/>
      <c r="C67" s="211">
        <v>24320942</v>
      </c>
      <c r="D67" s="222">
        <v>19965042</v>
      </c>
      <c r="E67" s="78"/>
      <c r="BD67" s="81"/>
      <c r="BE67" s="81"/>
      <c r="BL67" s="82"/>
      <c r="BM67" s="82"/>
      <c r="BN67" s="82"/>
    </row>
    <row r="68" spans="1:67" s="76" customFormat="1" ht="13.5" thickBot="1" x14ac:dyDescent="0.25">
      <c r="A68" s="180" t="s">
        <v>191</v>
      </c>
      <c r="B68" s="155" t="s">
        <v>108</v>
      </c>
      <c r="C68" s="240">
        <f>SUM(C66:C67)</f>
        <v>37431246</v>
      </c>
      <c r="D68" s="208">
        <f>SUM(D66:D67)</f>
        <v>17252620</v>
      </c>
      <c r="E68" s="78"/>
      <c r="BD68" s="81"/>
      <c r="BE68" s="81"/>
      <c r="BL68" s="82"/>
      <c r="BM68" s="82"/>
      <c r="BN68" s="82"/>
    </row>
    <row r="69" spans="1:67" ht="12" customHeight="1" x14ac:dyDescent="0.2">
      <c r="A69" s="93"/>
      <c r="B69" s="93"/>
      <c r="C69" s="101"/>
      <c r="D69" s="102"/>
    </row>
    <row r="70" spans="1:67" ht="12" customHeight="1" x14ac:dyDescent="0.2">
      <c r="A70" s="93"/>
      <c r="B70" s="93"/>
      <c r="C70" s="101"/>
      <c r="D70" s="102"/>
    </row>
    <row r="71" spans="1:67" ht="12" customHeight="1" x14ac:dyDescent="0.2">
      <c r="A71" s="93"/>
      <c r="B71" s="93"/>
      <c r="C71" s="101"/>
      <c r="D71" s="102"/>
    </row>
    <row r="72" spans="1:67" x14ac:dyDescent="0.2">
      <c r="A72" s="158" t="s">
        <v>13</v>
      </c>
      <c r="B72" s="159"/>
      <c r="C72" s="113" t="str">
        <f>Ф1!C64</f>
        <v>Узбеков А.А.</v>
      </c>
      <c r="D72" s="102"/>
      <c r="E72" s="83"/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  <c r="AF72" s="83"/>
      <c r="AG72" s="84"/>
      <c r="AH72" s="83"/>
      <c r="AI72" s="84"/>
      <c r="AJ72" s="83"/>
      <c r="AK72" s="84"/>
      <c r="AL72" s="83"/>
      <c r="AM72" s="84"/>
      <c r="AN72" s="83"/>
      <c r="AO72" s="84"/>
      <c r="AP72" s="83"/>
      <c r="AQ72" s="84"/>
      <c r="AR72" s="83"/>
      <c r="AS72" s="84"/>
      <c r="AT72" s="83"/>
      <c r="AU72" s="84"/>
      <c r="AV72" s="83"/>
      <c r="AW72" s="84"/>
      <c r="AX72" s="83"/>
      <c r="AY72" s="84"/>
      <c r="AZ72" s="83"/>
      <c r="BA72" s="84"/>
      <c r="BE72" s="85"/>
      <c r="BF72" s="85"/>
      <c r="BM72" s="86"/>
      <c r="BN72" s="86"/>
      <c r="BO72" s="86"/>
    </row>
    <row r="73" spans="1:67" s="76" customFormat="1" x14ac:dyDescent="0.2">
      <c r="A73" s="114"/>
      <c r="B73" s="112"/>
      <c r="C73" s="115"/>
      <c r="D73" s="116"/>
      <c r="BE73" s="88"/>
      <c r="BF73" s="88"/>
      <c r="BM73" s="82"/>
      <c r="BN73" s="82"/>
      <c r="BO73" s="82"/>
    </row>
    <row r="74" spans="1:67" s="76" customFormat="1" x14ac:dyDescent="0.2">
      <c r="A74" s="114"/>
      <c r="B74" s="112"/>
      <c r="C74" s="115"/>
      <c r="D74" s="116"/>
      <c r="BE74" s="88"/>
      <c r="BF74" s="88"/>
      <c r="BM74" s="82"/>
      <c r="BN74" s="82"/>
      <c r="BO74" s="82"/>
    </row>
    <row r="75" spans="1:67" s="76" customFormat="1" x14ac:dyDescent="0.2">
      <c r="A75" s="158" t="s">
        <v>16</v>
      </c>
      <c r="B75" s="159"/>
      <c r="C75" s="115" t="s">
        <v>8</v>
      </c>
      <c r="D75" s="116"/>
      <c r="BE75" s="88"/>
      <c r="BF75" s="88"/>
      <c r="BM75" s="82"/>
      <c r="BN75" s="82"/>
      <c r="BO75" s="82"/>
    </row>
    <row r="76" spans="1:67" s="76" customFormat="1" x14ac:dyDescent="0.2">
      <c r="A76" s="117"/>
      <c r="B76" s="114"/>
      <c r="C76" s="118"/>
      <c r="D76" s="116"/>
      <c r="BE76" s="88"/>
      <c r="BF76" s="88"/>
      <c r="BM76" s="82"/>
      <c r="BN76" s="82"/>
      <c r="BO76" s="82"/>
    </row>
    <row r="77" spans="1:67" s="76" customFormat="1" x14ac:dyDescent="0.2">
      <c r="A77" s="82"/>
      <c r="B77" s="82"/>
      <c r="C77" s="90"/>
      <c r="D77" s="87"/>
      <c r="BE77" s="88"/>
      <c r="BF77" s="88"/>
      <c r="BM77" s="82"/>
      <c r="BN77" s="82"/>
      <c r="BO77" s="82"/>
    </row>
    <row r="78" spans="1:67" x14ac:dyDescent="0.2">
      <c r="A78" s="86"/>
      <c r="B78" s="86"/>
      <c r="C78" s="90"/>
    </row>
  </sheetData>
  <customSheetViews>
    <customSheetView guid="{EE6732EE-644E-43C7-942D-7451E7E830D4}" scale="90" showPageBreaks="1" topLeftCell="A61">
      <selection activeCell="C70" sqref="C70"/>
      <pageMargins left="0.94488188976377963" right="0.55118110236220474" top="0.44" bottom="0" header="0.57999999999999996" footer="0.51181102362204722"/>
      <pageSetup paperSize="9" scale="70" orientation="portrait" r:id="rId1"/>
      <headerFooter alignWithMargins="0"/>
    </customSheetView>
    <customSheetView guid="{E717FDFD-62E6-43BE-93CB-427E63F7A108}" scale="90" showPageBreaks="1" topLeftCell="A40">
      <selection activeCell="A55" sqref="A55:IV55"/>
      <pageMargins left="0.96" right="0.56000000000000005" top="0.36" bottom="0" header="0.51181102362204722" footer="0.51181102362204722"/>
      <pageSetup paperSize="9" scale="65" orientation="portrait" r:id="rId2"/>
      <headerFooter alignWithMargins="0"/>
    </customSheetView>
    <customSheetView guid="{D927C0C4-B121-44FC-80EA-DD480DB9B25E}" scale="80" topLeftCell="A52">
      <selection activeCell="C21" sqref="C21"/>
      <pageMargins left="0.96" right="0.56000000000000005" top="0.36" bottom="0" header="0.51181102362204722" footer="0.51181102362204722"/>
      <pageSetup paperSize="9" scale="65" orientation="portrait" r:id="rId3"/>
      <headerFooter alignWithMargins="0"/>
    </customSheetView>
    <customSheetView guid="{D5AF6042-8F5F-4C64-8D87-96F77498099A}" scale="90" topLeftCell="A43">
      <selection activeCell="B68" sqref="B68"/>
      <pageMargins left="0.94488188976377963" right="0.55118110236220474" top="0.44" bottom="0" header="0.57999999999999996" footer="0.51181102362204722"/>
      <pageSetup paperSize="9" scale="70" orientation="portrait" r:id="rId4"/>
      <headerFooter alignWithMargins="0"/>
    </customSheetView>
  </customSheetViews>
  <mergeCells count="2">
    <mergeCell ref="C1:D1"/>
    <mergeCell ref="C2:D2"/>
  </mergeCells>
  <phoneticPr fontId="19" type="noConversion"/>
  <pageMargins left="0.94488188976377963" right="0.55118110236220474" top="0.44" bottom="0" header="0.57999999999999996" footer="0.51181102362204722"/>
  <pageSetup paperSize="9" scale="70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T142"/>
  <sheetViews>
    <sheetView zoomScale="80" zoomScaleNormal="80" zoomScaleSheetLayoutView="65" workbookViewId="0"/>
  </sheetViews>
  <sheetFormatPr defaultColWidth="38" defaultRowHeight="11.25" x14ac:dyDescent="0.2"/>
  <cols>
    <col min="1" max="1" width="64.5703125" style="14" customWidth="1"/>
    <col min="2" max="2" width="14.5703125" style="48" customWidth="1"/>
    <col min="3" max="3" width="15.140625" style="48" customWidth="1"/>
    <col min="4" max="4" width="16.140625" style="48" customWidth="1"/>
    <col min="5" max="5" width="11.5703125" style="48" customWidth="1"/>
    <col min="6" max="6" width="20.140625" style="48" customWidth="1"/>
    <col min="7" max="7" width="14" style="48" customWidth="1"/>
    <col min="8" max="8" width="16" style="14" customWidth="1"/>
    <col min="9" max="9" width="15.7109375" style="14" customWidth="1"/>
    <col min="10" max="10" width="25.140625" style="14" customWidth="1"/>
    <col min="11" max="16384" width="38" style="14"/>
  </cols>
  <sheetData>
    <row r="1" spans="1:20" ht="12" x14ac:dyDescent="0.2">
      <c r="A1" s="162" t="s">
        <v>20</v>
      </c>
      <c r="C1" s="67"/>
      <c r="G1" s="243" t="s">
        <v>150</v>
      </c>
      <c r="H1" s="243"/>
      <c r="I1" s="241"/>
    </row>
    <row r="2" spans="1:20" ht="12" x14ac:dyDescent="0.2">
      <c r="A2" s="18"/>
      <c r="C2" s="19"/>
      <c r="G2" s="244" t="s">
        <v>151</v>
      </c>
      <c r="H2" s="244"/>
      <c r="I2" s="242"/>
    </row>
    <row r="3" spans="1:20" ht="15" x14ac:dyDescent="0.25">
      <c r="A3" s="18"/>
      <c r="B3" s="21"/>
      <c r="C3" s="19"/>
      <c r="D3" s="12"/>
      <c r="E3" s="12"/>
      <c r="G3" s="19"/>
      <c r="I3" s="19"/>
    </row>
    <row r="4" spans="1:20" s="17" customFormat="1" ht="12.75" x14ac:dyDescent="0.2">
      <c r="A4" s="33"/>
      <c r="B4" s="21"/>
      <c r="C4" s="19"/>
      <c r="D4" s="3"/>
      <c r="E4" s="3"/>
      <c r="G4" s="19"/>
      <c r="I4" s="19"/>
    </row>
    <row r="5" spans="1:20" s="17" customFormat="1" ht="15.75" x14ac:dyDescent="0.2">
      <c r="A5" s="55" t="s">
        <v>97</v>
      </c>
      <c r="B5" s="19"/>
      <c r="C5" s="20"/>
      <c r="D5" s="3"/>
      <c r="E5" s="3"/>
      <c r="G5" s="19"/>
      <c r="I5" s="19"/>
    </row>
    <row r="6" spans="1:20" s="17" customFormat="1" ht="15" x14ac:dyDescent="0.25">
      <c r="A6" s="69"/>
      <c r="B6" s="69"/>
      <c r="C6" s="69"/>
      <c r="D6" s="69"/>
      <c r="E6" s="69"/>
      <c r="F6" s="69"/>
      <c r="G6" s="49"/>
    </row>
    <row r="7" spans="1:20" s="17" customFormat="1" ht="15" x14ac:dyDescent="0.25">
      <c r="A7" s="122"/>
      <c r="B7" s="12"/>
      <c r="C7" s="12"/>
      <c r="D7" s="12"/>
      <c r="E7" s="12"/>
      <c r="F7" s="12"/>
      <c r="G7" s="49"/>
    </row>
    <row r="8" spans="1:20" ht="12.75" x14ac:dyDescent="0.2">
      <c r="A8" s="13" t="str">
        <f>Ф3!A8</f>
        <v>За девятимесячный период, закончившийся 30 сентября 2017 года</v>
      </c>
      <c r="B8" s="10"/>
      <c r="C8" s="10"/>
      <c r="D8" s="10"/>
      <c r="E8" s="10"/>
      <c r="F8" s="10"/>
      <c r="I8" s="171"/>
    </row>
    <row r="9" spans="1:20" ht="11.25" customHeight="1" x14ac:dyDescent="0.2">
      <c r="A9" s="272" t="s">
        <v>104</v>
      </c>
      <c r="B9" s="274" t="s">
        <v>98</v>
      </c>
      <c r="C9" s="274"/>
      <c r="D9" s="274"/>
      <c r="E9" s="274"/>
      <c r="F9" s="274"/>
      <c r="G9" s="274"/>
      <c r="H9" s="268" t="s">
        <v>100</v>
      </c>
      <c r="I9" s="269" t="s">
        <v>17</v>
      </c>
    </row>
    <row r="10" spans="1:20" ht="11.25" customHeight="1" x14ac:dyDescent="0.2">
      <c r="A10" s="273"/>
      <c r="B10" s="274"/>
      <c r="C10" s="274"/>
      <c r="D10" s="274"/>
      <c r="E10" s="274"/>
      <c r="F10" s="274"/>
      <c r="G10" s="274"/>
      <c r="H10" s="268"/>
      <c r="I10" s="270"/>
    </row>
    <row r="11" spans="1:20" ht="58.5" customHeight="1" x14ac:dyDescent="0.2">
      <c r="A11" s="273"/>
      <c r="B11" s="123" t="s">
        <v>80</v>
      </c>
      <c r="C11" s="123" t="s">
        <v>81</v>
      </c>
      <c r="D11" s="263" t="s">
        <v>173</v>
      </c>
      <c r="E11" s="123" t="s">
        <v>82</v>
      </c>
      <c r="F11" s="123" t="s">
        <v>18</v>
      </c>
      <c r="G11" s="123" t="s">
        <v>99</v>
      </c>
      <c r="H11" s="268"/>
      <c r="I11" s="271"/>
    </row>
    <row r="12" spans="1:20" s="120" customFormat="1" ht="21.75" customHeight="1" x14ac:dyDescent="0.2">
      <c r="A12" s="164" t="s">
        <v>112</v>
      </c>
      <c r="B12" s="195">
        <v>12136529</v>
      </c>
      <c r="C12" s="195">
        <v>-6464488</v>
      </c>
      <c r="D12" s="195">
        <v>47662</v>
      </c>
      <c r="E12" s="195">
        <v>1820479</v>
      </c>
      <c r="F12" s="195">
        <v>285884903</v>
      </c>
      <c r="G12" s="195">
        <f>SUM(B12:F12)</f>
        <v>293425085</v>
      </c>
      <c r="H12" s="195">
        <v>-1003643</v>
      </c>
      <c r="I12" s="195">
        <f>SUM(G12:H12)</f>
        <v>292421442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121" customFormat="1" ht="21.75" customHeight="1" x14ac:dyDescent="0.2">
      <c r="A13" s="166" t="s">
        <v>138</v>
      </c>
      <c r="B13" s="195">
        <v>0</v>
      </c>
      <c r="C13" s="195">
        <v>0</v>
      </c>
      <c r="D13" s="195">
        <v>0</v>
      </c>
      <c r="E13" s="195">
        <v>0</v>
      </c>
      <c r="F13" s="195">
        <v>63779060</v>
      </c>
      <c r="G13" s="195">
        <f>SUM(B13:F13)</f>
        <v>63779060</v>
      </c>
      <c r="H13" s="195">
        <v>0</v>
      </c>
      <c r="I13" s="195">
        <f t="shared" ref="I13:I25" si="0">SUM(G13:H13)</f>
        <v>63779060</v>
      </c>
      <c r="J13" s="119"/>
      <c r="K13" s="119"/>
      <c r="L13" s="119"/>
      <c r="M13" s="119"/>
      <c r="N13" s="119"/>
      <c r="O13" s="119"/>
      <c r="P13" s="119"/>
      <c r="Q13" s="119"/>
    </row>
    <row r="14" spans="1:20" s="121" customFormat="1" ht="21.75" customHeight="1" x14ac:dyDescent="0.2">
      <c r="A14" s="166" t="s">
        <v>162</v>
      </c>
      <c r="B14" s="195">
        <v>0</v>
      </c>
      <c r="C14" s="195">
        <v>0</v>
      </c>
      <c r="D14" s="195">
        <v>-7292</v>
      </c>
      <c r="E14" s="195">
        <v>0</v>
      </c>
      <c r="F14" s="195">
        <v>-953882</v>
      </c>
      <c r="G14" s="195">
        <f>SUM(B14:F14)</f>
        <v>-961174</v>
      </c>
      <c r="H14" s="195">
        <v>0</v>
      </c>
      <c r="I14" s="195">
        <f t="shared" si="0"/>
        <v>-961174</v>
      </c>
      <c r="J14" s="119"/>
      <c r="K14" s="119"/>
      <c r="L14" s="119"/>
      <c r="M14" s="119"/>
      <c r="N14" s="119"/>
      <c r="O14" s="119"/>
      <c r="P14" s="119"/>
      <c r="Q14" s="119"/>
    </row>
    <row r="15" spans="1:20" s="121" customFormat="1" ht="21.75" customHeight="1" x14ac:dyDescent="0.2">
      <c r="A15" s="166" t="s">
        <v>127</v>
      </c>
      <c r="B15" s="195">
        <v>0</v>
      </c>
      <c r="C15" s="195">
        <v>0</v>
      </c>
      <c r="D15" s="195">
        <v>-7292</v>
      </c>
      <c r="E15" s="195">
        <v>0</v>
      </c>
      <c r="F15" s="195">
        <v>62825178</v>
      </c>
      <c r="G15" s="195">
        <v>62817886</v>
      </c>
      <c r="H15" s="195">
        <v>0</v>
      </c>
      <c r="I15" s="195">
        <f t="shared" si="0"/>
        <v>62817886</v>
      </c>
      <c r="J15" s="119"/>
      <c r="K15" s="119"/>
      <c r="L15" s="119"/>
      <c r="M15" s="119"/>
      <c r="N15" s="119"/>
      <c r="O15" s="119"/>
      <c r="P15" s="119"/>
      <c r="Q15" s="119"/>
    </row>
    <row r="16" spans="1:20" s="121" customFormat="1" ht="21.75" customHeight="1" x14ac:dyDescent="0.2">
      <c r="A16" s="166" t="s">
        <v>190</v>
      </c>
      <c r="B16" s="195"/>
      <c r="C16" s="195">
        <v>114</v>
      </c>
      <c r="D16" s="195"/>
      <c r="E16" s="195"/>
      <c r="F16" s="195"/>
      <c r="G16" s="195">
        <v>114</v>
      </c>
      <c r="H16" s="195">
        <v>0</v>
      </c>
      <c r="I16" s="195">
        <f t="shared" si="0"/>
        <v>114</v>
      </c>
      <c r="J16" s="119"/>
      <c r="K16" s="119"/>
      <c r="L16" s="119"/>
      <c r="M16" s="119"/>
      <c r="N16" s="119"/>
      <c r="O16" s="119"/>
      <c r="P16" s="119"/>
      <c r="Q16" s="119"/>
    </row>
    <row r="17" spans="1:17" s="121" customFormat="1" ht="27.75" customHeight="1" x14ac:dyDescent="0.2">
      <c r="A17" s="166" t="s">
        <v>163</v>
      </c>
      <c r="B17" s="195">
        <v>0</v>
      </c>
      <c r="C17" s="195">
        <v>0</v>
      </c>
      <c r="D17" s="195">
        <v>0</v>
      </c>
      <c r="E17" s="195">
        <v>0</v>
      </c>
      <c r="F17" s="195">
        <v>-1238969</v>
      </c>
      <c r="G17" s="195">
        <v>-1238969</v>
      </c>
      <c r="H17" s="195">
        <v>1003643</v>
      </c>
      <c r="I17" s="195">
        <f t="shared" si="0"/>
        <v>-235326</v>
      </c>
      <c r="J17" s="119"/>
      <c r="K17" s="119"/>
      <c r="L17" s="119"/>
      <c r="M17" s="119"/>
      <c r="N17" s="119"/>
      <c r="O17" s="119"/>
      <c r="P17" s="119"/>
      <c r="Q17" s="119"/>
    </row>
    <row r="18" spans="1:17" s="121" customFormat="1" ht="27.75" customHeight="1" x14ac:dyDescent="0.2">
      <c r="A18" s="235" t="s">
        <v>164</v>
      </c>
      <c r="B18" s="183">
        <v>0</v>
      </c>
      <c r="C18" s="183">
        <v>0</v>
      </c>
      <c r="D18" s="183">
        <v>0</v>
      </c>
      <c r="E18" s="183">
        <v>0</v>
      </c>
      <c r="F18" s="183">
        <v>-3562836</v>
      </c>
      <c r="G18" s="183">
        <v>-3562836</v>
      </c>
      <c r="H18" s="183">
        <v>0</v>
      </c>
      <c r="I18" s="195">
        <f t="shared" si="0"/>
        <v>-3562836</v>
      </c>
      <c r="J18" s="119"/>
      <c r="K18" s="119"/>
      <c r="L18" s="119"/>
      <c r="M18" s="119"/>
      <c r="N18" s="119"/>
      <c r="O18" s="119"/>
      <c r="P18" s="119"/>
      <c r="Q18" s="119"/>
    </row>
    <row r="19" spans="1:17" s="121" customFormat="1" ht="21.75" customHeight="1" x14ac:dyDescent="0.2">
      <c r="A19" s="166" t="s">
        <v>189</v>
      </c>
      <c r="B19" s="195">
        <f>B12+B15+B17</f>
        <v>12136529</v>
      </c>
      <c r="C19" s="195">
        <f>C12+C15+C17+C16</f>
        <v>-6464374</v>
      </c>
      <c r="D19" s="195">
        <f t="shared" ref="D19:E19" si="1">D12+D15+D17</f>
        <v>40370</v>
      </c>
      <c r="E19" s="195">
        <f t="shared" si="1"/>
        <v>1820479</v>
      </c>
      <c r="F19" s="183">
        <f t="shared" ref="F19:H19" si="2">F12+F15+F17+F18</f>
        <v>343908276</v>
      </c>
      <c r="G19" s="183">
        <f>G12+G15+G17+G18+G16</f>
        <v>351441280</v>
      </c>
      <c r="H19" s="183">
        <f t="shared" si="2"/>
        <v>0</v>
      </c>
      <c r="I19" s="195">
        <f t="shared" si="0"/>
        <v>351441280</v>
      </c>
      <c r="J19" s="119"/>
      <c r="K19" s="119"/>
      <c r="L19" s="119"/>
      <c r="M19" s="119"/>
      <c r="N19" s="119"/>
      <c r="O19" s="119"/>
      <c r="P19" s="119"/>
      <c r="Q19" s="119"/>
    </row>
    <row r="20" spans="1:17" s="120" customFormat="1" ht="21.75" customHeight="1" x14ac:dyDescent="0.2">
      <c r="A20" s="165" t="s">
        <v>123</v>
      </c>
      <c r="B20" s="196">
        <v>12136529</v>
      </c>
      <c r="C20" s="196">
        <v>-6464374</v>
      </c>
      <c r="D20" s="196">
        <v>-1957</v>
      </c>
      <c r="E20" s="196">
        <v>1820479</v>
      </c>
      <c r="F20" s="196">
        <v>336306933</v>
      </c>
      <c r="G20" s="196">
        <v>343797610</v>
      </c>
      <c r="H20" s="196">
        <v>0</v>
      </c>
      <c r="I20" s="196">
        <f t="shared" si="0"/>
        <v>343797610</v>
      </c>
      <c r="J20" s="119"/>
      <c r="K20" s="119"/>
      <c r="L20" s="119"/>
      <c r="M20" s="119"/>
      <c r="N20" s="119"/>
      <c r="O20" s="119"/>
      <c r="P20" s="119"/>
      <c r="Q20" s="119"/>
    </row>
    <row r="21" spans="1:17" s="121" customFormat="1" ht="21.75" customHeight="1" x14ac:dyDescent="0.2">
      <c r="A21" s="166" t="s">
        <v>138</v>
      </c>
      <c r="B21" s="196">
        <v>0</v>
      </c>
      <c r="C21" s="196">
        <v>0</v>
      </c>
      <c r="D21" s="196">
        <v>0</v>
      </c>
      <c r="E21" s="196">
        <v>0</v>
      </c>
      <c r="F21" s="196">
        <v>32337856</v>
      </c>
      <c r="G21" s="196">
        <v>32337856</v>
      </c>
      <c r="H21" s="196">
        <v>0</v>
      </c>
      <c r="I21" s="196">
        <f t="shared" si="0"/>
        <v>32337856</v>
      </c>
      <c r="J21" s="119"/>
      <c r="K21" s="119"/>
      <c r="L21" s="119"/>
      <c r="M21" s="119"/>
      <c r="N21" s="119"/>
      <c r="O21" s="119"/>
      <c r="P21" s="119"/>
      <c r="Q21" s="119"/>
    </row>
    <row r="22" spans="1:17" s="121" customFormat="1" ht="21.75" customHeight="1" x14ac:dyDescent="0.2">
      <c r="A22" s="166" t="s">
        <v>165</v>
      </c>
      <c r="B22" s="196">
        <v>0</v>
      </c>
      <c r="C22" s="196">
        <v>0</v>
      </c>
      <c r="D22" s="196">
        <v>-1024</v>
      </c>
      <c r="E22" s="196">
        <v>0</v>
      </c>
      <c r="F22" s="196">
        <v>-764527</v>
      </c>
      <c r="G22" s="196">
        <v>-765551</v>
      </c>
      <c r="H22" s="196">
        <v>0</v>
      </c>
      <c r="I22" s="196">
        <f t="shared" si="0"/>
        <v>-765551</v>
      </c>
      <c r="J22" s="119"/>
      <c r="K22" s="119"/>
      <c r="L22" s="119"/>
      <c r="M22" s="119"/>
      <c r="N22" s="119"/>
      <c r="O22" s="119"/>
      <c r="P22" s="119"/>
      <c r="Q22" s="119"/>
    </row>
    <row r="23" spans="1:17" s="121" customFormat="1" ht="21.75" customHeight="1" x14ac:dyDescent="0.2">
      <c r="A23" s="124" t="s">
        <v>139</v>
      </c>
      <c r="B23" s="196">
        <f>SUM(B21:B22)</f>
        <v>0</v>
      </c>
      <c r="C23" s="196">
        <f>SUM(C21:C22)</f>
        <v>0</v>
      </c>
      <c r="D23" s="196">
        <f>SUM(D21:D22)</f>
        <v>-1024</v>
      </c>
      <c r="E23" s="196">
        <f>SUM(E21:E22)</f>
        <v>0</v>
      </c>
      <c r="F23" s="196">
        <f>SUM(F21:F22)</f>
        <v>31573329</v>
      </c>
      <c r="G23" s="196">
        <f>SUM(B23:F23)</f>
        <v>31572305</v>
      </c>
      <c r="H23" s="196">
        <f>SUM(H21:H22)</f>
        <v>0</v>
      </c>
      <c r="I23" s="196">
        <f t="shared" si="0"/>
        <v>31572305</v>
      </c>
      <c r="J23" s="119"/>
      <c r="K23" s="119"/>
      <c r="L23" s="119"/>
      <c r="M23" s="119"/>
      <c r="N23" s="119"/>
      <c r="O23" s="119"/>
      <c r="P23" s="119"/>
      <c r="Q23" s="119"/>
    </row>
    <row r="24" spans="1:17" s="121" customFormat="1" ht="21.75" customHeight="1" x14ac:dyDescent="0.2">
      <c r="A24" s="235" t="s">
        <v>164</v>
      </c>
      <c r="B24" s="196">
        <v>0</v>
      </c>
      <c r="C24" s="196">
        <v>0</v>
      </c>
      <c r="D24" s="196">
        <v>0</v>
      </c>
      <c r="E24" s="196">
        <v>0</v>
      </c>
      <c r="F24" s="182">
        <v>-4365382</v>
      </c>
      <c r="G24" s="182">
        <v>-4365382</v>
      </c>
      <c r="H24" s="182">
        <v>0</v>
      </c>
      <c r="I24" s="196">
        <f t="shared" si="0"/>
        <v>-4365382</v>
      </c>
      <c r="J24" s="119"/>
      <c r="K24" s="119"/>
      <c r="L24" s="119"/>
      <c r="M24" s="119"/>
      <c r="N24" s="119"/>
      <c r="O24" s="119"/>
      <c r="P24" s="119"/>
      <c r="Q24" s="119"/>
    </row>
    <row r="25" spans="1:17" s="120" customFormat="1" ht="21.75" customHeight="1" x14ac:dyDescent="0.2">
      <c r="A25" s="165" t="s">
        <v>175</v>
      </c>
      <c r="B25" s="196">
        <f>B20+B23</f>
        <v>12136529</v>
      </c>
      <c r="C25" s="196">
        <f t="shared" ref="C25:E25" si="3">C20+C23</f>
        <v>-6464374</v>
      </c>
      <c r="D25" s="196">
        <f t="shared" si="3"/>
        <v>-2981</v>
      </c>
      <c r="E25" s="196">
        <f t="shared" si="3"/>
        <v>1820479</v>
      </c>
      <c r="F25" s="182">
        <f t="shared" ref="F25:H25" si="4">F20+F23+F24</f>
        <v>363514880</v>
      </c>
      <c r="G25" s="182">
        <f t="shared" si="4"/>
        <v>371004533</v>
      </c>
      <c r="H25" s="182">
        <f t="shared" si="4"/>
        <v>0</v>
      </c>
      <c r="I25" s="196">
        <f t="shared" si="0"/>
        <v>371004533</v>
      </c>
      <c r="J25" s="119"/>
      <c r="K25" s="119"/>
      <c r="L25" s="119"/>
      <c r="M25" s="119"/>
      <c r="N25" s="119"/>
      <c r="O25" s="119"/>
      <c r="P25" s="119"/>
      <c r="Q25" s="119"/>
    </row>
    <row r="26" spans="1:17" ht="12.75" x14ac:dyDescent="0.2">
      <c r="A26" s="8"/>
      <c r="B26" s="10"/>
      <c r="C26" s="10"/>
      <c r="D26" s="10"/>
      <c r="E26" s="10"/>
      <c r="F26" s="10"/>
      <c r="G26" s="10"/>
    </row>
    <row r="27" spans="1:17" ht="12.75" x14ac:dyDescent="0.2">
      <c r="A27" s="8"/>
      <c r="B27" s="10"/>
      <c r="C27" s="10"/>
      <c r="D27" s="10"/>
      <c r="E27" s="10"/>
      <c r="F27" s="10"/>
      <c r="G27" s="10"/>
    </row>
    <row r="28" spans="1:17" ht="12.75" x14ac:dyDescent="0.2">
      <c r="A28" s="8"/>
      <c r="B28" s="10"/>
      <c r="C28" s="10"/>
      <c r="D28" s="10"/>
      <c r="E28" s="10"/>
      <c r="F28" s="10"/>
      <c r="G28" s="10"/>
    </row>
    <row r="29" spans="1:17" ht="12.75" x14ac:dyDescent="0.2">
      <c r="A29" s="42" t="s">
        <v>6</v>
      </c>
      <c r="B29" s="74"/>
      <c r="C29" s="168" t="str">
        <f>Ф1!C64</f>
        <v>Узбеков А.А.</v>
      </c>
      <c r="D29" s="50"/>
      <c r="E29" s="15"/>
      <c r="F29" s="6"/>
      <c r="G29" s="15"/>
    </row>
    <row r="30" spans="1:17" ht="12.75" x14ac:dyDescent="0.2">
      <c r="A30" s="70"/>
      <c r="B30" s="6"/>
      <c r="C30" s="10"/>
      <c r="D30" s="10"/>
      <c r="E30" s="10"/>
      <c r="F30" s="10"/>
      <c r="G30" s="10"/>
    </row>
    <row r="31" spans="1:17" ht="12.75" x14ac:dyDescent="0.2">
      <c r="A31" s="71"/>
      <c r="B31" s="6"/>
      <c r="C31" s="10"/>
      <c r="D31" s="10"/>
      <c r="E31" s="10"/>
      <c r="F31" s="10"/>
      <c r="G31" s="10"/>
    </row>
    <row r="32" spans="1:17" ht="12.75" x14ac:dyDescent="0.2">
      <c r="A32" s="42" t="s">
        <v>19</v>
      </c>
      <c r="B32" s="74"/>
      <c r="C32" s="169" t="s">
        <v>8</v>
      </c>
      <c r="D32" s="51"/>
      <c r="E32" s="10"/>
      <c r="F32" s="10"/>
      <c r="G32" s="10"/>
    </row>
    <row r="33" spans="1:7" ht="12.75" x14ac:dyDescent="0.2">
      <c r="A33" s="72"/>
      <c r="B33" s="52"/>
      <c r="C33" s="10"/>
      <c r="D33" s="10"/>
      <c r="E33" s="10"/>
      <c r="F33" s="10"/>
      <c r="G33" s="10"/>
    </row>
    <row r="34" spans="1:7" ht="12.75" x14ac:dyDescent="0.2">
      <c r="A34" s="1"/>
      <c r="B34" s="6"/>
      <c r="C34" s="10"/>
      <c r="D34" s="10"/>
      <c r="E34" s="10"/>
      <c r="F34" s="10"/>
      <c r="G34" s="10"/>
    </row>
    <row r="35" spans="1:7" ht="12.75" x14ac:dyDescent="0.2">
      <c r="A35" s="1"/>
      <c r="B35" s="10"/>
      <c r="C35" s="10"/>
      <c r="D35" s="10"/>
      <c r="E35" s="10"/>
      <c r="F35" s="10"/>
      <c r="G35" s="10"/>
    </row>
    <row r="36" spans="1:7" ht="12.75" x14ac:dyDescent="0.2">
      <c r="A36" s="1"/>
      <c r="B36" s="10"/>
      <c r="C36" s="10"/>
      <c r="D36" s="10"/>
      <c r="E36" s="10"/>
      <c r="F36" s="10"/>
      <c r="G36" s="10"/>
    </row>
    <row r="37" spans="1:7" ht="12.75" x14ac:dyDescent="0.2">
      <c r="A37" s="8"/>
      <c r="B37" s="10"/>
      <c r="C37" s="10"/>
      <c r="D37" s="10"/>
      <c r="E37" s="10"/>
      <c r="F37" s="10"/>
      <c r="G37" s="10"/>
    </row>
    <row r="38" spans="1:7" ht="12.75" x14ac:dyDescent="0.2">
      <c r="A38" s="8"/>
      <c r="B38" s="10"/>
      <c r="C38" s="10"/>
      <c r="D38" s="10"/>
      <c r="E38" s="10"/>
      <c r="F38" s="10"/>
      <c r="G38" s="10"/>
    </row>
    <row r="39" spans="1:7" ht="12.75" x14ac:dyDescent="0.2">
      <c r="A39" s="8"/>
      <c r="B39" s="10"/>
      <c r="C39" s="10"/>
      <c r="D39" s="10"/>
      <c r="E39" s="10"/>
      <c r="F39" s="10"/>
      <c r="G39" s="10"/>
    </row>
    <row r="40" spans="1:7" ht="12.75" x14ac:dyDescent="0.2">
      <c r="A40" s="8"/>
      <c r="B40" s="10"/>
      <c r="C40" s="10"/>
      <c r="D40" s="10"/>
      <c r="E40" s="10"/>
      <c r="F40" s="10"/>
      <c r="G40" s="10"/>
    </row>
    <row r="41" spans="1:7" ht="12.75" x14ac:dyDescent="0.2">
      <c r="A41" s="8"/>
      <c r="B41" s="10"/>
      <c r="C41" s="10"/>
      <c r="D41" s="10"/>
      <c r="E41" s="10"/>
      <c r="F41" s="10"/>
      <c r="G41" s="10"/>
    </row>
    <row r="42" spans="1:7" ht="12.75" x14ac:dyDescent="0.2">
      <c r="A42" s="8"/>
      <c r="B42" s="10"/>
      <c r="C42" s="10"/>
      <c r="D42" s="10"/>
      <c r="E42" s="10"/>
      <c r="F42" s="10"/>
      <c r="G42" s="10"/>
    </row>
    <row r="43" spans="1:7" ht="12.75" x14ac:dyDescent="0.2">
      <c r="A43" s="8"/>
      <c r="B43" s="10"/>
      <c r="C43" s="10"/>
      <c r="D43" s="10"/>
      <c r="E43" s="10"/>
      <c r="F43" s="10"/>
      <c r="G43" s="10"/>
    </row>
    <row r="44" spans="1:7" ht="12.75" x14ac:dyDescent="0.2">
      <c r="A44" s="8"/>
      <c r="B44" s="10"/>
      <c r="C44" s="10"/>
      <c r="D44" s="10"/>
      <c r="E44" s="10"/>
      <c r="F44" s="10"/>
      <c r="G44" s="10"/>
    </row>
    <row r="45" spans="1:7" ht="12.75" x14ac:dyDescent="0.2">
      <c r="A45" s="8"/>
      <c r="B45" s="10"/>
      <c r="C45" s="10"/>
      <c r="D45" s="10"/>
      <c r="E45" s="10"/>
      <c r="F45" s="10"/>
      <c r="G45" s="10"/>
    </row>
    <row r="46" spans="1:7" ht="12.75" x14ac:dyDescent="0.2">
      <c r="A46" s="8"/>
      <c r="B46" s="10"/>
      <c r="C46" s="10"/>
      <c r="D46" s="10"/>
      <c r="E46" s="10"/>
      <c r="F46" s="10"/>
      <c r="G46" s="10"/>
    </row>
    <row r="47" spans="1:7" ht="12.75" x14ac:dyDescent="0.2">
      <c r="A47" s="8"/>
      <c r="B47" s="10"/>
      <c r="C47" s="10"/>
      <c r="D47" s="10"/>
      <c r="E47" s="10"/>
      <c r="F47" s="10"/>
      <c r="G47" s="10"/>
    </row>
    <row r="48" spans="1:7" ht="12.75" x14ac:dyDescent="0.2">
      <c r="A48" s="8"/>
      <c r="B48" s="10"/>
      <c r="C48" s="10"/>
      <c r="D48" s="10"/>
      <c r="E48" s="10"/>
      <c r="F48" s="10"/>
      <c r="G48" s="10"/>
    </row>
    <row r="49" spans="1:7" ht="12.75" x14ac:dyDescent="0.2">
      <c r="A49" s="8"/>
      <c r="B49" s="10"/>
      <c r="C49" s="10"/>
      <c r="D49" s="10"/>
      <c r="E49" s="10"/>
      <c r="F49" s="10"/>
      <c r="G49" s="10"/>
    </row>
    <row r="50" spans="1:7" ht="12.75" x14ac:dyDescent="0.2">
      <c r="A50" s="8"/>
      <c r="B50" s="10"/>
      <c r="C50" s="10"/>
      <c r="D50" s="10"/>
      <c r="E50" s="10"/>
      <c r="F50" s="10"/>
      <c r="G50" s="10"/>
    </row>
    <row r="51" spans="1:7" ht="12.75" x14ac:dyDescent="0.2">
      <c r="A51" s="8"/>
      <c r="B51" s="10"/>
      <c r="C51" s="10"/>
      <c r="D51" s="10"/>
      <c r="E51" s="10"/>
      <c r="F51" s="10"/>
      <c r="G51" s="10"/>
    </row>
    <row r="52" spans="1:7" ht="12.75" x14ac:dyDescent="0.2">
      <c r="A52" s="8"/>
      <c r="B52" s="10"/>
      <c r="C52" s="10"/>
      <c r="D52" s="10"/>
      <c r="E52" s="10"/>
      <c r="F52" s="10"/>
      <c r="G52" s="10"/>
    </row>
    <row r="53" spans="1:7" ht="12.75" x14ac:dyDescent="0.2">
      <c r="A53" s="8"/>
      <c r="B53" s="10"/>
      <c r="C53" s="10"/>
      <c r="D53" s="10"/>
      <c r="E53" s="10"/>
      <c r="F53" s="10"/>
      <c r="G53" s="10"/>
    </row>
    <row r="54" spans="1:7" ht="12.75" x14ac:dyDescent="0.2">
      <c r="A54" s="8"/>
      <c r="B54" s="10"/>
      <c r="C54" s="10"/>
      <c r="D54" s="10"/>
      <c r="E54" s="10"/>
      <c r="F54" s="10"/>
      <c r="G54" s="10"/>
    </row>
    <row r="55" spans="1:7" ht="12.75" x14ac:dyDescent="0.2">
      <c r="A55" s="8"/>
      <c r="B55" s="10"/>
      <c r="C55" s="10"/>
      <c r="D55" s="10"/>
      <c r="E55" s="10"/>
      <c r="F55" s="10"/>
      <c r="G55" s="10"/>
    </row>
    <row r="56" spans="1:7" ht="12.75" x14ac:dyDescent="0.2">
      <c r="A56" s="8"/>
      <c r="B56" s="10"/>
      <c r="C56" s="10"/>
      <c r="D56" s="10"/>
      <c r="E56" s="10"/>
      <c r="F56" s="10"/>
      <c r="G56" s="10"/>
    </row>
    <row r="57" spans="1:7" ht="12.75" x14ac:dyDescent="0.2">
      <c r="A57" s="8"/>
      <c r="B57" s="10"/>
      <c r="C57" s="10"/>
      <c r="D57" s="10"/>
      <c r="E57" s="10"/>
      <c r="F57" s="10"/>
      <c r="G57" s="10"/>
    </row>
    <row r="58" spans="1:7" ht="12.75" x14ac:dyDescent="0.2">
      <c r="A58" s="8"/>
      <c r="B58" s="10"/>
      <c r="C58" s="10"/>
      <c r="D58" s="10"/>
      <c r="E58" s="10"/>
      <c r="F58" s="10"/>
      <c r="G58" s="10"/>
    </row>
    <row r="59" spans="1:7" ht="12.75" x14ac:dyDescent="0.2">
      <c r="A59" s="8"/>
      <c r="B59" s="10"/>
      <c r="C59" s="10"/>
      <c r="D59" s="10"/>
      <c r="E59" s="10"/>
      <c r="F59" s="10"/>
      <c r="G59" s="10"/>
    </row>
    <row r="60" spans="1:7" ht="12.75" x14ac:dyDescent="0.2">
      <c r="A60" s="8"/>
      <c r="B60" s="10"/>
      <c r="C60" s="10"/>
      <c r="D60" s="10"/>
      <c r="E60" s="10"/>
      <c r="F60" s="10"/>
      <c r="G60" s="10"/>
    </row>
    <row r="61" spans="1:7" ht="12.75" x14ac:dyDescent="0.2">
      <c r="A61" s="8"/>
      <c r="B61" s="10"/>
      <c r="C61" s="10"/>
      <c r="D61" s="10"/>
      <c r="E61" s="10"/>
      <c r="F61" s="10"/>
      <c r="G61" s="10"/>
    </row>
    <row r="62" spans="1:7" ht="12.75" x14ac:dyDescent="0.2">
      <c r="A62" s="8"/>
      <c r="B62" s="10"/>
      <c r="C62" s="10"/>
      <c r="D62" s="10"/>
      <c r="E62" s="10"/>
      <c r="F62" s="10"/>
      <c r="G62" s="10"/>
    </row>
    <row r="63" spans="1:7" ht="12.75" x14ac:dyDescent="0.2">
      <c r="A63" s="8"/>
      <c r="B63" s="10"/>
      <c r="C63" s="10"/>
      <c r="D63" s="10"/>
      <c r="E63" s="10"/>
      <c r="F63" s="10"/>
      <c r="G63" s="10"/>
    </row>
    <row r="64" spans="1:7" ht="12.75" x14ac:dyDescent="0.2">
      <c r="A64" s="8"/>
      <c r="B64" s="10"/>
      <c r="C64" s="10"/>
      <c r="D64" s="10"/>
      <c r="E64" s="10"/>
      <c r="F64" s="10"/>
      <c r="G64" s="10"/>
    </row>
    <row r="65" spans="1:7" ht="12.75" x14ac:dyDescent="0.2">
      <c r="A65" s="8"/>
      <c r="B65" s="10"/>
      <c r="C65" s="10"/>
      <c r="D65" s="10"/>
      <c r="E65" s="10"/>
      <c r="F65" s="10"/>
      <c r="G65" s="10"/>
    </row>
    <row r="66" spans="1:7" ht="12.75" x14ac:dyDescent="0.2">
      <c r="A66" s="8"/>
      <c r="B66" s="10"/>
      <c r="C66" s="10"/>
      <c r="D66" s="10"/>
      <c r="E66" s="10"/>
      <c r="F66" s="10"/>
      <c r="G66" s="10"/>
    </row>
    <row r="67" spans="1:7" ht="12.75" x14ac:dyDescent="0.2">
      <c r="A67" s="8"/>
      <c r="B67" s="10"/>
      <c r="C67" s="10"/>
      <c r="D67" s="10"/>
      <c r="E67" s="10"/>
      <c r="F67" s="10"/>
      <c r="G67" s="10"/>
    </row>
    <row r="68" spans="1:7" ht="12.75" x14ac:dyDescent="0.2">
      <c r="A68" s="8"/>
      <c r="B68" s="10"/>
      <c r="C68" s="10"/>
      <c r="D68" s="10"/>
      <c r="E68" s="10"/>
      <c r="F68" s="10"/>
      <c r="G68" s="10"/>
    </row>
    <row r="69" spans="1:7" ht="12.75" x14ac:dyDescent="0.2">
      <c r="A69" s="8"/>
      <c r="B69" s="10"/>
      <c r="C69" s="10"/>
      <c r="D69" s="10"/>
      <c r="E69" s="10"/>
      <c r="F69" s="10"/>
      <c r="G69" s="10"/>
    </row>
    <row r="70" spans="1:7" ht="12.75" x14ac:dyDescent="0.2">
      <c r="A70" s="8"/>
      <c r="B70" s="10"/>
      <c r="C70" s="10"/>
      <c r="D70" s="10"/>
      <c r="E70" s="10"/>
      <c r="F70" s="10"/>
      <c r="G70" s="10"/>
    </row>
    <row r="71" spans="1:7" ht="12.75" x14ac:dyDescent="0.2">
      <c r="A71" s="8"/>
      <c r="B71" s="10"/>
      <c r="C71" s="10"/>
      <c r="D71" s="10"/>
      <c r="E71" s="10"/>
      <c r="F71" s="10"/>
      <c r="G71" s="10"/>
    </row>
    <row r="72" spans="1:7" ht="12.75" x14ac:dyDescent="0.2">
      <c r="A72" s="8"/>
      <c r="B72" s="10"/>
      <c r="C72" s="10"/>
      <c r="D72" s="10"/>
      <c r="E72" s="10"/>
      <c r="F72" s="10"/>
      <c r="G72" s="10"/>
    </row>
    <row r="73" spans="1:7" ht="12.75" x14ac:dyDescent="0.2">
      <c r="A73" s="8"/>
      <c r="B73" s="10"/>
      <c r="C73" s="10"/>
      <c r="D73" s="10"/>
      <c r="E73" s="10"/>
      <c r="F73" s="10"/>
      <c r="G73" s="10"/>
    </row>
    <row r="74" spans="1:7" ht="12.75" x14ac:dyDescent="0.2">
      <c r="A74" s="8"/>
      <c r="B74" s="10"/>
      <c r="C74" s="10"/>
      <c r="D74" s="10"/>
      <c r="E74" s="10"/>
      <c r="F74" s="10"/>
      <c r="G74" s="10"/>
    </row>
    <row r="75" spans="1:7" ht="12.75" x14ac:dyDescent="0.2">
      <c r="A75" s="8"/>
      <c r="B75" s="10"/>
      <c r="C75" s="10"/>
      <c r="D75" s="10"/>
      <c r="E75" s="10"/>
      <c r="F75" s="10"/>
      <c r="G75" s="10"/>
    </row>
    <row r="76" spans="1:7" ht="12.75" x14ac:dyDescent="0.2">
      <c r="A76" s="8"/>
      <c r="B76" s="10"/>
      <c r="C76" s="10"/>
      <c r="D76" s="10"/>
      <c r="E76" s="10"/>
      <c r="F76" s="10"/>
      <c r="G76" s="10"/>
    </row>
    <row r="77" spans="1:7" ht="12.75" x14ac:dyDescent="0.2">
      <c r="A77" s="8"/>
      <c r="B77" s="10"/>
      <c r="C77" s="10"/>
      <c r="D77" s="10"/>
      <c r="E77" s="10"/>
      <c r="F77" s="10"/>
      <c r="G77" s="10"/>
    </row>
    <row r="78" spans="1:7" ht="12.75" x14ac:dyDescent="0.2">
      <c r="A78" s="8"/>
      <c r="B78" s="10"/>
      <c r="C78" s="10"/>
      <c r="D78" s="10"/>
      <c r="E78" s="10"/>
      <c r="F78" s="10"/>
      <c r="G78" s="10"/>
    </row>
    <row r="79" spans="1:7" ht="12.75" x14ac:dyDescent="0.2">
      <c r="A79" s="8"/>
      <c r="B79" s="10"/>
      <c r="C79" s="10"/>
      <c r="D79" s="10"/>
      <c r="E79" s="10"/>
      <c r="F79" s="10"/>
      <c r="G79" s="10"/>
    </row>
    <row r="80" spans="1:7" ht="12.75" x14ac:dyDescent="0.2">
      <c r="A80" s="8"/>
      <c r="B80" s="10"/>
      <c r="C80" s="10"/>
      <c r="D80" s="10"/>
      <c r="E80" s="10"/>
      <c r="F80" s="10"/>
      <c r="G80" s="10"/>
    </row>
    <row r="81" spans="1:7" ht="12.75" x14ac:dyDescent="0.2">
      <c r="A81" s="8"/>
      <c r="B81" s="10"/>
      <c r="C81" s="10"/>
      <c r="D81" s="10"/>
      <c r="E81" s="10"/>
      <c r="F81" s="10"/>
      <c r="G81" s="10"/>
    </row>
    <row r="82" spans="1:7" ht="12.75" x14ac:dyDescent="0.2">
      <c r="A82" s="8"/>
      <c r="B82" s="10"/>
      <c r="C82" s="10"/>
      <c r="D82" s="10"/>
      <c r="E82" s="10"/>
      <c r="F82" s="10"/>
      <c r="G82" s="10"/>
    </row>
    <row r="83" spans="1:7" ht="12.75" x14ac:dyDescent="0.2">
      <c r="A83" s="8"/>
      <c r="B83" s="10"/>
      <c r="C83" s="10"/>
      <c r="D83" s="10"/>
      <c r="E83" s="10"/>
      <c r="F83" s="10"/>
      <c r="G83" s="10"/>
    </row>
    <row r="84" spans="1:7" ht="12.75" x14ac:dyDescent="0.2">
      <c r="A84" s="8"/>
      <c r="B84" s="10"/>
      <c r="C84" s="10"/>
      <c r="D84" s="10"/>
      <c r="E84" s="10"/>
      <c r="F84" s="10"/>
      <c r="G84" s="10"/>
    </row>
    <row r="85" spans="1:7" ht="12.75" x14ac:dyDescent="0.2">
      <c r="A85" s="8"/>
      <c r="B85" s="10"/>
      <c r="C85" s="10"/>
      <c r="D85" s="10"/>
      <c r="E85" s="10"/>
      <c r="F85" s="10"/>
      <c r="G85" s="10"/>
    </row>
    <row r="86" spans="1:7" ht="12.75" x14ac:dyDescent="0.2">
      <c r="A86" s="8"/>
      <c r="B86" s="10"/>
      <c r="C86" s="10"/>
      <c r="D86" s="10"/>
      <c r="E86" s="10"/>
      <c r="F86" s="10"/>
      <c r="G86" s="10"/>
    </row>
    <row r="87" spans="1:7" ht="12.75" x14ac:dyDescent="0.2">
      <c r="A87" s="8"/>
      <c r="B87" s="10"/>
      <c r="C87" s="10"/>
      <c r="D87" s="10"/>
      <c r="E87" s="10"/>
      <c r="F87" s="10"/>
      <c r="G87" s="10"/>
    </row>
    <row r="88" spans="1:7" ht="12.75" x14ac:dyDescent="0.2">
      <c r="A88" s="8"/>
      <c r="B88" s="10"/>
      <c r="C88" s="10"/>
      <c r="D88" s="10"/>
      <c r="E88" s="10"/>
      <c r="F88" s="10"/>
      <c r="G88" s="10"/>
    </row>
    <row r="89" spans="1:7" ht="12.75" x14ac:dyDescent="0.2">
      <c r="A89" s="8"/>
      <c r="B89" s="10"/>
      <c r="C89" s="10"/>
      <c r="D89" s="10"/>
      <c r="E89" s="10"/>
      <c r="F89" s="10"/>
      <c r="G89" s="10"/>
    </row>
    <row r="90" spans="1:7" ht="12.75" x14ac:dyDescent="0.2">
      <c r="A90" s="8"/>
      <c r="B90" s="10"/>
      <c r="C90" s="10"/>
      <c r="D90" s="10"/>
      <c r="E90" s="10"/>
      <c r="F90" s="10"/>
      <c r="G90" s="10"/>
    </row>
    <row r="91" spans="1:7" ht="12.75" x14ac:dyDescent="0.2">
      <c r="A91" s="8"/>
      <c r="B91" s="10"/>
      <c r="C91" s="10"/>
      <c r="D91" s="10"/>
      <c r="E91" s="10"/>
      <c r="F91" s="10"/>
      <c r="G91" s="10"/>
    </row>
    <row r="92" spans="1:7" ht="12.75" x14ac:dyDescent="0.2">
      <c r="A92" s="8"/>
      <c r="B92" s="10"/>
      <c r="C92" s="10"/>
      <c r="D92" s="10"/>
      <c r="E92" s="10"/>
      <c r="F92" s="10"/>
      <c r="G92" s="10"/>
    </row>
    <row r="93" spans="1:7" ht="12.75" x14ac:dyDescent="0.2">
      <c r="A93" s="8"/>
      <c r="B93" s="10"/>
      <c r="C93" s="10"/>
      <c r="D93" s="10"/>
      <c r="E93" s="10"/>
      <c r="F93" s="10"/>
      <c r="G93" s="10"/>
    </row>
    <row r="94" spans="1:7" ht="12.75" x14ac:dyDescent="0.2">
      <c r="A94" s="8"/>
      <c r="B94" s="10"/>
      <c r="C94" s="10"/>
      <c r="D94" s="10"/>
      <c r="E94" s="10"/>
      <c r="F94" s="10"/>
      <c r="G94" s="10"/>
    </row>
    <row r="95" spans="1:7" ht="12.75" x14ac:dyDescent="0.2">
      <c r="A95" s="8"/>
      <c r="B95" s="10"/>
      <c r="C95" s="10"/>
      <c r="D95" s="10"/>
      <c r="E95" s="10"/>
      <c r="F95" s="10"/>
      <c r="G95" s="10"/>
    </row>
    <row r="96" spans="1:7" ht="12.75" x14ac:dyDescent="0.2">
      <c r="A96" s="8"/>
      <c r="B96" s="10"/>
      <c r="C96" s="10"/>
      <c r="D96" s="10"/>
      <c r="E96" s="10"/>
      <c r="F96" s="10"/>
      <c r="G96" s="10"/>
    </row>
    <row r="97" spans="1:7" ht="12.75" x14ac:dyDescent="0.2">
      <c r="A97" s="8"/>
      <c r="B97" s="10"/>
      <c r="C97" s="10"/>
      <c r="D97" s="10"/>
      <c r="E97" s="10"/>
      <c r="F97" s="10"/>
      <c r="G97" s="10"/>
    </row>
    <row r="98" spans="1:7" ht="12.75" x14ac:dyDescent="0.2">
      <c r="A98" s="8"/>
      <c r="B98" s="10"/>
      <c r="C98" s="10"/>
      <c r="D98" s="10"/>
      <c r="E98" s="10"/>
      <c r="F98" s="10"/>
      <c r="G98" s="10"/>
    </row>
    <row r="99" spans="1:7" ht="12.75" x14ac:dyDescent="0.2">
      <c r="A99" s="8"/>
      <c r="B99" s="10"/>
      <c r="C99" s="10"/>
      <c r="D99" s="10"/>
      <c r="E99" s="10"/>
      <c r="F99" s="10"/>
      <c r="G99" s="10"/>
    </row>
    <row r="100" spans="1:7" ht="12.75" x14ac:dyDescent="0.2">
      <c r="A100" s="8"/>
      <c r="B100" s="10"/>
      <c r="C100" s="10"/>
      <c r="D100" s="10"/>
      <c r="E100" s="10"/>
      <c r="F100" s="10"/>
      <c r="G100" s="10"/>
    </row>
    <row r="101" spans="1:7" ht="12.75" x14ac:dyDescent="0.2">
      <c r="A101" s="8"/>
      <c r="B101" s="10"/>
      <c r="C101" s="10"/>
      <c r="D101" s="10"/>
      <c r="E101" s="10"/>
      <c r="F101" s="10"/>
      <c r="G101" s="10"/>
    </row>
    <row r="102" spans="1:7" ht="12.75" x14ac:dyDescent="0.2">
      <c r="A102" s="8"/>
      <c r="B102" s="10"/>
      <c r="C102" s="10"/>
      <c r="D102" s="10"/>
      <c r="E102" s="10"/>
      <c r="F102" s="10"/>
      <c r="G102" s="10"/>
    </row>
    <row r="103" spans="1:7" ht="12.75" x14ac:dyDescent="0.2">
      <c r="A103" s="8"/>
      <c r="B103" s="10"/>
      <c r="C103" s="10"/>
      <c r="D103" s="10"/>
      <c r="E103" s="10"/>
      <c r="F103" s="10"/>
      <c r="G103" s="10"/>
    </row>
    <row r="104" spans="1:7" ht="12.75" x14ac:dyDescent="0.2">
      <c r="A104" s="8"/>
      <c r="B104" s="10"/>
      <c r="C104" s="10"/>
      <c r="D104" s="10"/>
      <c r="E104" s="10"/>
      <c r="F104" s="10"/>
      <c r="G104" s="10"/>
    </row>
    <row r="105" spans="1:7" ht="12.75" x14ac:dyDescent="0.2">
      <c r="A105" s="8"/>
      <c r="B105" s="10"/>
      <c r="C105" s="10"/>
      <c r="D105" s="10"/>
      <c r="E105" s="10"/>
      <c r="F105" s="10"/>
      <c r="G105" s="10"/>
    </row>
    <row r="106" spans="1:7" ht="12.75" x14ac:dyDescent="0.2">
      <c r="A106" s="8"/>
      <c r="B106" s="10"/>
      <c r="C106" s="10"/>
      <c r="D106" s="10"/>
      <c r="E106" s="10"/>
      <c r="F106" s="10"/>
      <c r="G106" s="10"/>
    </row>
    <row r="107" spans="1:7" ht="12.75" x14ac:dyDescent="0.2">
      <c r="A107" s="8"/>
      <c r="B107" s="10"/>
      <c r="C107" s="10"/>
      <c r="D107" s="10"/>
      <c r="E107" s="10"/>
      <c r="F107" s="10"/>
      <c r="G107" s="10"/>
    </row>
    <row r="108" spans="1:7" ht="12.75" x14ac:dyDescent="0.2">
      <c r="A108" s="8"/>
      <c r="B108" s="10"/>
      <c r="C108" s="10"/>
      <c r="D108" s="10"/>
      <c r="E108" s="10"/>
      <c r="F108" s="10"/>
      <c r="G108" s="10"/>
    </row>
    <row r="109" spans="1:7" ht="12.75" x14ac:dyDescent="0.2">
      <c r="A109" s="8"/>
      <c r="B109" s="10"/>
      <c r="C109" s="10"/>
      <c r="D109" s="10"/>
      <c r="E109" s="10"/>
      <c r="F109" s="10"/>
      <c r="G109" s="10"/>
    </row>
    <row r="110" spans="1:7" ht="12.75" x14ac:dyDescent="0.2">
      <c r="A110" s="8"/>
      <c r="B110" s="10"/>
      <c r="C110" s="10"/>
      <c r="D110" s="10"/>
      <c r="E110" s="10"/>
      <c r="F110" s="10"/>
      <c r="G110" s="10"/>
    </row>
    <row r="111" spans="1:7" ht="12.75" x14ac:dyDescent="0.2">
      <c r="A111" s="8"/>
      <c r="B111" s="10"/>
      <c r="C111" s="10"/>
      <c r="D111" s="10"/>
      <c r="E111" s="10"/>
      <c r="F111" s="10"/>
      <c r="G111" s="10"/>
    </row>
    <row r="112" spans="1:7" ht="12.75" x14ac:dyDescent="0.2">
      <c r="A112" s="8"/>
      <c r="B112" s="10"/>
      <c r="C112" s="10"/>
      <c r="D112" s="10"/>
      <c r="E112" s="10"/>
      <c r="F112" s="10"/>
      <c r="G112" s="10"/>
    </row>
    <row r="113" spans="1:7" ht="12.75" x14ac:dyDescent="0.2">
      <c r="A113" s="8"/>
      <c r="B113" s="10"/>
      <c r="C113" s="10"/>
      <c r="D113" s="10"/>
      <c r="E113" s="10"/>
      <c r="F113" s="10"/>
      <c r="G113" s="10"/>
    </row>
    <row r="114" spans="1:7" ht="12.75" x14ac:dyDescent="0.2">
      <c r="A114" s="8"/>
      <c r="B114" s="10"/>
      <c r="C114" s="10"/>
      <c r="D114" s="10"/>
      <c r="E114" s="10"/>
      <c r="F114" s="10"/>
      <c r="G114" s="10"/>
    </row>
    <row r="115" spans="1:7" ht="12.75" x14ac:dyDescent="0.2">
      <c r="A115" s="8"/>
      <c r="B115" s="10"/>
      <c r="C115" s="10"/>
      <c r="D115" s="10"/>
      <c r="E115" s="10"/>
      <c r="F115" s="10"/>
      <c r="G115" s="10"/>
    </row>
    <row r="116" spans="1:7" ht="12.75" x14ac:dyDescent="0.2">
      <c r="A116" s="8"/>
      <c r="B116" s="10"/>
      <c r="C116" s="10"/>
      <c r="D116" s="10"/>
      <c r="E116" s="10"/>
      <c r="F116" s="10"/>
      <c r="G116" s="10"/>
    </row>
    <row r="117" spans="1:7" ht="12.75" x14ac:dyDescent="0.2">
      <c r="A117" s="8"/>
      <c r="B117" s="10"/>
      <c r="C117" s="10"/>
      <c r="D117" s="10"/>
      <c r="E117" s="10"/>
      <c r="F117" s="10"/>
      <c r="G117" s="10"/>
    </row>
    <row r="118" spans="1:7" ht="12.75" x14ac:dyDescent="0.2">
      <c r="A118" s="8"/>
      <c r="B118" s="10"/>
      <c r="C118" s="10"/>
      <c r="D118" s="10"/>
      <c r="E118" s="10"/>
      <c r="F118" s="10"/>
      <c r="G118" s="10"/>
    </row>
    <row r="119" spans="1:7" ht="12.75" x14ac:dyDescent="0.2">
      <c r="A119" s="8"/>
      <c r="B119" s="10"/>
      <c r="C119" s="10"/>
      <c r="D119" s="10"/>
      <c r="E119" s="10"/>
      <c r="F119" s="10"/>
      <c r="G119" s="10"/>
    </row>
    <row r="120" spans="1:7" ht="12.75" x14ac:dyDescent="0.2">
      <c r="A120" s="8"/>
      <c r="B120" s="10"/>
      <c r="C120" s="10"/>
      <c r="D120" s="10"/>
      <c r="E120" s="10"/>
      <c r="F120" s="10"/>
      <c r="G120" s="10"/>
    </row>
    <row r="121" spans="1:7" ht="12.75" x14ac:dyDescent="0.2">
      <c r="A121" s="8"/>
      <c r="B121" s="10"/>
      <c r="C121" s="10"/>
      <c r="D121" s="10"/>
      <c r="E121" s="10"/>
      <c r="F121" s="10"/>
      <c r="G121" s="10"/>
    </row>
    <row r="122" spans="1:7" ht="12.75" x14ac:dyDescent="0.2">
      <c r="A122" s="8"/>
      <c r="B122" s="10"/>
      <c r="C122" s="10"/>
      <c r="D122" s="10"/>
      <c r="E122" s="10"/>
      <c r="F122" s="10"/>
      <c r="G122" s="10"/>
    </row>
    <row r="123" spans="1:7" ht="12.75" x14ac:dyDescent="0.2">
      <c r="A123" s="8"/>
      <c r="B123" s="10"/>
      <c r="C123" s="10"/>
      <c r="D123" s="10"/>
      <c r="E123" s="10"/>
      <c r="F123" s="10"/>
      <c r="G123" s="10"/>
    </row>
    <row r="124" spans="1:7" ht="12.75" x14ac:dyDescent="0.2">
      <c r="A124" s="8"/>
      <c r="B124" s="10"/>
      <c r="C124" s="10"/>
      <c r="D124" s="10"/>
      <c r="E124" s="10"/>
      <c r="F124" s="10"/>
      <c r="G124" s="10"/>
    </row>
    <row r="125" spans="1:7" ht="12.75" x14ac:dyDescent="0.2">
      <c r="A125" s="8"/>
      <c r="B125" s="10"/>
      <c r="C125" s="10"/>
      <c r="D125" s="10"/>
      <c r="E125" s="10"/>
      <c r="F125" s="10"/>
      <c r="G125" s="10"/>
    </row>
    <row r="126" spans="1:7" ht="12.75" x14ac:dyDescent="0.2">
      <c r="A126" s="8"/>
      <c r="B126" s="10"/>
      <c r="C126" s="10"/>
      <c r="D126" s="10"/>
      <c r="E126" s="10"/>
      <c r="F126" s="10"/>
      <c r="G126" s="10"/>
    </row>
    <row r="127" spans="1:7" ht="12.75" x14ac:dyDescent="0.2">
      <c r="A127" s="8"/>
      <c r="B127" s="10"/>
      <c r="C127" s="10"/>
      <c r="D127" s="10"/>
      <c r="E127" s="10"/>
      <c r="F127" s="10"/>
      <c r="G127" s="10"/>
    </row>
    <row r="128" spans="1:7" ht="12.75" x14ac:dyDescent="0.2">
      <c r="A128" s="8"/>
      <c r="B128" s="10"/>
      <c r="C128" s="10"/>
      <c r="D128" s="10"/>
      <c r="E128" s="10"/>
      <c r="F128" s="10"/>
      <c r="G128" s="10"/>
    </row>
    <row r="129" spans="1:7" ht="12.75" x14ac:dyDescent="0.2">
      <c r="A129" s="8"/>
      <c r="B129" s="10"/>
      <c r="C129" s="10"/>
      <c r="D129" s="10"/>
      <c r="E129" s="10"/>
      <c r="F129" s="10"/>
      <c r="G129" s="10"/>
    </row>
    <row r="130" spans="1:7" ht="12.75" x14ac:dyDescent="0.2">
      <c r="A130" s="8"/>
      <c r="B130" s="10"/>
      <c r="C130" s="10"/>
      <c r="D130" s="10"/>
      <c r="E130" s="10"/>
      <c r="F130" s="10"/>
      <c r="G130" s="10"/>
    </row>
    <row r="131" spans="1:7" ht="12.75" x14ac:dyDescent="0.2">
      <c r="A131" s="8"/>
      <c r="B131" s="10"/>
      <c r="C131" s="10"/>
      <c r="D131" s="10"/>
      <c r="E131" s="10"/>
      <c r="F131" s="10"/>
      <c r="G131" s="10"/>
    </row>
    <row r="132" spans="1:7" ht="12.75" x14ac:dyDescent="0.2">
      <c r="A132" s="8"/>
      <c r="B132" s="10"/>
      <c r="C132" s="10"/>
      <c r="D132" s="10"/>
      <c r="E132" s="10"/>
      <c r="F132" s="10"/>
      <c r="G132" s="10"/>
    </row>
    <row r="133" spans="1:7" ht="12.75" x14ac:dyDescent="0.2">
      <c r="A133" s="8"/>
      <c r="B133" s="10"/>
      <c r="C133" s="10"/>
      <c r="D133" s="10"/>
      <c r="E133" s="10"/>
      <c r="F133" s="10"/>
      <c r="G133" s="10"/>
    </row>
    <row r="134" spans="1:7" ht="12.75" x14ac:dyDescent="0.2">
      <c r="A134" s="8"/>
      <c r="B134" s="10"/>
      <c r="C134" s="10"/>
      <c r="D134" s="10"/>
      <c r="E134" s="10"/>
      <c r="F134" s="10"/>
      <c r="G134" s="10"/>
    </row>
    <row r="135" spans="1:7" ht="12.75" x14ac:dyDescent="0.2">
      <c r="A135" s="8"/>
      <c r="B135" s="10"/>
      <c r="C135" s="10"/>
      <c r="D135" s="10"/>
      <c r="E135" s="10"/>
      <c r="F135" s="10"/>
      <c r="G135" s="10"/>
    </row>
    <row r="136" spans="1:7" ht="12.75" x14ac:dyDescent="0.2">
      <c r="A136" s="8"/>
      <c r="B136" s="10"/>
      <c r="C136" s="10"/>
      <c r="D136" s="10"/>
      <c r="E136" s="10"/>
      <c r="F136" s="10"/>
      <c r="G136" s="10"/>
    </row>
    <row r="137" spans="1:7" ht="12.75" x14ac:dyDescent="0.2">
      <c r="A137" s="8"/>
      <c r="B137" s="10"/>
      <c r="C137" s="10"/>
      <c r="D137" s="10"/>
      <c r="E137" s="10"/>
      <c r="F137" s="10"/>
      <c r="G137" s="10"/>
    </row>
    <row r="138" spans="1:7" ht="12.75" x14ac:dyDescent="0.2">
      <c r="A138" s="8"/>
      <c r="B138" s="10"/>
      <c r="C138" s="10"/>
      <c r="D138" s="10"/>
      <c r="E138" s="10"/>
      <c r="F138" s="10"/>
      <c r="G138" s="10"/>
    </row>
    <row r="139" spans="1:7" ht="12.75" x14ac:dyDescent="0.2">
      <c r="A139" s="8"/>
      <c r="B139" s="10"/>
      <c r="C139" s="10"/>
      <c r="D139" s="10"/>
      <c r="E139" s="10"/>
      <c r="F139" s="10"/>
      <c r="G139" s="10"/>
    </row>
    <row r="140" spans="1:7" ht="12.75" x14ac:dyDescent="0.2">
      <c r="A140" s="8"/>
      <c r="B140" s="10"/>
      <c r="C140" s="10"/>
      <c r="D140" s="10"/>
      <c r="E140" s="10"/>
      <c r="F140" s="10"/>
      <c r="G140" s="10"/>
    </row>
    <row r="141" spans="1:7" ht="12.75" x14ac:dyDescent="0.2">
      <c r="A141" s="8"/>
      <c r="B141" s="10"/>
      <c r="C141" s="10"/>
      <c r="D141" s="10"/>
      <c r="E141" s="10"/>
      <c r="F141" s="10"/>
      <c r="G141" s="10"/>
    </row>
    <row r="142" spans="1:7" ht="12.75" x14ac:dyDescent="0.2">
      <c r="A142" s="8"/>
      <c r="B142" s="10"/>
      <c r="C142" s="10"/>
      <c r="D142" s="10"/>
      <c r="E142" s="10"/>
      <c r="F142" s="10"/>
      <c r="G142" s="10"/>
    </row>
  </sheetData>
  <customSheetViews>
    <customSheetView guid="{EE6732EE-644E-43C7-942D-7451E7E830D4}" scale="80" showPageBreaks="1">
      <pageMargins left="0.82677165354330717" right="0" top="0.59055118110236227" bottom="0.62992125984251968" header="0.51181102362204722" footer="0.59055118110236227"/>
      <pageSetup paperSize="9" scale="73" fitToWidth="2" fitToHeight="2" orientation="landscape" r:id="rId1"/>
      <headerFooter alignWithMargins="0"/>
    </customSheetView>
    <customSheetView guid="{E717FDFD-62E6-43BE-93CB-427E63F7A108}" scale="90">
      <pane xSplit="2" ySplit="16" topLeftCell="C17" activePane="bottomRight" state="frozen"/>
      <selection pane="bottomRight"/>
      <rowBreaks count="1" manualBreakCount="1">
        <brk id="48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2"/>
      <headerFooter alignWithMargins="0"/>
    </customSheetView>
    <customSheetView guid="{D927C0C4-B121-44FC-80EA-DD480DB9B25E}" scale="90" showPageBreaks="1">
      <pane xSplit="2" ySplit="16" topLeftCell="C56" activePane="bottomRight" state="frozen"/>
      <selection pane="bottomRight" activeCell="A29" sqref="A29:IV29"/>
      <rowBreaks count="1" manualBreakCount="1">
        <brk id="26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3"/>
      <headerFooter alignWithMargins="0"/>
    </customSheetView>
    <customSheetView guid="{D5AF6042-8F5F-4C64-8D87-96F77498099A}" scale="73" showPageBreaks="1" printArea="1" hiddenRows="1" topLeftCell="A13">
      <selection activeCell="A25" sqref="A25"/>
      <pageMargins left="0.82677165354330717" right="0" top="0.59055118110236227" bottom="0.62992125984251968" header="0.51181102362204722" footer="0.59055118110236227"/>
      <pageSetup paperSize="9" scale="74" fitToWidth="2" fitToHeight="2" orientation="landscape" r:id="rId4"/>
      <headerFooter alignWithMargins="0"/>
    </customSheetView>
  </customSheetViews>
  <mergeCells count="4">
    <mergeCell ref="H9:H11"/>
    <mergeCell ref="I9:I11"/>
    <mergeCell ref="A9:A11"/>
    <mergeCell ref="B9:G10"/>
  </mergeCells>
  <phoneticPr fontId="19" type="noConversion"/>
  <pageMargins left="0.82677165354330717" right="0" top="0.59055118110236227" bottom="0.62992125984251968" header="0.51181102362204722" footer="0.59055118110236227"/>
  <pageSetup paperSize="9" scale="73" fitToWidth="2" fitToHeight="2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Ф3!WorkArea</vt:lpstr>
      <vt:lpstr>Ф4!WorkArea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Хусаинов Нурлан</cp:lastModifiedBy>
  <cp:lastPrinted>2017-10-27T08:54:56Z</cp:lastPrinted>
  <dcterms:created xsi:type="dcterms:W3CDTF">2015-05-27T03:16:19Z</dcterms:created>
  <dcterms:modified xsi:type="dcterms:W3CDTF">2017-10-27T09:02:42Z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2017г (консолидированная).xlsx</vt:lpwstr>
  </property>
</Properties>
</file>