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mussin\Documents\Отчеты\2013\2013_3кв\"/>
    </mc:Choice>
  </mc:AlternateContent>
  <bookViews>
    <workbookView xWindow="240" yWindow="135" windowWidth="20955" windowHeight="4875"/>
  </bookViews>
  <sheets>
    <sheet name="Титульный" sheetId="1" r:id="rId1"/>
    <sheet name="Ф1" sheetId="2" r:id="rId2"/>
    <sheet name="Ф2" sheetId="3" r:id="rId3"/>
    <sheet name="Ф3" sheetId="4" r:id="rId4"/>
    <sheet name="Ф4" sheetId="5" r:id="rId5"/>
  </sheets>
  <definedNames>
    <definedName name="OLE_LINK4" localSheetId="2">Ф2!$C$23</definedName>
    <definedName name="_xlnm.Print_Titles" localSheetId="4">Ф4!$1:$7</definedName>
    <definedName name="_xlnm.Print_Area" localSheetId="0">Титульный!$A$1:$I$50</definedName>
    <definedName name="_xlnm.Print_Area" localSheetId="2">Ф2!$A$1:$E$39</definedName>
    <definedName name="_xlnm.Print_Area" localSheetId="3">Ф3!$A$1:$K$26</definedName>
  </definedNames>
  <calcPr calcId="152511"/>
</workbook>
</file>

<file path=xl/calcChain.xml><?xml version="1.0" encoding="utf-8"?>
<calcChain xmlns="http://schemas.openxmlformats.org/spreadsheetml/2006/main">
  <c r="K23" i="4" l="1"/>
  <c r="I21" i="4"/>
  <c r="I24" i="4" s="1"/>
  <c r="K20" i="4"/>
  <c r="K21" i="4" s="1"/>
  <c r="K18" i="4"/>
  <c r="K14" i="4"/>
  <c r="K11" i="4"/>
  <c r="K12" i="4" s="1"/>
  <c r="K9" i="4"/>
  <c r="E57" i="5"/>
  <c r="C57" i="5"/>
  <c r="E46" i="5"/>
  <c r="C46" i="5"/>
  <c r="E19" i="5"/>
  <c r="E28" i="5" s="1"/>
  <c r="E34" i="5" s="1"/>
  <c r="C19" i="5"/>
  <c r="C28" i="5" s="1"/>
  <c r="C34" i="5" s="1"/>
  <c r="I12" i="4"/>
  <c r="I15" i="4" s="1"/>
  <c r="E14" i="3"/>
  <c r="E23" i="3" s="1"/>
  <c r="E27" i="3" s="1"/>
  <c r="E35" i="3" s="1"/>
  <c r="C14" i="3"/>
  <c r="C23" i="3" s="1"/>
  <c r="C27" i="3" s="1"/>
  <c r="C35" i="3" s="1"/>
  <c r="E43" i="2"/>
  <c r="C43" i="2"/>
  <c r="E36" i="2"/>
  <c r="C36" i="2"/>
  <c r="E30" i="2"/>
  <c r="C30" i="2"/>
  <c r="E23" i="2"/>
  <c r="C23" i="2"/>
  <c r="E15" i="2"/>
  <c r="C15" i="2"/>
  <c r="E24" i="2" l="1"/>
  <c r="E44" i="2"/>
  <c r="K24" i="4"/>
  <c r="C44" i="2"/>
  <c r="C24" i="2"/>
  <c r="K15" i="4"/>
  <c r="E59" i="5"/>
  <c r="E62" i="5" s="1"/>
  <c r="C59" i="5"/>
  <c r="C62" i="5" s="1"/>
</calcChain>
</file>

<file path=xl/sharedStrings.xml><?xml version="1.0" encoding="utf-8"?>
<sst xmlns="http://schemas.openxmlformats.org/spreadsheetml/2006/main" count="191" uniqueCount="128">
  <si>
    <t>АО «Матен Петролеум»</t>
  </si>
  <si>
    <t xml:space="preserve">консолидированный отчет о финансовом положении                                         </t>
  </si>
  <si>
    <t>(в тысячах тенге)</t>
  </si>
  <si>
    <t>Приме-чания</t>
  </si>
  <si>
    <t>31 декабря 2012 г.</t>
  </si>
  <si>
    <t>АКТИВЫ</t>
  </si>
  <si>
    <t>ДОЛГОСРОЧНЫЕ АКТИВЫ:</t>
  </si>
  <si>
    <t>Нефтегазовые активы и права на недропользование</t>
  </si>
  <si>
    <t>Основные средства</t>
  </si>
  <si>
    <t>Незавершенное строительство</t>
  </si>
  <si>
    <t>Нематериальные активы</t>
  </si>
  <si>
    <t>Прочие долгосрочные активы</t>
  </si>
  <si>
    <t>ТЕКУЩИЕ АКТИВЫ:</t>
  </si>
  <si>
    <t>Товарно-материальные запасы</t>
  </si>
  <si>
    <t>Торговая дебиторская задолженность</t>
  </si>
  <si>
    <t>Налоги к возмещению</t>
  </si>
  <si>
    <t>Авансы уплаченные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</si>
  <si>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</si>
  <si>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</si>
  <si>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</si>
  <si>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</si>
  <si>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КАПИТАЛ:</t>
  </si>
  <si>
    <t>Акционерный капитал</t>
  </si>
  <si>
    <t>Нераспределенный доход</t>
  </si>
  <si>
    <t>ДОЛГОСРОЧНЫЕ ОБЯЗАТЕЛЬСТВА:</t>
  </si>
  <si>
    <t>Долгосрочный банковский заем</t>
  </si>
  <si>
    <t>-</t>
  </si>
  <si>
    <t>Обязательства по ликвидации и восстановлению месторождений</t>
  </si>
  <si>
    <t>Обязательство по отложенному налогу</t>
  </si>
  <si>
    <t>Прочие долгосрочные обязательства</t>
  </si>
  <si>
    <t>ТЕКУЩИЕ ОБЯЗАТЕЛЬСТВА:</t>
  </si>
  <si>
    <t>Текущая часть долгосрочных банковских займов</t>
  </si>
  <si>
    <t>Торговая кредиторская задолженность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</si>
  <si>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</si>
  <si>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</si>
  <si>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</si>
  <si>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</si>
  <si>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>Балансовая стоимость одной простой акции</t>
  </si>
  <si>
    <t>30 сентября     2013 г.</t>
  </si>
  <si>
    <t>по состоянию на 30 сентября 2013 г.</t>
  </si>
  <si>
    <t xml:space="preserve"> (в тысячах тенге)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</si>
  <si>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</si>
  <si>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</si>
  <si>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</si>
  <si>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</si>
  <si>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</si>
  <si>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</si>
  <si>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</si>
  <si>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 от курсовой разницы, нетто</t>
  </si>
  <si>
    <t>Прочие доходы/ (расходы)</t>
  </si>
  <si>
    <t>Прибыль до налогообложения</t>
  </si>
  <si>
    <t>Расходы по подоходному налогу</t>
  </si>
  <si>
    <t>Чистая прибыль за период</t>
  </si>
  <si>
    <t>Прочий совокупный доход</t>
  </si>
  <si>
    <t>Чистый доход  по операциям хеджирования денежных потоков</t>
  </si>
  <si>
    <r>
      <t xml:space="preserve">Итого прочий совокупный доход за </t>
    </r>
    <r>
      <rPr>
        <sz val="9"/>
        <color theme="1"/>
        <rFont val="Times New Roman"/>
        <family val="1"/>
        <charset val="204"/>
      </rPr>
      <t>период</t>
    </r>
  </si>
  <si>
    <r>
      <t xml:space="preserve">Итого совокупный доход за </t>
    </r>
    <r>
      <rPr>
        <sz val="9"/>
        <color theme="1"/>
        <rFont val="Times New Roman"/>
        <family val="1"/>
        <charset val="204"/>
      </rPr>
      <t>период</t>
    </r>
  </si>
  <si>
    <t xml:space="preserve">Прибыль на акцию                                                             </t>
  </si>
  <si>
    <t>Базовая прибыль на акцию (в тыс. тенге за акцию)</t>
  </si>
  <si>
    <t>Резерв по хеджированию</t>
  </si>
  <si>
    <t>Дополнительно оплаченный капитал</t>
  </si>
  <si>
    <t>Итого собственный капитал</t>
  </si>
  <si>
    <t>На 1 января 2012 г.</t>
  </si>
  <si>
    <t>−</t>
  </si>
  <si>
    <t>Итого совокупный доход за период</t>
  </si>
  <si>
    <t>Убыток от выбытия инвестиции</t>
  </si>
  <si>
    <t>На 30 сентября 2012 г.</t>
  </si>
  <si>
    <t>На 1 января 2013 г.</t>
  </si>
  <si>
    <t>Дивиденды объявленные</t>
  </si>
  <si>
    <t>На 30 сентября 2013 г.</t>
  </si>
  <si>
    <t>ОПЕРАЦИОННАЯ ДЕЯТЕЛЬНОСТЬ</t>
  </si>
  <si>
    <t>Корректировки:</t>
  </si>
  <si>
    <t>Износ, истощение и амортизация</t>
  </si>
  <si>
    <t>25, 26, 27</t>
  </si>
  <si>
    <t>Сторнирование резерва по сомнительным долгам</t>
  </si>
  <si>
    <t>Резерв по налоговым обязательствам</t>
  </si>
  <si>
    <t>Убыток от выбытия основных средств, нефтегазовых активов и списания непродуктивных скважин</t>
  </si>
  <si>
    <t>Обесценения основных средств</t>
  </si>
  <si>
    <t>Доход/убыток от курсовой разницы</t>
  </si>
  <si>
    <t>Денежные средства, полученные от операционной деятельности до изменений в оборотном капитале</t>
  </si>
  <si>
    <t>Изменения в оборотном капитале:</t>
  </si>
  <si>
    <t>Изменения в торговой дебиторской задолженности, авансах уплаченных и прочей дебиторской задолженности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</si>
  <si>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</si>
  <si>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</si>
  <si>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</si>
  <si>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</si>
  <si>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</si>
  <si>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налогах к уплате</t>
  </si>
  <si>
    <t>Денежные средства, полученные от операционной деятельности</t>
  </si>
  <si>
    <t xml:space="preserve">Уплаченный подоходный налог </t>
  </si>
  <si>
    <t xml:space="preserve">Уплаченный налог на сверхприбыль </t>
  </si>
  <si>
    <t>Выплата вознаграждения</t>
  </si>
  <si>
    <t>Чистые денежные средства, полученные от операционной деятельности</t>
  </si>
  <si>
    <t>ИНВЕСТИЦИОННАЯ ДЕЯТЕЛЬНОСТЬ</t>
  </si>
  <si>
    <t>Заем, выданный связанной стороне</t>
  </si>
  <si>
    <t>Погашение займа, выданного связанной стороне</t>
  </si>
  <si>
    <t>Займы сотрудникам, за минусом погашений</t>
  </si>
  <si>
    <t>Приобретение нефтегазовых активов</t>
  </si>
  <si>
    <t xml:space="preserve">Приобретение основных средств </t>
  </si>
  <si>
    <t>Затраты на незавершенное строительство</t>
  </si>
  <si>
    <t>Приобретение нематериальных активов</t>
  </si>
  <si>
    <t>Поступления от выбытия основных средств и нефтегазовых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</si>
  <si>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</si>
  <si>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</si>
  <si>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средства на балансах дочерних организациях выбывших в течение периода</t>
  </si>
  <si>
    <t>Дивиденды выплаченные</t>
  </si>
  <si>
    <t>Заем  конечному собственнику</t>
  </si>
  <si>
    <t>Заем от конечного собственника</t>
  </si>
  <si>
    <t>Депозит под банковские гарантии,нетто</t>
  </si>
  <si>
    <t>Получение долгосрочного банковского займа</t>
  </si>
  <si>
    <t>Погашение долгосрочного банковского займа</t>
  </si>
  <si>
    <t>Чистые денежные средства, использованные в финансовой деятельности</t>
  </si>
  <si>
    <t>Влияние изменения курса иностранной валюты по отношению к тенге на денежные средства и их эквиваленты</t>
  </si>
  <si>
    <t>Чистое (уменьшение)/увеличение денежных средств и их эквивалентов</t>
  </si>
  <si>
    <t>ДЕНЕЖНЫЕ СРЕДСТВА И ИХ ЭКВИВАЛЕНТЫ,</t>
  </si>
  <si>
    <t>на начало периода</t>
  </si>
  <si>
    <t>на конец периода</t>
  </si>
  <si>
    <t>консолидированный отчет о совокупном доходе</t>
  </si>
  <si>
    <t>за девять месяцев, закончившихся 30 сентября 2013 г.</t>
  </si>
  <si>
    <t>9 месяцев 2013 г.</t>
  </si>
  <si>
    <t>9 месяцев 2012 г.</t>
  </si>
  <si>
    <t>консолидированный отчет об изменениях в собственном капитале</t>
  </si>
  <si>
    <t xml:space="preserve">Акционерный капитал </t>
  </si>
  <si>
    <t>Оплата АО Ордабасы Мунай Газ</t>
  </si>
  <si>
    <t>ФИНАНСОВАЯ ДЕЯТЕЛЬНОСТЬ</t>
  </si>
  <si>
    <t>АО «Матен Петролем»</t>
  </si>
  <si>
    <t>консолидированный отчет о движении денежных средств</t>
  </si>
  <si>
    <t xml:space="preserve">9 месяцев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</si>
</sst>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6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3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3" fontId="7" fillId="0" borderId="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3" fontId="6" fillId="0" borderId="2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7" fillId="0" borderId="3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85725</xdr:rowOff>
    </xdr:from>
    <xdr:to>
      <xdr:col>7</xdr:col>
      <xdr:colOff>590550</xdr:colOff>
      <xdr:row>24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47700" y="2562225"/>
          <a:ext cx="42100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АКЦИОНЕРНОЕ ОБЩЕСТВО 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(АО) «МАТЕН ПЕТРОЛЕУМ»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Консолидированная финансовая отчетность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за девять месяцев, закончившихся 30 сентября 2013 г.</a:t>
          </a:r>
        </a:p>
        <a:p>
          <a:pPr algn="l" rtl="0">
            <a:lnSpc>
              <a:spcPts val="1200"/>
            </a:lnSpc>
            <a:defRPr sz="1000"/>
          </a:pPr>
          <a:endParaRPr lang="ru-RU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D65" sqref="D65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4" zoomScaleNormal="100" zoomScaleSheetLayoutView="100" workbookViewId="0">
      <selection activeCell="C46" sqref="C46"/>
    </sheetView>
  </sheetViews>
  <sheetFormatPr defaultRowHeight="15" x14ac:dyDescent="0.25"/>
  <cols>
    <col min="1" max="1" width="53.28515625" customWidth="1"/>
    <col min="2" max="2" width="6.7109375" bestFit="1" customWidth="1"/>
    <col min="3" max="3" width="13.140625" customWidth="1"/>
    <col min="4" max="4" width="3.7109375" customWidth="1"/>
    <col min="5" max="5" width="9.42578125" bestFit="1" customWidth="1"/>
  </cols>
  <sheetData>
    <row r="1" spans="1:5" ht="15.75" x14ac:dyDescent="0.25">
      <c r="A1" s="1" t="s">
        <v>0</v>
      </c>
    </row>
    <row r="2" spans="1:5" x14ac:dyDescent="0.25">
      <c r="A2" s="3"/>
    </row>
    <row r="3" spans="1:5" x14ac:dyDescent="0.25">
      <c r="A3" s="2" t="s">
        <v>1</v>
      </c>
    </row>
    <row r="4" spans="1:5" x14ac:dyDescent="0.25">
      <c r="A4" s="2" t="s">
        <v>39</v>
      </c>
    </row>
    <row r="5" spans="1:5" x14ac:dyDescent="0.25">
      <c r="A5" s="4" t="s">
        <v>2</v>
      </c>
    </row>
    <row r="7" spans="1:5" ht="24" x14ac:dyDescent="0.25">
      <c r="A7" s="5"/>
      <c r="B7" s="6" t="s">
        <v>3</v>
      </c>
      <c r="C7" s="6" t="s">
        <v>38</v>
      </c>
      <c r="D7" s="7"/>
      <c r="E7" s="6" t="s">
        <v>4</v>
      </c>
    </row>
    <row r="8" spans="1:5" x14ac:dyDescent="0.25">
      <c r="A8" s="5" t="s">
        <v>5</v>
      </c>
      <c r="B8" s="8"/>
      <c r="C8" s="7"/>
      <c r="D8" s="7"/>
      <c r="E8" s="7"/>
    </row>
    <row r="9" spans="1:5" x14ac:dyDescent="0.25">
      <c r="A9" s="9" t="s">
        <v>6</v>
      </c>
      <c r="B9" s="10"/>
      <c r="C9" s="16"/>
      <c r="D9" s="16"/>
      <c r="E9" s="16"/>
    </row>
    <row r="10" spans="1:5" x14ac:dyDescent="0.25">
      <c r="A10" s="11" t="s">
        <v>7</v>
      </c>
      <c r="B10" s="10">
        <v>5</v>
      </c>
      <c r="C10" s="17">
        <v>33487824</v>
      </c>
      <c r="D10" s="17"/>
      <c r="E10" s="17">
        <v>32910694</v>
      </c>
    </row>
    <row r="11" spans="1:5" x14ac:dyDescent="0.25">
      <c r="A11" s="11" t="s">
        <v>8</v>
      </c>
      <c r="B11" s="10">
        <v>6</v>
      </c>
      <c r="C11" s="17">
        <v>929591</v>
      </c>
      <c r="D11" s="18"/>
      <c r="E11" s="17">
        <v>881442</v>
      </c>
    </row>
    <row r="12" spans="1:5" x14ac:dyDescent="0.25">
      <c r="A12" s="11" t="s">
        <v>9</v>
      </c>
      <c r="B12" s="10">
        <v>7</v>
      </c>
      <c r="C12" s="17">
        <v>853964</v>
      </c>
      <c r="D12" s="18"/>
      <c r="E12" s="17">
        <v>1181564</v>
      </c>
    </row>
    <row r="13" spans="1:5" x14ac:dyDescent="0.25">
      <c r="A13" s="11" t="s">
        <v>10</v>
      </c>
      <c r="B13" s="10"/>
      <c r="C13" s="17">
        <v>11496</v>
      </c>
      <c r="D13" s="18"/>
      <c r="E13" s="17">
        <v>9658</v>
      </c>
    </row>
    <row r="14" spans="1:5" ht="15.75" thickBot="1" x14ac:dyDescent="0.3">
      <c r="A14" s="11" t="s">
        <v>11</v>
      </c>
      <c r="B14" s="10">
        <v>8</v>
      </c>
      <c r="C14" s="17">
        <v>378724</v>
      </c>
      <c r="D14" s="18"/>
      <c r="E14" s="17">
        <v>378580</v>
      </c>
    </row>
    <row r="15" spans="1:5" x14ac:dyDescent="0.25">
      <c r="A15" s="13"/>
      <c r="B15" s="10"/>
      <c r="C15" s="20">
        <f>SUM(C10:C14)</f>
        <v>35661599</v>
      </c>
      <c r="D15" s="18"/>
      <c r="E15" s="20">
        <f>SUM(E10:E14)</f>
        <v>35361938</v>
      </c>
    </row>
    <row r="16" spans="1:5" x14ac:dyDescent="0.25">
      <c r="A16" s="9" t="s">
        <v>12</v>
      </c>
      <c r="B16" s="10"/>
      <c r="C16" s="17"/>
      <c r="D16" s="17"/>
      <c r="E16" s="17"/>
    </row>
    <row r="17" spans="1:5" x14ac:dyDescent="0.25">
      <c r="A17" s="11" t="s">
        <v>13</v>
      </c>
      <c r="B17" s="10">
        <v>9</v>
      </c>
      <c r="C17" s="17">
        <v>1300296</v>
      </c>
      <c r="D17" s="18"/>
      <c r="E17" s="17">
        <v>1244201</v>
      </c>
    </row>
    <row r="18" spans="1:5" x14ac:dyDescent="0.25">
      <c r="A18" s="11" t="s">
        <v>14</v>
      </c>
      <c r="B18" s="10">
        <v>10</v>
      </c>
      <c r="C18" s="17">
        <v>5212595</v>
      </c>
      <c r="D18" s="18"/>
      <c r="E18" s="17">
        <v>5267171</v>
      </c>
    </row>
    <row r="19" spans="1:5" x14ac:dyDescent="0.25">
      <c r="A19" s="11" t="s">
        <v>15</v>
      </c>
      <c r="B19" s="10">
        <v>11</v>
      </c>
      <c r="C19" s="17">
        <v>800506</v>
      </c>
      <c r="D19" s="18"/>
      <c r="E19" s="17">
        <v>2512552</v>
      </c>
    </row>
    <row r="20" spans="1:5" x14ac:dyDescent="0.25">
      <c r="A20" s="11" t="s">
        <v>16</v>
      </c>
      <c r="B20" s="10">
        <v>12</v>
      </c>
      <c r="C20" s="17">
        <v>2090204</v>
      </c>
      <c r="D20" s="18"/>
      <c r="E20" s="17">
        <v>1175695</v>
      </c>
    </row>
    <row r="21" spans="1:5" x14ac:dyDescent="0.25">
      <c r="A21" s="13" t="s">
        <v>17</v>
      </c>
      <c r="B21" s="10">
        <v>13</v>
      </c>
      <c r="C21" s="17">
        <v>3023775</v>
      </c>
      <c r="D21" s="18"/>
      <c r="E21" s="17">
        <v>6156055</v>
      </c>
    </row>
    <row r="22" spans="1:5" ht="15.75" thickBot="1" x14ac:dyDescent="0.3">
      <c r="A22" s="11" t="s">
        <v>18</v>
      </c>
      <c r="B22" s="10">
        <v>14</v>
      </c>
      <c r="C22" s="19">
        <v>473032</v>
      </c>
      <c r="D22" s="18"/>
      <c r="E22" s="19">
        <v>1383766</v>
      </c>
    </row>
    <row r="23" spans="1:5" ht="15.75" thickBot="1" x14ac:dyDescent="0.3">
      <c r="A23" s="14"/>
      <c r="B23" s="10"/>
      <c r="C23" s="19">
        <f>SUM(C17:C22)</f>
        <v>12900408</v>
      </c>
      <c r="D23" s="18"/>
      <c r="E23" s="19">
        <f>SUM(E17:E22)</f>
        <v>17739440</v>
      </c>
    </row>
    <row r="24" spans="1:5" ht="15.75" thickBot="1" x14ac:dyDescent="0.3">
      <c r="A24" s="9" t="s">
        <v>19</v>
      </c>
      <c r="B24" s="10"/>
      <c r="C24" s="21">
        <f>C15+C23</f>
        <v>48562007</v>
      </c>
      <c r="D24" s="17"/>
      <c r="E24" s="21">
        <f>E15+E23</f>
        <v>53101378</v>
      </c>
    </row>
    <row r="25" spans="1:5" ht="15.75" thickTop="1" x14ac:dyDescent="0.25">
      <c r="A25" s="9"/>
      <c r="B25" s="10"/>
      <c r="C25" s="17"/>
      <c r="D25" s="18"/>
      <c r="E25" s="17"/>
    </row>
    <row r="26" spans="1:5" x14ac:dyDescent="0.25">
      <c r="A26" s="5" t="s">
        <v>20</v>
      </c>
      <c r="B26" s="10"/>
      <c r="C26" s="17"/>
      <c r="D26" s="18"/>
      <c r="E26" s="17"/>
    </row>
    <row r="27" spans="1:5" x14ac:dyDescent="0.25">
      <c r="A27" s="9" t="s">
        <v>21</v>
      </c>
      <c r="B27" s="10"/>
      <c r="C27" s="17"/>
      <c r="D27" s="18"/>
      <c r="E27" s="17"/>
    </row>
    <row r="28" spans="1:5" x14ac:dyDescent="0.25">
      <c r="A28" s="11" t="s">
        <v>22</v>
      </c>
      <c r="B28" s="10">
        <v>15</v>
      </c>
      <c r="C28" s="17">
        <v>80000</v>
      </c>
      <c r="D28" s="17"/>
      <c r="E28" s="17">
        <v>80000</v>
      </c>
    </row>
    <row r="29" spans="1:5" ht="15.75" thickBot="1" x14ac:dyDescent="0.3">
      <c r="A29" s="11" t="s">
        <v>23</v>
      </c>
      <c r="B29" s="10"/>
      <c r="C29" s="17">
        <v>25367969</v>
      </c>
      <c r="D29" s="17"/>
      <c r="E29" s="17">
        <v>29628395</v>
      </c>
    </row>
    <row r="30" spans="1:5" x14ac:dyDescent="0.25">
      <c r="A30" s="15"/>
      <c r="B30" s="10"/>
      <c r="C30" s="20">
        <f>SUM(C28:C29)</f>
        <v>25447969</v>
      </c>
      <c r="D30" s="17"/>
      <c r="E30" s="20">
        <f>SUM(E28:E29)</f>
        <v>29708395</v>
      </c>
    </row>
    <row r="31" spans="1:5" x14ac:dyDescent="0.25">
      <c r="A31" s="9" t="s">
        <v>24</v>
      </c>
      <c r="B31" s="10"/>
      <c r="C31" s="17"/>
      <c r="D31" s="18"/>
      <c r="E31" s="17"/>
    </row>
    <row r="32" spans="1:5" x14ac:dyDescent="0.25">
      <c r="A32" s="13" t="s">
        <v>25</v>
      </c>
      <c r="B32" s="10">
        <v>17</v>
      </c>
      <c r="C32" s="17" t="s">
        <v>26</v>
      </c>
      <c r="D32" s="18"/>
      <c r="E32" s="17">
        <v>3824406</v>
      </c>
    </row>
    <row r="33" spans="1:5" x14ac:dyDescent="0.25">
      <c r="A33" s="13" t="s">
        <v>27</v>
      </c>
      <c r="B33" s="10">
        <v>18</v>
      </c>
      <c r="C33" s="17">
        <v>921653</v>
      </c>
      <c r="D33" s="18"/>
      <c r="E33" s="17">
        <v>875680</v>
      </c>
    </row>
    <row r="34" spans="1:5" x14ac:dyDescent="0.25">
      <c r="A34" s="13" t="s">
        <v>28</v>
      </c>
      <c r="B34" s="10">
        <v>16</v>
      </c>
      <c r="C34" s="17">
        <v>4555319</v>
      </c>
      <c r="D34" s="18"/>
      <c r="E34" s="17">
        <v>4728153</v>
      </c>
    </row>
    <row r="35" spans="1:5" ht="15.75" thickBot="1" x14ac:dyDescent="0.3">
      <c r="A35" s="13" t="s">
        <v>29</v>
      </c>
      <c r="B35" s="10">
        <v>20</v>
      </c>
      <c r="C35" s="17">
        <v>630511</v>
      </c>
      <c r="D35" s="18"/>
      <c r="E35" s="19">
        <v>690629</v>
      </c>
    </row>
    <row r="36" spans="1:5" x14ac:dyDescent="0.25">
      <c r="A36" s="15"/>
      <c r="B36" s="10"/>
      <c r="C36" s="20">
        <f>SUM(C32:C35)</f>
        <v>6107483</v>
      </c>
      <c r="D36" s="18"/>
      <c r="E36" s="20">
        <f>SUM(E32:E35)</f>
        <v>10118868</v>
      </c>
    </row>
    <row r="37" spans="1:5" x14ac:dyDescent="0.25">
      <c r="A37" s="9" t="s">
        <v>30</v>
      </c>
      <c r="B37" s="10"/>
      <c r="C37" s="17"/>
      <c r="D37" s="17"/>
      <c r="E37" s="17"/>
    </row>
    <row r="38" spans="1:5" x14ac:dyDescent="0.25">
      <c r="A38" s="13" t="s">
        <v>31</v>
      </c>
      <c r="B38" s="10">
        <v>17</v>
      </c>
      <c r="C38" s="17">
        <v>5248194</v>
      </c>
      <c r="D38" s="18"/>
      <c r="E38" s="17">
        <v>5189085</v>
      </c>
    </row>
    <row r="39" spans="1:5" x14ac:dyDescent="0.25">
      <c r="A39" s="11" t="s">
        <v>32</v>
      </c>
      <c r="B39" s="10">
        <v>21</v>
      </c>
      <c r="C39" s="17">
        <v>742445</v>
      </c>
      <c r="D39" s="18"/>
      <c r="E39" s="17">
        <v>1283194</v>
      </c>
    </row>
    <row r="40" spans="1:5" x14ac:dyDescent="0.25">
      <c r="A40" s="11" t="s">
        <v>33</v>
      </c>
      <c r="B40" s="10">
        <v>23</v>
      </c>
      <c r="C40" s="17">
        <v>4874944</v>
      </c>
      <c r="D40" s="18"/>
      <c r="E40" s="17">
        <v>6209063</v>
      </c>
    </row>
    <row r="41" spans="1:5" x14ac:dyDescent="0.25">
      <c r="A41" s="11" t="s">
        <v>34</v>
      </c>
      <c r="B41" s="10">
        <v>23</v>
      </c>
      <c r="C41" s="17">
        <v>4406559</v>
      </c>
      <c r="D41" s="18"/>
      <c r="E41" s="17">
        <v>401063</v>
      </c>
    </row>
    <row r="42" spans="1:5" ht="15.75" thickBot="1" x14ac:dyDescent="0.3">
      <c r="A42" s="11" t="s">
        <v>35</v>
      </c>
      <c r="B42" s="10">
        <v>22</v>
      </c>
      <c r="C42" s="17">
        <v>1734413</v>
      </c>
      <c r="D42" s="18"/>
      <c r="E42" s="19">
        <v>191710</v>
      </c>
    </row>
    <row r="43" spans="1:5" ht="15.75" thickBot="1" x14ac:dyDescent="0.3">
      <c r="A43" s="13"/>
      <c r="B43" s="10"/>
      <c r="C43" s="22">
        <f>SUM(C38:C42)</f>
        <v>17006555</v>
      </c>
      <c r="D43" s="18"/>
      <c r="E43" s="22">
        <f>SUM(E38:E42)</f>
        <v>13274115</v>
      </c>
    </row>
    <row r="44" spans="1:5" ht="15.75" thickBot="1" x14ac:dyDescent="0.3">
      <c r="A44" s="9" t="s">
        <v>36</v>
      </c>
      <c r="B44" s="8"/>
      <c r="C44" s="21">
        <f>C30+C36+C43</f>
        <v>48562007</v>
      </c>
      <c r="D44" s="17"/>
      <c r="E44" s="21">
        <f>E30+E36+E43</f>
        <v>53101378</v>
      </c>
    </row>
    <row r="45" spans="1:5" ht="16.5" thickTop="1" thickBot="1" x14ac:dyDescent="0.3">
      <c r="A45" s="9" t="s">
        <v>37</v>
      </c>
      <c r="B45" s="8">
        <v>15</v>
      </c>
      <c r="C45" s="21">
        <v>3172</v>
      </c>
      <c r="D45" s="17"/>
      <c r="E45" s="21">
        <v>3574</v>
      </c>
    </row>
    <row r="46" spans="1:5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Normal="100" zoomScaleSheetLayoutView="100" workbookViewId="0">
      <selection activeCell="C40" sqref="C40"/>
    </sheetView>
  </sheetViews>
  <sheetFormatPr defaultRowHeight="15" x14ac:dyDescent="0.25"/>
  <cols>
    <col min="1" max="1" width="49.7109375" customWidth="1"/>
    <col min="2" max="2" width="6.140625" bestFit="1" customWidth="1"/>
    <col min="3" max="3" width="9.28515625" bestFit="1" customWidth="1"/>
    <col min="4" max="4" width="3.7109375" customWidth="1"/>
    <col min="5" max="5" width="9.28515625" bestFit="1" customWidth="1"/>
  </cols>
  <sheetData>
    <row r="1" spans="1:5" ht="15.75" x14ac:dyDescent="0.25">
      <c r="A1" s="1" t="s">
        <v>0</v>
      </c>
    </row>
    <row r="2" spans="1:5" x14ac:dyDescent="0.25">
      <c r="A2" s="2"/>
    </row>
    <row r="3" spans="1:5" x14ac:dyDescent="0.25">
      <c r="A3" s="2" t="s">
        <v>117</v>
      </c>
    </row>
    <row r="4" spans="1:5" x14ac:dyDescent="0.25">
      <c r="A4" s="2" t="s">
        <v>118</v>
      </c>
    </row>
    <row r="5" spans="1:5" x14ac:dyDescent="0.25">
      <c r="A5" s="4" t="s">
        <v>40</v>
      </c>
    </row>
    <row r="7" spans="1:5" ht="24" x14ac:dyDescent="0.25">
      <c r="A7" s="9"/>
      <c r="B7" s="6" t="s">
        <v>3</v>
      </c>
      <c r="C7" s="23" t="s">
        <v>119</v>
      </c>
      <c r="D7" s="24"/>
      <c r="E7" s="23" t="s">
        <v>120</v>
      </c>
    </row>
    <row r="8" spans="1:5" x14ac:dyDescent="0.25">
      <c r="A8" s="9"/>
      <c r="B8" s="8"/>
      <c r="C8" s="12"/>
      <c r="D8" s="12"/>
      <c r="E8" s="25"/>
    </row>
    <row r="9" spans="1:5" x14ac:dyDescent="0.25">
      <c r="A9" s="9"/>
      <c r="B9" s="10"/>
      <c r="C9" s="7"/>
      <c r="D9" s="12"/>
      <c r="E9" s="12"/>
    </row>
    <row r="10" spans="1:5" x14ac:dyDescent="0.25">
      <c r="A10" s="9" t="s">
        <v>41</v>
      </c>
      <c r="B10" s="10">
        <v>24</v>
      </c>
      <c r="C10" s="17">
        <v>47061437</v>
      </c>
      <c r="D10" s="18"/>
      <c r="E10" s="17">
        <v>54957709</v>
      </c>
    </row>
    <row r="11" spans="1:5" x14ac:dyDescent="0.25">
      <c r="A11" s="9"/>
      <c r="B11" s="10"/>
      <c r="C11" s="18"/>
      <c r="D11" s="18"/>
      <c r="E11" s="17"/>
    </row>
    <row r="12" spans="1:5" ht="15.75" thickBot="1" x14ac:dyDescent="0.3">
      <c r="A12" s="9" t="s">
        <v>42</v>
      </c>
      <c r="B12" s="10">
        <v>25</v>
      </c>
      <c r="C12" s="19">
        <v>-9564023</v>
      </c>
      <c r="D12" s="18"/>
      <c r="E12" s="19">
        <v>-10849779</v>
      </c>
    </row>
    <row r="13" spans="1:5" x14ac:dyDescent="0.25">
      <c r="A13" s="9"/>
      <c r="B13" s="10"/>
      <c r="C13" s="18"/>
      <c r="D13" s="18"/>
      <c r="E13" s="17"/>
    </row>
    <row r="14" spans="1:5" x14ac:dyDescent="0.25">
      <c r="A14" s="9" t="s">
        <v>43</v>
      </c>
      <c r="B14" s="10"/>
      <c r="C14" s="17">
        <f>C10+C12</f>
        <v>37497414</v>
      </c>
      <c r="D14" s="18"/>
      <c r="E14" s="17">
        <f>E10+E12</f>
        <v>44107930</v>
      </c>
    </row>
    <row r="15" spans="1:5" x14ac:dyDescent="0.25">
      <c r="A15" s="9"/>
      <c r="B15" s="10"/>
      <c r="C15" s="18"/>
      <c r="D15" s="18"/>
      <c r="E15" s="17"/>
    </row>
    <row r="16" spans="1:5" x14ac:dyDescent="0.25">
      <c r="A16" s="9" t="s">
        <v>44</v>
      </c>
      <c r="B16" s="10">
        <v>26</v>
      </c>
      <c r="C16" s="17">
        <v>-15874859</v>
      </c>
      <c r="D16" s="18"/>
      <c r="E16" s="17">
        <v>-16548986</v>
      </c>
    </row>
    <row r="17" spans="1:5" x14ac:dyDescent="0.25">
      <c r="A17" s="9" t="s">
        <v>45</v>
      </c>
      <c r="B17" s="10">
        <v>27</v>
      </c>
      <c r="C17" s="17">
        <v>-4359114</v>
      </c>
      <c r="D17" s="18"/>
      <c r="E17" s="17">
        <v>-2678317</v>
      </c>
    </row>
    <row r="18" spans="1:5" x14ac:dyDescent="0.25">
      <c r="A18" s="9" t="s">
        <v>46</v>
      </c>
      <c r="B18" s="10"/>
      <c r="C18" s="17">
        <v>172934</v>
      </c>
      <c r="D18" s="18"/>
      <c r="E18" s="17">
        <v>95949</v>
      </c>
    </row>
    <row r="19" spans="1:5" x14ac:dyDescent="0.25">
      <c r="A19" s="9" t="s">
        <v>47</v>
      </c>
      <c r="B19" s="10">
        <v>28</v>
      </c>
      <c r="C19" s="17">
        <v>-359736</v>
      </c>
      <c r="D19" s="18"/>
      <c r="E19" s="17">
        <v>-461554</v>
      </c>
    </row>
    <row r="20" spans="1:5" x14ac:dyDescent="0.25">
      <c r="A20" s="9" t="s">
        <v>48</v>
      </c>
      <c r="B20" s="10"/>
      <c r="C20" s="17">
        <v>-1609</v>
      </c>
      <c r="D20" s="18"/>
      <c r="E20" s="17">
        <v>-6740</v>
      </c>
    </row>
    <row r="21" spans="1:5" ht="15.75" thickBot="1" x14ac:dyDescent="0.3">
      <c r="A21" s="9" t="s">
        <v>49</v>
      </c>
      <c r="B21" s="8">
        <v>29</v>
      </c>
      <c r="C21" s="19">
        <v>24242</v>
      </c>
      <c r="D21" s="18"/>
      <c r="E21" s="19">
        <v>-626901</v>
      </c>
    </row>
    <row r="22" spans="1:5" x14ac:dyDescent="0.25">
      <c r="A22" s="9"/>
      <c r="B22" s="8"/>
      <c r="C22" s="18"/>
      <c r="D22" s="18"/>
      <c r="E22" s="17"/>
    </row>
    <row r="23" spans="1:5" x14ac:dyDescent="0.25">
      <c r="A23" s="9" t="s">
        <v>50</v>
      </c>
      <c r="B23" s="8"/>
      <c r="C23" s="17">
        <f>SUM(C14:C21)</f>
        <v>17099272</v>
      </c>
      <c r="D23" s="18"/>
      <c r="E23" s="17">
        <f>SUM(E14:E21)</f>
        <v>23881381</v>
      </c>
    </row>
    <row r="24" spans="1:5" x14ac:dyDescent="0.25">
      <c r="A24" s="9"/>
      <c r="B24" s="8"/>
      <c r="C24" s="18"/>
      <c r="D24" s="18"/>
      <c r="E24" s="17"/>
    </row>
    <row r="25" spans="1:5" ht="15.75" thickBot="1" x14ac:dyDescent="0.3">
      <c r="A25" s="9" t="s">
        <v>51</v>
      </c>
      <c r="B25" s="8">
        <v>16</v>
      </c>
      <c r="C25" s="19">
        <v>-4739698</v>
      </c>
      <c r="D25" s="18"/>
      <c r="E25" s="17">
        <v>-6956444</v>
      </c>
    </row>
    <row r="26" spans="1:5" x14ac:dyDescent="0.25">
      <c r="A26" s="9"/>
      <c r="B26" s="8"/>
      <c r="C26" s="17"/>
      <c r="D26" s="18"/>
      <c r="E26" s="20"/>
    </row>
    <row r="27" spans="1:5" ht="15.75" thickBot="1" x14ac:dyDescent="0.3">
      <c r="A27" s="9" t="s">
        <v>52</v>
      </c>
      <c r="B27" s="8"/>
      <c r="C27" s="21">
        <f>SUM(C23:C25)</f>
        <v>12359574</v>
      </c>
      <c r="D27" s="18"/>
      <c r="E27" s="21">
        <f>SUM(E23:E25)</f>
        <v>16924937</v>
      </c>
    </row>
    <row r="28" spans="1:5" ht="15.75" thickTop="1" x14ac:dyDescent="0.25">
      <c r="A28" s="9"/>
      <c r="B28" s="8"/>
      <c r="C28" s="18"/>
      <c r="D28" s="18"/>
      <c r="E28" s="18"/>
    </row>
    <row r="29" spans="1:5" x14ac:dyDescent="0.25">
      <c r="A29" s="5" t="s">
        <v>53</v>
      </c>
      <c r="B29" s="27"/>
      <c r="C29" s="28"/>
      <c r="D29" s="28"/>
      <c r="E29" s="28"/>
    </row>
    <row r="30" spans="1:5" x14ac:dyDescent="0.25">
      <c r="A30" s="9"/>
      <c r="B30" s="8"/>
      <c r="C30" s="18"/>
      <c r="D30" s="18"/>
      <c r="E30" s="18"/>
    </row>
    <row r="31" spans="1:5" ht="15.75" thickBot="1" x14ac:dyDescent="0.3">
      <c r="A31" s="9" t="s">
        <v>54</v>
      </c>
      <c r="B31" s="8"/>
      <c r="C31" s="29" t="s">
        <v>26</v>
      </c>
      <c r="D31" s="18"/>
      <c r="E31" s="29" t="s">
        <v>26</v>
      </c>
    </row>
    <row r="32" spans="1:5" x14ac:dyDescent="0.25">
      <c r="A32" s="9"/>
      <c r="B32" s="56"/>
      <c r="C32" s="35"/>
      <c r="D32" s="18"/>
      <c r="E32" s="35"/>
    </row>
    <row r="33" spans="1:5" ht="15.75" thickBot="1" x14ac:dyDescent="0.3">
      <c r="A33" s="5" t="s">
        <v>55</v>
      </c>
      <c r="B33" s="56"/>
      <c r="C33" s="29"/>
      <c r="D33" s="18"/>
      <c r="E33" s="29"/>
    </row>
    <row r="34" spans="1:5" x14ac:dyDescent="0.25">
      <c r="A34" s="5"/>
      <c r="B34" s="8"/>
      <c r="C34" s="18"/>
      <c r="D34" s="18"/>
      <c r="E34" s="18"/>
    </row>
    <row r="35" spans="1:5" ht="15.75" thickBot="1" x14ac:dyDescent="0.3">
      <c r="A35" s="5" t="s">
        <v>56</v>
      </c>
      <c r="B35" s="27"/>
      <c r="C35" s="21">
        <f>C27+C33</f>
        <v>12359574</v>
      </c>
      <c r="D35" s="28"/>
      <c r="E35" s="21">
        <f>E27+E33</f>
        <v>16924937</v>
      </c>
    </row>
    <row r="36" spans="1:5" ht="15.75" thickTop="1" x14ac:dyDescent="0.25">
      <c r="A36" s="5"/>
      <c r="B36" s="27"/>
      <c r="C36" s="17"/>
      <c r="D36" s="28"/>
      <c r="E36" s="17"/>
    </row>
    <row r="37" spans="1:5" x14ac:dyDescent="0.25">
      <c r="A37" s="5" t="s">
        <v>57</v>
      </c>
      <c r="B37" s="27"/>
      <c r="C37" s="17"/>
      <c r="D37" s="28"/>
      <c r="E37" s="17"/>
    </row>
    <row r="38" spans="1:5" x14ac:dyDescent="0.25">
      <c r="A38" s="5"/>
      <c r="B38" s="27"/>
      <c r="C38" s="17"/>
      <c r="D38" s="28"/>
      <c r="E38" s="17"/>
    </row>
    <row r="39" spans="1:5" ht="15.75" thickBot="1" x14ac:dyDescent="0.3">
      <c r="A39" s="9" t="s">
        <v>58</v>
      </c>
      <c r="B39" s="8">
        <v>15</v>
      </c>
      <c r="C39" s="21">
        <v>1545</v>
      </c>
      <c r="D39" s="28"/>
      <c r="E39" s="21">
        <v>2116</v>
      </c>
    </row>
    <row r="40" spans="1:5" ht="15.75" thickTop="1" x14ac:dyDescent="0.25"/>
  </sheetData>
  <mergeCells count="1">
    <mergeCell ref="B32:B3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I21" sqref="I21"/>
    </sheetView>
  </sheetViews>
  <sheetFormatPr defaultRowHeight="15" x14ac:dyDescent="0.25"/>
  <cols>
    <col min="1" max="1" width="28.28515625" customWidth="1"/>
    <col min="2" max="2" width="6.140625" customWidth="1"/>
    <col min="3" max="3" width="12" bestFit="1" customWidth="1"/>
    <col min="4" max="4" width="3.7109375" customWidth="1"/>
    <col min="5" max="5" width="12.42578125" bestFit="1" customWidth="1"/>
    <col min="6" max="6" width="3.7109375" customWidth="1"/>
    <col min="7" max="7" width="18.140625" bestFit="1" customWidth="1"/>
    <col min="8" max="8" width="3.7109375" customWidth="1"/>
    <col min="9" max="9" width="16.28515625" bestFit="1" customWidth="1"/>
    <col min="10" max="10" width="3.7109375" customWidth="1"/>
    <col min="11" max="11" width="16.140625" bestFit="1" customWidth="1"/>
  </cols>
  <sheetData>
    <row r="1" spans="1:11" ht="15.75" x14ac:dyDescent="0.25">
      <c r="A1" s="1" t="s">
        <v>0</v>
      </c>
    </row>
    <row r="2" spans="1:11" x14ac:dyDescent="0.25">
      <c r="A2" s="30"/>
    </row>
    <row r="3" spans="1:11" x14ac:dyDescent="0.25">
      <c r="A3" s="2" t="s">
        <v>121</v>
      </c>
    </row>
    <row r="4" spans="1:11" x14ac:dyDescent="0.25">
      <c r="A4" s="2" t="s">
        <v>118</v>
      </c>
    </row>
    <row r="5" spans="1:11" x14ac:dyDescent="0.25">
      <c r="A5" s="4" t="s">
        <v>2</v>
      </c>
    </row>
    <row r="7" spans="1:11" ht="24" x14ac:dyDescent="0.25">
      <c r="A7" s="7"/>
      <c r="B7" s="6" t="s">
        <v>3</v>
      </c>
      <c r="C7" s="6" t="s">
        <v>122</v>
      </c>
      <c r="D7" s="26"/>
      <c r="E7" s="6" t="s">
        <v>59</v>
      </c>
      <c r="F7" s="26"/>
      <c r="G7" s="6" t="s">
        <v>60</v>
      </c>
      <c r="H7" s="6"/>
      <c r="I7" s="6" t="s">
        <v>23</v>
      </c>
      <c r="J7" s="26"/>
      <c r="K7" s="6" t="s">
        <v>61</v>
      </c>
    </row>
    <row r="8" spans="1:11" x14ac:dyDescent="0.25">
      <c r="A8" s="7"/>
      <c r="B8" s="6"/>
      <c r="C8" s="6"/>
      <c r="D8" s="26"/>
      <c r="E8" s="6"/>
      <c r="F8" s="26"/>
      <c r="G8" s="6"/>
      <c r="H8" s="6"/>
      <c r="I8" s="6"/>
      <c r="J8" s="26"/>
      <c r="K8" s="6"/>
    </row>
    <row r="9" spans="1:11" ht="15.75" thickBot="1" x14ac:dyDescent="0.3">
      <c r="A9" s="27" t="s">
        <v>62</v>
      </c>
      <c r="B9" s="8"/>
      <c r="C9" s="45">
        <v>80000</v>
      </c>
      <c r="D9" s="43"/>
      <c r="E9" s="45" t="s">
        <v>63</v>
      </c>
      <c r="F9" s="43"/>
      <c r="G9" s="43" t="s">
        <v>63</v>
      </c>
      <c r="H9" s="43"/>
      <c r="I9" s="45">
        <v>13807598</v>
      </c>
      <c r="J9" s="43"/>
      <c r="K9" s="45">
        <f>SUM(C9:J9)</f>
        <v>13887598</v>
      </c>
    </row>
    <row r="10" spans="1:11" x14ac:dyDescent="0.25">
      <c r="A10" s="7"/>
      <c r="B10" s="8"/>
      <c r="C10" s="43"/>
      <c r="D10" s="43"/>
      <c r="E10" s="44"/>
      <c r="F10" s="43"/>
      <c r="G10" s="49"/>
      <c r="H10" s="44"/>
      <c r="I10" s="44"/>
      <c r="J10" s="43"/>
      <c r="K10" s="44"/>
    </row>
    <row r="11" spans="1:11" ht="15.75" thickBot="1" x14ac:dyDescent="0.3">
      <c r="A11" s="7" t="s">
        <v>52</v>
      </c>
      <c r="B11" s="8"/>
      <c r="C11" s="55" t="s">
        <v>63</v>
      </c>
      <c r="D11" s="54"/>
      <c r="E11" s="55" t="s">
        <v>63</v>
      </c>
      <c r="F11" s="54"/>
      <c r="G11" s="54" t="s">
        <v>63</v>
      </c>
      <c r="H11" s="54"/>
      <c r="I11" s="55">
        <v>16924937</v>
      </c>
      <c r="J11" s="54"/>
      <c r="K11" s="55">
        <f>SUM(C11:J11)</f>
        <v>16924937</v>
      </c>
    </row>
    <row r="12" spans="1:11" x14ac:dyDescent="0.25">
      <c r="A12" s="7" t="s">
        <v>64</v>
      </c>
      <c r="B12" s="8"/>
      <c r="C12" s="43" t="s">
        <v>63</v>
      </c>
      <c r="D12" s="43"/>
      <c r="E12" s="44"/>
      <c r="F12" s="43"/>
      <c r="G12" s="43" t="s">
        <v>63</v>
      </c>
      <c r="H12" s="44"/>
      <c r="I12" s="43">
        <f>SUM(I11:I11)</f>
        <v>16924937</v>
      </c>
      <c r="J12" s="43"/>
      <c r="K12" s="43">
        <f>SUM(K11:K11)</f>
        <v>16924937</v>
      </c>
    </row>
    <row r="13" spans="1:11" x14ac:dyDescent="0.25">
      <c r="A13" s="7"/>
      <c r="B13" s="51"/>
      <c r="C13" s="54"/>
      <c r="D13" s="54"/>
      <c r="E13" s="52"/>
      <c r="F13" s="54"/>
      <c r="G13" s="54"/>
      <c r="H13" s="52"/>
      <c r="I13" s="54"/>
      <c r="J13" s="54"/>
      <c r="K13" s="54"/>
    </row>
    <row r="14" spans="1:11" ht="15.75" thickBot="1" x14ac:dyDescent="0.3">
      <c r="A14" s="7" t="s">
        <v>65</v>
      </c>
      <c r="B14" s="8">
        <v>30</v>
      </c>
      <c r="C14" s="43" t="s">
        <v>63</v>
      </c>
      <c r="D14" s="43"/>
      <c r="E14" s="43" t="s">
        <v>63</v>
      </c>
      <c r="F14" s="43"/>
      <c r="G14" s="43" t="s">
        <v>63</v>
      </c>
      <c r="H14" s="43"/>
      <c r="I14" s="43">
        <v>-3418295</v>
      </c>
      <c r="J14" s="43"/>
      <c r="K14" s="43">
        <f>SUM(C14:J14)</f>
        <v>-3418295</v>
      </c>
    </row>
    <row r="15" spans="1:11" x14ac:dyDescent="0.25">
      <c r="A15" s="27"/>
      <c r="B15" s="56"/>
      <c r="C15" s="60">
        <v>80000</v>
      </c>
      <c r="D15" s="62"/>
      <c r="E15" s="60" t="s">
        <v>63</v>
      </c>
      <c r="F15" s="62"/>
      <c r="G15" s="60" t="s">
        <v>63</v>
      </c>
      <c r="H15" s="62"/>
      <c r="I15" s="60">
        <f>I9+I12+I14</f>
        <v>27314240</v>
      </c>
      <c r="J15" s="62"/>
      <c r="K15" s="60">
        <f>K9+K12+K14</f>
        <v>27394240</v>
      </c>
    </row>
    <row r="16" spans="1:11" ht="15.75" thickBot="1" x14ac:dyDescent="0.3">
      <c r="A16" s="27" t="s">
        <v>66</v>
      </c>
      <c r="B16" s="56"/>
      <c r="C16" s="61"/>
      <c r="D16" s="62"/>
      <c r="E16" s="61"/>
      <c r="F16" s="62"/>
      <c r="G16" s="61"/>
      <c r="H16" s="62"/>
      <c r="I16" s="61"/>
      <c r="J16" s="62"/>
      <c r="K16" s="61"/>
    </row>
    <row r="17" spans="1:11" ht="15.75" thickTop="1" x14ac:dyDescent="0.25">
      <c r="A17" s="7"/>
      <c r="B17" s="8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.75" thickBot="1" x14ac:dyDescent="0.3">
      <c r="A18" s="27" t="s">
        <v>67</v>
      </c>
      <c r="B18" s="8"/>
      <c r="C18" s="45">
        <v>80000</v>
      </c>
      <c r="D18" s="43"/>
      <c r="E18" s="45" t="s">
        <v>63</v>
      </c>
      <c r="F18" s="43"/>
      <c r="G18" s="45" t="s">
        <v>63</v>
      </c>
      <c r="H18" s="44"/>
      <c r="I18" s="45">
        <v>29628395</v>
      </c>
      <c r="J18" s="43"/>
      <c r="K18" s="45">
        <f>SUM(C18:J18)</f>
        <v>29708395</v>
      </c>
    </row>
    <row r="19" spans="1:11" x14ac:dyDescent="0.25">
      <c r="A19" s="7"/>
      <c r="B19" s="51"/>
      <c r="C19" s="54"/>
      <c r="D19" s="54"/>
      <c r="E19" s="52"/>
      <c r="F19" s="54"/>
      <c r="G19" s="53"/>
      <c r="H19" s="52"/>
      <c r="I19" s="52"/>
      <c r="J19" s="54"/>
      <c r="K19" s="52"/>
    </row>
    <row r="20" spans="1:11" ht="15.75" thickBot="1" x14ac:dyDescent="0.3">
      <c r="A20" s="7" t="s">
        <v>52</v>
      </c>
      <c r="B20" s="8"/>
      <c r="C20" s="45" t="s">
        <v>63</v>
      </c>
      <c r="D20" s="43"/>
      <c r="E20" s="45" t="s">
        <v>63</v>
      </c>
      <c r="F20" s="43"/>
      <c r="G20" s="45" t="s">
        <v>63</v>
      </c>
      <c r="H20" s="44"/>
      <c r="I20" s="45">
        <v>12359574</v>
      </c>
      <c r="J20" s="45"/>
      <c r="K20" s="45">
        <f>SUM(C20:J20)</f>
        <v>12359574</v>
      </c>
    </row>
    <row r="21" spans="1:11" x14ac:dyDescent="0.25">
      <c r="A21" s="7" t="s">
        <v>64</v>
      </c>
      <c r="B21" s="8"/>
      <c r="C21" s="43"/>
      <c r="D21" s="43"/>
      <c r="E21" s="44"/>
      <c r="F21" s="43"/>
      <c r="G21" s="44"/>
      <c r="H21" s="44"/>
      <c r="I21" s="43">
        <f>SUM(I20)</f>
        <v>12359574</v>
      </c>
      <c r="J21" s="43"/>
      <c r="K21" s="43">
        <f>SUM(K20)</f>
        <v>12359574</v>
      </c>
    </row>
    <row r="22" spans="1:11" x14ac:dyDescent="0.25">
      <c r="A22" s="27"/>
      <c r="B22" s="8"/>
      <c r="C22" s="43"/>
      <c r="D22" s="43"/>
      <c r="E22" s="44"/>
      <c r="F22" s="43"/>
      <c r="G22" s="44"/>
      <c r="H22" s="44"/>
      <c r="I22" s="44"/>
      <c r="J22" s="43"/>
      <c r="K22" s="44"/>
    </row>
    <row r="23" spans="1:11" ht="15.75" thickBot="1" x14ac:dyDescent="0.3">
      <c r="A23" s="7" t="s">
        <v>68</v>
      </c>
      <c r="B23" s="8">
        <v>15</v>
      </c>
      <c r="C23" s="43" t="s">
        <v>63</v>
      </c>
      <c r="D23" s="43"/>
      <c r="E23" s="43" t="s">
        <v>63</v>
      </c>
      <c r="F23" s="43"/>
      <c r="G23" s="43" t="s">
        <v>63</v>
      </c>
      <c r="H23" s="44"/>
      <c r="I23" s="43">
        <v>-16620000</v>
      </c>
      <c r="J23" s="43"/>
      <c r="K23" s="43">
        <f>SUM(C23:J23)</f>
        <v>-16620000</v>
      </c>
    </row>
    <row r="24" spans="1:11" x14ac:dyDescent="0.25">
      <c r="A24" s="27"/>
      <c r="B24" s="56"/>
      <c r="C24" s="57">
        <v>80000</v>
      </c>
      <c r="D24" s="59"/>
      <c r="E24" s="57" t="s">
        <v>63</v>
      </c>
      <c r="F24" s="59"/>
      <c r="G24" s="57" t="s">
        <v>63</v>
      </c>
      <c r="H24" s="62"/>
      <c r="I24" s="57">
        <f>I18+I21+I23</f>
        <v>25367969</v>
      </c>
      <c r="J24" s="59"/>
      <c r="K24" s="57">
        <f>K18+K21+K23</f>
        <v>25447969</v>
      </c>
    </row>
    <row r="25" spans="1:11" ht="15.75" thickBot="1" x14ac:dyDescent="0.3">
      <c r="A25" s="27" t="s">
        <v>69</v>
      </c>
      <c r="B25" s="56"/>
      <c r="C25" s="58"/>
      <c r="D25" s="59"/>
      <c r="E25" s="58"/>
      <c r="F25" s="59"/>
      <c r="G25" s="58"/>
      <c r="H25" s="62"/>
      <c r="I25" s="58"/>
      <c r="J25" s="59"/>
      <c r="K25" s="58"/>
    </row>
    <row r="26" spans="1:11" ht="15.75" thickTop="1" x14ac:dyDescent="0.25"/>
  </sheetData>
  <mergeCells count="20">
    <mergeCell ref="G24:G25"/>
    <mergeCell ref="H24:H25"/>
    <mergeCell ref="B15:B16"/>
    <mergeCell ref="C15:C16"/>
    <mergeCell ref="D15:D16"/>
    <mergeCell ref="E15:E16"/>
    <mergeCell ref="F15:F16"/>
    <mergeCell ref="G15:G16"/>
    <mergeCell ref="H15:H16"/>
    <mergeCell ref="B24:B25"/>
    <mergeCell ref="C24:C25"/>
    <mergeCell ref="D24:D25"/>
    <mergeCell ref="E24:E25"/>
    <mergeCell ref="F24:F25"/>
    <mergeCell ref="I24:I25"/>
    <mergeCell ref="J24:J25"/>
    <mergeCell ref="K24:K25"/>
    <mergeCell ref="I15:I16"/>
    <mergeCell ref="J15:J16"/>
    <mergeCell ref="K15:K1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56.28515625" customWidth="1"/>
    <col min="2" max="2" width="8.7109375" customWidth="1"/>
    <col min="3" max="3" width="9.28515625" bestFit="1" customWidth="1"/>
    <col min="4" max="4" width="3.7109375" customWidth="1"/>
    <col min="5" max="5" width="9.28515625" bestFit="1" customWidth="1"/>
  </cols>
  <sheetData>
    <row r="1" spans="1:5" ht="15.75" x14ac:dyDescent="0.25">
      <c r="A1" s="1" t="s">
        <v>125</v>
      </c>
    </row>
    <row r="2" spans="1:5" x14ac:dyDescent="0.25">
      <c r="A2" s="2"/>
    </row>
    <row r="3" spans="1:5" x14ac:dyDescent="0.25">
      <c r="A3" s="2" t="s">
        <v>126</v>
      </c>
    </row>
    <row r="4" spans="1:5" x14ac:dyDescent="0.25">
      <c r="A4" s="2" t="s">
        <v>118</v>
      </c>
    </row>
    <row r="5" spans="1:5" x14ac:dyDescent="0.25">
      <c r="A5" s="4" t="s">
        <v>40</v>
      </c>
    </row>
    <row r="7" spans="1:5" ht="24.75" x14ac:dyDescent="0.25">
      <c r="A7" s="8"/>
      <c r="B7" s="37" t="s">
        <v>3</v>
      </c>
      <c r="C7" s="38" t="s">
        <v>119</v>
      </c>
      <c r="D7" s="39"/>
      <c r="E7" s="37" t="s">
        <v>127</v>
      </c>
    </row>
    <row r="8" spans="1:5" x14ac:dyDescent="0.25">
      <c r="A8" s="27" t="s">
        <v>70</v>
      </c>
      <c r="B8" s="39"/>
      <c r="C8" s="40"/>
      <c r="D8" s="41"/>
      <c r="E8" s="40"/>
    </row>
    <row r="9" spans="1:5" x14ac:dyDescent="0.25">
      <c r="A9" s="7" t="s">
        <v>50</v>
      </c>
      <c r="B9" s="42"/>
      <c r="C9" s="43">
        <v>17099272</v>
      </c>
      <c r="D9" s="44"/>
      <c r="E9" s="43">
        <v>23881381</v>
      </c>
    </row>
    <row r="10" spans="1:5" x14ac:dyDescent="0.25">
      <c r="A10" s="7" t="s">
        <v>71</v>
      </c>
      <c r="B10" s="42"/>
      <c r="C10" s="43"/>
      <c r="D10" s="44"/>
      <c r="E10" s="43"/>
    </row>
    <row r="11" spans="1:5" x14ac:dyDescent="0.25">
      <c r="A11" s="31" t="s">
        <v>72</v>
      </c>
      <c r="B11" s="42" t="s">
        <v>73</v>
      </c>
      <c r="C11" s="43">
        <v>3245417</v>
      </c>
      <c r="D11" s="44"/>
      <c r="E11" s="43">
        <v>4005668</v>
      </c>
    </row>
    <row r="12" spans="1:5" x14ac:dyDescent="0.25">
      <c r="A12" s="31" t="s">
        <v>74</v>
      </c>
      <c r="B12" s="42">
        <v>27</v>
      </c>
      <c r="C12" s="43" t="s">
        <v>26</v>
      </c>
      <c r="D12" s="44"/>
      <c r="E12" s="43">
        <v>-1547</v>
      </c>
    </row>
    <row r="13" spans="1:5" x14ac:dyDescent="0.25">
      <c r="A13" s="31" t="s">
        <v>75</v>
      </c>
      <c r="B13" s="42">
        <v>27</v>
      </c>
      <c r="C13" s="43" t="s">
        <v>26</v>
      </c>
      <c r="D13" s="44"/>
      <c r="E13" s="43" t="s">
        <v>26</v>
      </c>
    </row>
    <row r="14" spans="1:5" ht="24" x14ac:dyDescent="0.25">
      <c r="A14" s="31" t="s">
        <v>76</v>
      </c>
      <c r="B14" s="42">
        <v>29</v>
      </c>
      <c r="C14" s="43">
        <v>705</v>
      </c>
      <c r="D14" s="44"/>
      <c r="E14" s="43">
        <v>617162</v>
      </c>
    </row>
    <row r="15" spans="1:5" x14ac:dyDescent="0.25">
      <c r="A15" s="31" t="s">
        <v>77</v>
      </c>
      <c r="B15" s="42">
        <v>29</v>
      </c>
      <c r="C15" s="43" t="s">
        <v>26</v>
      </c>
      <c r="D15" s="44"/>
      <c r="E15" s="43" t="s">
        <v>26</v>
      </c>
    </row>
    <row r="16" spans="1:5" x14ac:dyDescent="0.25">
      <c r="A16" s="31" t="s">
        <v>78</v>
      </c>
      <c r="B16" s="42"/>
      <c r="C16" s="43">
        <v>1609</v>
      </c>
      <c r="D16" s="44"/>
      <c r="E16" s="43">
        <v>-6740</v>
      </c>
    </row>
    <row r="17" spans="1:5" x14ac:dyDescent="0.25">
      <c r="A17" s="31" t="s">
        <v>47</v>
      </c>
      <c r="B17" s="42">
        <v>28</v>
      </c>
      <c r="C17" s="43">
        <v>359736</v>
      </c>
      <c r="D17" s="44"/>
      <c r="E17" s="43">
        <v>461554</v>
      </c>
    </row>
    <row r="18" spans="1:5" ht="15.75" thickBot="1" x14ac:dyDescent="0.3">
      <c r="A18" s="31" t="s">
        <v>46</v>
      </c>
      <c r="B18" s="42"/>
      <c r="C18" s="45">
        <v>-172934</v>
      </c>
      <c r="D18" s="44"/>
      <c r="E18" s="45">
        <v>-95949</v>
      </c>
    </row>
    <row r="19" spans="1:5" ht="24" x14ac:dyDescent="0.25">
      <c r="A19" s="7" t="s">
        <v>79</v>
      </c>
      <c r="B19" s="42"/>
      <c r="C19" s="43">
        <f>SUM(C9:C18)</f>
        <v>20533805</v>
      </c>
      <c r="D19" s="44"/>
      <c r="E19" s="43">
        <f>SUM(E9:E18)</f>
        <v>28861529</v>
      </c>
    </row>
    <row r="20" spans="1:5" x14ac:dyDescent="0.25">
      <c r="A20" s="7" t="s">
        <v>80</v>
      </c>
      <c r="B20" s="39"/>
      <c r="C20" s="43"/>
      <c r="D20" s="44"/>
      <c r="E20" s="43"/>
    </row>
    <row r="21" spans="1:5" ht="24" x14ac:dyDescent="0.25">
      <c r="A21" s="31" t="s">
        <v>81</v>
      </c>
      <c r="B21" s="39"/>
      <c r="C21" s="43">
        <v>2555653</v>
      </c>
      <c r="D21" s="44"/>
      <c r="E21" s="43">
        <v>-16149523</v>
      </c>
    </row>
    <row r="22" spans="1:5" x14ac:dyDescent="0.25">
      <c r="A22" s="31" t="s">
        <v>82</v>
      </c>
      <c r="B22" s="39"/>
      <c r="C22" s="43">
        <v>1712046</v>
      </c>
      <c r="D22" s="44"/>
      <c r="E22" s="43">
        <v>-2284467</v>
      </c>
    </row>
    <row r="23" spans="1:5" x14ac:dyDescent="0.25">
      <c r="A23" s="31" t="s">
        <v>83</v>
      </c>
      <c r="B23" s="39"/>
      <c r="C23" s="43">
        <v>-56095</v>
      </c>
      <c r="D23" s="44"/>
      <c r="E23" s="43">
        <v>1058351</v>
      </c>
    </row>
    <row r="24" spans="1:5" x14ac:dyDescent="0.25">
      <c r="A24" s="31" t="s">
        <v>84</v>
      </c>
      <c r="B24" s="39"/>
      <c r="C24" s="43">
        <v>10688</v>
      </c>
      <c r="D24" s="44"/>
      <c r="E24" s="43">
        <v>-37390</v>
      </c>
    </row>
    <row r="25" spans="1:5" x14ac:dyDescent="0.25">
      <c r="A25" s="31" t="s">
        <v>85</v>
      </c>
      <c r="B25" s="39"/>
      <c r="C25" s="43">
        <v>-546822</v>
      </c>
      <c r="D25" s="44"/>
      <c r="E25" s="43">
        <v>615356</v>
      </c>
    </row>
    <row r="26" spans="1:5" ht="24" x14ac:dyDescent="0.25">
      <c r="A26" s="31" t="s">
        <v>86</v>
      </c>
      <c r="B26" s="39"/>
      <c r="C26" s="43">
        <v>1373293</v>
      </c>
      <c r="D26" s="44"/>
      <c r="E26" s="43">
        <v>-396069</v>
      </c>
    </row>
    <row r="27" spans="1:5" ht="15.75" thickBot="1" x14ac:dyDescent="0.3">
      <c r="A27" s="31" t="s">
        <v>87</v>
      </c>
      <c r="B27" s="39"/>
      <c r="C27" s="45">
        <v>4005496</v>
      </c>
      <c r="D27" s="44"/>
      <c r="E27" s="45">
        <v>6107570</v>
      </c>
    </row>
    <row r="28" spans="1:5" x14ac:dyDescent="0.25">
      <c r="A28" s="7"/>
      <c r="B28" s="63"/>
      <c r="C28" s="57">
        <f>SUM(C19:C27)</f>
        <v>29588064</v>
      </c>
      <c r="D28" s="62"/>
      <c r="E28" s="57">
        <f>SUM(E19:E27)</f>
        <v>17775357</v>
      </c>
    </row>
    <row r="29" spans="1:5" x14ac:dyDescent="0.25">
      <c r="A29" s="7" t="s">
        <v>88</v>
      </c>
      <c r="B29" s="63"/>
      <c r="C29" s="59"/>
      <c r="D29" s="62"/>
      <c r="E29" s="59"/>
    </row>
    <row r="30" spans="1:5" x14ac:dyDescent="0.25">
      <c r="A30" s="32"/>
      <c r="B30" s="39"/>
      <c r="C30" s="43"/>
      <c r="D30" s="44"/>
      <c r="E30" s="46"/>
    </row>
    <row r="31" spans="1:5" x14ac:dyDescent="0.25">
      <c r="A31" s="32" t="s">
        <v>89</v>
      </c>
      <c r="B31" s="39"/>
      <c r="C31" s="43">
        <v>-5812017</v>
      </c>
      <c r="D31" s="44"/>
      <c r="E31" s="46">
        <v>-872215</v>
      </c>
    </row>
    <row r="32" spans="1:5" x14ac:dyDescent="0.25">
      <c r="A32" s="32" t="s">
        <v>90</v>
      </c>
      <c r="B32" s="39"/>
      <c r="C32" s="43">
        <v>-434634</v>
      </c>
      <c r="D32" s="44"/>
      <c r="E32" s="46" t="s">
        <v>26</v>
      </c>
    </row>
    <row r="33" spans="1:5" ht="15.75" thickBot="1" x14ac:dyDescent="0.3">
      <c r="A33" s="32" t="s">
        <v>91</v>
      </c>
      <c r="B33" s="39">
        <v>17</v>
      </c>
      <c r="C33" s="45">
        <v>-208199</v>
      </c>
      <c r="D33" s="44"/>
      <c r="E33" s="45">
        <v>-374202</v>
      </c>
    </row>
    <row r="34" spans="1:5" ht="24" x14ac:dyDescent="0.25">
      <c r="A34" s="32" t="s">
        <v>92</v>
      </c>
      <c r="B34" s="39"/>
      <c r="C34" s="43">
        <f>SUM(C28:C33)</f>
        <v>23133214</v>
      </c>
      <c r="D34" s="44"/>
      <c r="E34" s="43">
        <f>SUM(E28:E33)</f>
        <v>16528940</v>
      </c>
    </row>
    <row r="35" spans="1:5" x14ac:dyDescent="0.25">
      <c r="A35" s="32"/>
      <c r="B35" s="39"/>
      <c r="C35" s="43"/>
      <c r="D35" s="44"/>
      <c r="E35" s="43"/>
    </row>
    <row r="36" spans="1:5" x14ac:dyDescent="0.25">
      <c r="A36" s="27" t="s">
        <v>93</v>
      </c>
      <c r="B36" s="47"/>
      <c r="C36" s="43"/>
      <c r="D36" s="44"/>
      <c r="E36" s="43"/>
    </row>
    <row r="37" spans="1:5" x14ac:dyDescent="0.25">
      <c r="A37" s="32" t="s">
        <v>94</v>
      </c>
      <c r="B37" s="39"/>
      <c r="C37" s="43" t="s">
        <v>26</v>
      </c>
      <c r="D37" s="44"/>
      <c r="E37" s="43" t="s">
        <v>26</v>
      </c>
    </row>
    <row r="38" spans="1:5" x14ac:dyDescent="0.25">
      <c r="A38" s="32" t="s">
        <v>95</v>
      </c>
      <c r="B38" s="39"/>
      <c r="C38" s="43" t="s">
        <v>26</v>
      </c>
      <c r="D38" s="44"/>
      <c r="E38" s="43" t="s">
        <v>26</v>
      </c>
    </row>
    <row r="39" spans="1:5" x14ac:dyDescent="0.25">
      <c r="A39" s="32" t="s">
        <v>96</v>
      </c>
      <c r="B39" s="39"/>
      <c r="C39" s="43">
        <v>-5879</v>
      </c>
      <c r="D39" s="44"/>
      <c r="E39" s="43" t="s">
        <v>26</v>
      </c>
    </row>
    <row r="40" spans="1:5" x14ac:dyDescent="0.25">
      <c r="A40" s="32" t="s">
        <v>97</v>
      </c>
      <c r="B40" s="42">
        <v>5</v>
      </c>
      <c r="C40" s="43">
        <v>-13353</v>
      </c>
      <c r="D40" s="44"/>
      <c r="E40" s="43">
        <v>-635481</v>
      </c>
    </row>
    <row r="41" spans="1:5" x14ac:dyDescent="0.25">
      <c r="A41" s="32" t="s">
        <v>98</v>
      </c>
      <c r="B41" s="42">
        <v>6</v>
      </c>
      <c r="C41" s="43">
        <v>-208497</v>
      </c>
      <c r="D41" s="44"/>
      <c r="E41" s="43">
        <v>-106289</v>
      </c>
    </row>
    <row r="42" spans="1:5" x14ac:dyDescent="0.25">
      <c r="A42" s="32" t="s">
        <v>99</v>
      </c>
      <c r="B42" s="42">
        <v>7</v>
      </c>
      <c r="C42" s="43">
        <v>-3319867</v>
      </c>
      <c r="D42" s="44"/>
      <c r="E42" s="43">
        <v>-3314903</v>
      </c>
    </row>
    <row r="43" spans="1:5" x14ac:dyDescent="0.25">
      <c r="A43" s="32" t="s">
        <v>100</v>
      </c>
      <c r="B43" s="42"/>
      <c r="C43" s="43">
        <v>-3922</v>
      </c>
      <c r="D43" s="44"/>
      <c r="E43" s="43">
        <v>-3052</v>
      </c>
    </row>
    <row r="44" spans="1:5" x14ac:dyDescent="0.25">
      <c r="A44" s="32" t="s">
        <v>101</v>
      </c>
      <c r="B44" s="42"/>
      <c r="C44" s="43" t="s">
        <v>26</v>
      </c>
      <c r="D44" s="44"/>
      <c r="E44" s="43">
        <v>189996</v>
      </c>
    </row>
    <row r="45" spans="1:5" ht="15.75" thickBot="1" x14ac:dyDescent="0.3">
      <c r="A45" s="32" t="s">
        <v>102</v>
      </c>
      <c r="B45" s="39"/>
      <c r="C45" s="43">
        <v>-4953</v>
      </c>
      <c r="D45" s="44"/>
      <c r="E45" s="43" t="s">
        <v>26</v>
      </c>
    </row>
    <row r="46" spans="1:5" ht="24" x14ac:dyDescent="0.25">
      <c r="A46" s="32" t="s">
        <v>103</v>
      </c>
      <c r="B46" s="39"/>
      <c r="C46" s="48">
        <f>SUM(C37:C45)</f>
        <v>-3556471</v>
      </c>
      <c r="D46" s="44"/>
      <c r="E46" s="48">
        <f>SUM(E37:E45)</f>
        <v>-3869729</v>
      </c>
    </row>
    <row r="47" spans="1:5" x14ac:dyDescent="0.25">
      <c r="B47" s="34"/>
      <c r="C47" s="36"/>
      <c r="D47" s="36"/>
      <c r="E47" s="36"/>
    </row>
    <row r="48" spans="1:5" x14ac:dyDescent="0.25">
      <c r="A48" s="27" t="s">
        <v>124</v>
      </c>
      <c r="B48" s="42"/>
      <c r="C48" s="44"/>
      <c r="D48" s="44"/>
      <c r="E48" s="43"/>
    </row>
    <row r="49" spans="1:5" ht="24" x14ac:dyDescent="0.25">
      <c r="A49" s="33" t="s">
        <v>104</v>
      </c>
      <c r="B49" s="42"/>
      <c r="C49" s="44" t="s">
        <v>26</v>
      </c>
      <c r="D49" s="44"/>
      <c r="E49" s="43">
        <v>-2707000</v>
      </c>
    </row>
    <row r="50" spans="1:5" x14ac:dyDescent="0.25">
      <c r="A50" s="33" t="s">
        <v>105</v>
      </c>
      <c r="B50" s="42">
        <v>15</v>
      </c>
      <c r="C50" s="43">
        <v>-16620000</v>
      </c>
      <c r="D50" s="44"/>
      <c r="E50" s="43" t="s">
        <v>26</v>
      </c>
    </row>
    <row r="51" spans="1:5" x14ac:dyDescent="0.25">
      <c r="A51" s="33" t="s">
        <v>123</v>
      </c>
      <c r="B51" s="42"/>
      <c r="C51" s="43" t="s">
        <v>26</v>
      </c>
      <c r="D51" s="44"/>
      <c r="E51" s="43">
        <v>-6696725</v>
      </c>
    </row>
    <row r="52" spans="1:5" x14ac:dyDescent="0.25">
      <c r="A52" s="33" t="s">
        <v>106</v>
      </c>
      <c r="B52" s="42"/>
      <c r="C52" s="43" t="s">
        <v>26</v>
      </c>
      <c r="D52" s="44"/>
      <c r="E52" s="43" t="s">
        <v>26</v>
      </c>
    </row>
    <row r="53" spans="1:5" x14ac:dyDescent="0.25">
      <c r="A53" s="33" t="s">
        <v>107</v>
      </c>
      <c r="B53" s="39"/>
      <c r="C53" s="43" t="s">
        <v>26</v>
      </c>
      <c r="D53" s="44"/>
      <c r="E53" s="43" t="s">
        <v>26</v>
      </c>
    </row>
    <row r="54" spans="1:5" x14ac:dyDescent="0.25">
      <c r="A54" s="33" t="s">
        <v>108</v>
      </c>
      <c r="B54" s="42"/>
      <c r="C54" s="43">
        <v>-10748</v>
      </c>
      <c r="D54" s="44"/>
      <c r="E54" s="43">
        <v>-146069</v>
      </c>
    </row>
    <row r="55" spans="1:5" x14ac:dyDescent="0.25">
      <c r="A55" s="33" t="s">
        <v>109</v>
      </c>
      <c r="B55" s="42">
        <v>17</v>
      </c>
      <c r="C55" s="43" t="s">
        <v>26</v>
      </c>
      <c r="D55" s="44"/>
      <c r="E55" s="43" t="s">
        <v>26</v>
      </c>
    </row>
    <row r="56" spans="1:5" ht="15.75" thickBot="1" x14ac:dyDescent="0.3">
      <c r="A56" s="33" t="s">
        <v>110</v>
      </c>
      <c r="B56" s="42">
        <v>17</v>
      </c>
      <c r="C56" s="43">
        <v>-3894800</v>
      </c>
      <c r="D56" s="44"/>
      <c r="E56" s="43">
        <v>-3823315</v>
      </c>
    </row>
    <row r="57" spans="1:5" x14ac:dyDescent="0.25">
      <c r="A57" s="33" t="s">
        <v>111</v>
      </c>
      <c r="B57" s="39"/>
      <c r="C57" s="48">
        <f>SUM(C49:C56)</f>
        <v>-20525548</v>
      </c>
      <c r="D57" s="44"/>
      <c r="E57" s="48">
        <f>SUM(E49:E56)</f>
        <v>-13373109</v>
      </c>
    </row>
    <row r="58" spans="1:5" ht="24.75" thickBot="1" x14ac:dyDescent="0.3">
      <c r="A58" s="33" t="s">
        <v>112</v>
      </c>
      <c r="B58" s="39"/>
      <c r="C58" s="43">
        <v>38071</v>
      </c>
      <c r="D58" s="44"/>
      <c r="E58" s="43">
        <v>51566</v>
      </c>
    </row>
    <row r="59" spans="1:5" x14ac:dyDescent="0.25">
      <c r="A59" s="33" t="s">
        <v>113</v>
      </c>
      <c r="B59" s="39"/>
      <c r="C59" s="48">
        <f>C34+C46+C57+C58</f>
        <v>-910734</v>
      </c>
      <c r="D59" s="44"/>
      <c r="E59" s="48">
        <f>E34+E46+E57+E58</f>
        <v>-662332</v>
      </c>
    </row>
    <row r="60" spans="1:5" x14ac:dyDescent="0.25">
      <c r="A60" s="33" t="s">
        <v>114</v>
      </c>
      <c r="B60" s="64">
        <v>14</v>
      </c>
      <c r="C60" s="59">
        <v>1383766</v>
      </c>
      <c r="D60" s="62"/>
      <c r="E60" s="59">
        <v>5201682</v>
      </c>
    </row>
    <row r="61" spans="1:5" ht="15.75" thickBot="1" x14ac:dyDescent="0.3">
      <c r="A61" s="33" t="s">
        <v>115</v>
      </c>
      <c r="B61" s="64"/>
      <c r="C61" s="65"/>
      <c r="D61" s="62"/>
      <c r="E61" s="65"/>
    </row>
    <row r="62" spans="1:5" x14ac:dyDescent="0.25">
      <c r="A62" s="33" t="s">
        <v>114</v>
      </c>
      <c r="B62" s="64">
        <v>14</v>
      </c>
      <c r="C62" s="57">
        <f>SUM(C59:C61)</f>
        <v>473032</v>
      </c>
      <c r="D62" s="62"/>
      <c r="E62" s="57">
        <f>SUM(E59:E61)</f>
        <v>4539350</v>
      </c>
    </row>
    <row r="63" spans="1:5" ht="15.75" thickBot="1" x14ac:dyDescent="0.3">
      <c r="A63" s="33" t="s">
        <v>116</v>
      </c>
      <c r="B63" s="64"/>
      <c r="C63" s="58"/>
      <c r="D63" s="62"/>
      <c r="E63" s="58"/>
    </row>
    <row r="64" spans="1:5" ht="15.75" thickTop="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</sheetData>
  <mergeCells count="12">
    <mergeCell ref="B28:B29"/>
    <mergeCell ref="C28:C29"/>
    <mergeCell ref="D28:D29"/>
    <mergeCell ref="E28:E29"/>
    <mergeCell ref="B62:B63"/>
    <mergeCell ref="C62:C63"/>
    <mergeCell ref="D62:D63"/>
    <mergeCell ref="E62:E63"/>
    <mergeCell ref="B60:B61"/>
    <mergeCell ref="C60:C61"/>
    <mergeCell ref="D60:D61"/>
    <mergeCell ref="E60:E61"/>
  </mergeCells>
  <pageMargins left="0.70866141732283472" right="0.70866141732283472" top="0.74803149606299213" bottom="0.74803149606299213" header="0.31496062992125984" footer="0.31496062992125984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</vt:lpstr>
      <vt:lpstr>Ф1</vt:lpstr>
      <vt:lpstr>Ф2</vt:lpstr>
      <vt:lpstr>Ф3</vt:lpstr>
      <vt:lpstr>Ф4</vt:lpstr>
      <vt:lpstr>Ф2!OLE_LINK4</vt:lpstr>
      <vt:lpstr>Ф4!Заголовки_для_печати</vt:lpstr>
      <vt:lpstr>Титульный!Область_печати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Mussin</dc:creator>
  <cp:lastModifiedBy>Rashid Mussin</cp:lastModifiedBy>
  <cp:lastPrinted>2013-11-11T11:15:09Z</cp:lastPrinted>
  <dcterms:created xsi:type="dcterms:W3CDTF">2013-11-11T09:46:54Z</dcterms:created>
  <dcterms:modified xsi:type="dcterms:W3CDTF">2013-11-16T12:23:13Z</dcterms:modified>
</cp:coreProperties>
</file>