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OLE_LINK1" localSheetId="0">'1'!$A$15</definedName>
    <definedName name="_xlnm.Print_Area" localSheetId="0">'1'!$A$1:$D$63</definedName>
    <definedName name="_xlnm.Print_Area" localSheetId="1">'2'!$A$1:$D$36</definedName>
  </definedNames>
  <calcPr fullCalcOnLoad="1"/>
</workbook>
</file>

<file path=xl/sharedStrings.xml><?xml version="1.0" encoding="utf-8"?>
<sst xmlns="http://schemas.openxmlformats.org/spreadsheetml/2006/main" count="189" uniqueCount="139">
  <si>
    <t xml:space="preserve">КОНСОЛИДИРОВАННЫЙ ОТЧЕТ О ФИНАНСОВОМ ПОЛОЖЕНИИ </t>
  </si>
  <si>
    <t>в тысячах тенге</t>
  </si>
  <si>
    <t>АКТИВЫ</t>
  </si>
  <si>
    <t>Долгосрочные 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</si>
  <si>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</si>
  <si>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</si>
  <si>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</si>
  <si>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</si>
  <si>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Разведочные и оценочные активы</t>
  </si>
  <si>
    <t>Прочие долгосрочные активы</t>
  </si>
  <si>
    <t xml:space="preserve">Денежные средства, ограниченные в использовании </t>
  </si>
  <si>
    <t>Займ предоставленный</t>
  </si>
  <si>
    <t>Текущие активы</t>
  </si>
  <si>
    <t>Товарно-материальные запасы</t>
  </si>
  <si>
    <t>Торговая дебиторская задолженность</t>
  </si>
  <si>
    <t xml:space="preserve">Займ предоставленный 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</si>
  <si>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</si>
  <si>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</si>
  <si>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</si>
  <si>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</si>
  <si>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</si>
  <si>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</si>
  <si>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</si>
  <si>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</si>
  <si>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(Непокрытый убыток) / нераспределённая прибыль</t>
  </si>
  <si>
    <t>Долгосрочные обязательства</t>
  </si>
  <si>
    <t>Обязательство по отсроченному налогу</t>
  </si>
  <si>
    <t xml:space="preserve">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</si>
  <si>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</si>
  <si>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</si>
  <si>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</si>
  <si>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Торговая кредиторская задолженность</t>
  </si>
  <si>
    <t>Подоходные налоги к уплате</t>
  </si>
  <si>
    <t>Авансы полученные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</si>
  <si>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</si>
  <si>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</si>
  <si>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</si>
  <si>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Заместитель</t>
  </si>
  <si>
    <t xml:space="preserve">Главный бухгалтер </t>
  </si>
  <si>
    <t xml:space="preserve">генерального директора </t>
  </si>
  <si>
    <t>по экономике и финансам</t>
  </si>
  <si>
    <t>Прим</t>
  </si>
  <si>
    <r>
      <t>КОНСОЛИДИРОВАННЫЙ</t>
    </r>
    <r>
      <rPr>
        <b/>
        <sz val="12"/>
        <color indexed="8"/>
        <rFont val="Times New Roman"/>
        <family val="1"/>
      </rPr>
      <t xml:space="preserve"> ОТЧЕТ О СОВОКУПНОМ ДОХОДЕ</t>
    </r>
  </si>
  <si>
    <t>Доход от реализации продукции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</si>
  <si>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</si>
  <si>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</si>
  <si>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</si>
  <si>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</si>
  <si>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</si>
  <si>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</si>
  <si>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Отрицательная курсовая разница, нетто</t>
  </si>
  <si>
    <t>Прочие расходы</t>
  </si>
  <si>
    <t>(Убыток) / прибыль до налогообложения</t>
  </si>
  <si>
    <t>Расходы по подоходному налогу</t>
  </si>
  <si>
    <t>Чистый (убыток) / прибыль за год</t>
  </si>
  <si>
    <t>Итого совокупный (убыток) / доход за год</t>
  </si>
  <si>
    <t>Прибыль на акцию</t>
  </si>
  <si>
    <t xml:space="preserve">Базовый (убыток) / прибыль на акцию </t>
  </si>
  <si>
    <t xml:space="preserve">Акционерный </t>
  </si>
  <si>
    <t>капитал</t>
  </si>
  <si>
    <t>Нераспре-делённая</t>
  </si>
  <si>
    <t>прибыль</t>
  </si>
  <si>
    <t>Итого собственный капитал</t>
  </si>
  <si>
    <t>Чистая прибыль за год</t>
  </si>
  <si>
    <t>Итого совокупный доход за год</t>
  </si>
  <si>
    <t xml:space="preserve">На 1 января 2016 года </t>
  </si>
  <si>
    <t>Чистый убыток за год</t>
  </si>
  <si>
    <t>Итого совокупный убыток за год</t>
  </si>
  <si>
    <t>Денежные потоки от операционной деятельности</t>
  </si>
  <si>
    <t>Корректировки на:</t>
  </si>
  <si>
    <t>Износ, истощение и амортизация</t>
  </si>
  <si>
    <t>25, 26, 27,31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</si>
  <si>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</si>
  <si>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</si>
  <si>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Резерв на обесценение торговой дебиторской задолженности, авансов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</si>
  <si>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</si>
  <si>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</si>
  <si>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</si>
  <si>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</si>
  <si>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</si>
  <si>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</si>
  <si>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</si>
  <si>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</si>
  <si>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</si>
  <si>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</si>
  <si>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</si>
  <si>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Налог на сверхприбыль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</si>
  <si>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</si>
  <si>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</si>
  <si>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Займы работникам, за минусом погашений</t>
  </si>
  <si>
    <t>Приобретение нефтегазовых активов</t>
  </si>
  <si>
    <t>Приобретение основных средств</t>
  </si>
  <si>
    <t>Затраты на незавершённое строительство</t>
  </si>
  <si>
    <t>Приобретение нематериальных активов</t>
  </si>
  <si>
    <t>Приобретение разведочных и оценочных активов</t>
  </si>
  <si>
    <t>Поступления от выбытия основных средств и нефтегазовых  активов</t>
  </si>
  <si>
    <t>Предоставление займов</t>
  </si>
  <si>
    <t>Возврат от предоставленного займа</t>
  </si>
  <si>
    <t>Погашение займов выданных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</si>
  <si>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</si>
  <si>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</si>
  <si>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</si>
  <si>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Поступления от банковского займа</t>
  </si>
  <si>
    <t>Выплата вознаграждений</t>
  </si>
  <si>
    <t>Погашение банковского займа</t>
  </si>
  <si>
    <t>Чистые денежные средства, полученные от / (использованные) в финансовой деятельности</t>
  </si>
  <si>
    <t>Влияние изменения курса иностранной валюты на денежные средства и их эквиваленты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</si>
  <si>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</si>
  <si>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</si>
  <si>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</si>
  <si>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</si>
  <si>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</si>
  <si>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Мусин Р.А.</t>
  </si>
  <si>
    <t>Кусниденова Э.С.</t>
  </si>
  <si>
    <t>-</t>
  </si>
  <si>
    <t>Генеральный директор</t>
  </si>
  <si>
    <t>30 июня 2017</t>
  </si>
  <si>
    <t>30 июня 2016</t>
  </si>
  <si>
    <t xml:space="preserve">На 30 июня 2016 года </t>
  </si>
  <si>
    <t xml:space="preserve">На 1 января 2017 года </t>
  </si>
  <si>
    <t>На 30 июня 2017 года</t>
  </si>
  <si>
    <t>30 июня 2017 года</t>
  </si>
  <si>
    <t>30 июня 2016 года</t>
  </si>
  <si>
    <t>________________</t>
  </si>
  <si>
    <t>__________________</t>
  </si>
  <si>
    <t xml:space="preserve">Сяо Хуаньцинь               </t>
  </si>
  <si>
    <t>_______________________</t>
  </si>
  <si>
    <t>_____________</t>
  </si>
  <si>
    <t>Балансовая стоимость одной простой акции (тенге)</t>
  </si>
  <si>
    <t>Курсовая разница, нетто</t>
  </si>
  <si>
    <t>−</t>
  </si>
  <si>
    <t>Изменение в займах</t>
  </si>
  <si>
    <t>Полученные вознаграждения</t>
  </si>
  <si>
    <t>За 9 месяцев, закончившиеся</t>
  </si>
  <si>
    <r>
      <t xml:space="preserve">За 9 месяцев, закончившиеся 30 сентября 2017 </t>
    </r>
    <r>
      <rPr>
        <b/>
        <sz val="10"/>
        <color indexed="8"/>
        <rFont val="Times New Roman"/>
        <family val="1"/>
      </rPr>
      <t>года</t>
    </r>
  </si>
  <si>
    <t>30 сентября</t>
  </si>
  <si>
    <t>31 сентября</t>
  </si>
  <si>
    <t>2017 года</t>
  </si>
  <si>
    <t>2016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</si>
</sst>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5" fontId="45" fillId="0" borderId="0" xfId="58" applyNumberFormat="1" applyFont="1" applyAlignment="1">
      <alignment vertical="center" wrapText="1"/>
    </xf>
    <xf numFmtId="165" fontId="46" fillId="0" borderId="0" xfId="58" applyNumberFormat="1" applyFont="1" applyAlignment="1">
      <alignment vertical="center" wrapText="1"/>
    </xf>
    <xf numFmtId="165" fontId="45" fillId="0" borderId="10" xfId="58" applyNumberFormat="1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5" fillId="0" borderId="12" xfId="0" applyFont="1" applyBorder="1" applyAlignment="1">
      <alignment vertical="center" wrapText="1"/>
    </xf>
    <xf numFmtId="165" fontId="45" fillId="0" borderId="11" xfId="58" applyNumberFormat="1" applyFont="1" applyBorder="1" applyAlignment="1">
      <alignment vertical="center" wrapText="1"/>
    </xf>
    <xf numFmtId="165" fontId="46" fillId="0" borderId="11" xfId="58" applyNumberFormat="1" applyFont="1" applyBorder="1" applyAlignment="1">
      <alignment vertical="center" wrapText="1"/>
    </xf>
    <xf numFmtId="165" fontId="45" fillId="0" borderId="0" xfId="58" applyNumberFormat="1" applyFont="1" applyAlignment="1">
      <alignment horizontal="right" vertical="center" wrapText="1"/>
    </xf>
    <xf numFmtId="165" fontId="50" fillId="0" borderId="11" xfId="58" applyNumberFormat="1" applyFont="1" applyBorder="1" applyAlignment="1">
      <alignment vertical="center" wrapText="1"/>
    </xf>
    <xf numFmtId="165" fontId="50" fillId="0" borderId="0" xfId="58" applyNumberFormat="1" applyFont="1" applyAlignment="1">
      <alignment vertical="center" wrapText="1"/>
    </xf>
    <xf numFmtId="165" fontId="49" fillId="0" borderId="11" xfId="58" applyNumberFormat="1" applyFont="1" applyBorder="1" applyAlignment="1">
      <alignment vertical="center" wrapText="1"/>
    </xf>
    <xf numFmtId="165" fontId="49" fillId="0" borderId="0" xfId="58" applyNumberFormat="1" applyFont="1" applyAlignment="1">
      <alignment vertical="center" wrapText="1"/>
    </xf>
    <xf numFmtId="165" fontId="49" fillId="0" borderId="10" xfId="58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165" fontId="0" fillId="0" borderId="0" xfId="58" applyNumberFormat="1" applyFont="1" applyAlignment="1">
      <alignment/>
    </xf>
    <xf numFmtId="165" fontId="45" fillId="0" borderId="11" xfId="58" applyNumberFormat="1" applyFont="1" applyBorder="1" applyAlignment="1">
      <alignment horizontal="right" vertical="center" wrapText="1"/>
    </xf>
    <xf numFmtId="165" fontId="49" fillId="0" borderId="0" xfId="58" applyNumberFormat="1" applyFont="1" applyAlignment="1">
      <alignment horizontal="right" vertical="center" wrapText="1"/>
    </xf>
    <xf numFmtId="165" fontId="49" fillId="0" borderId="11" xfId="58" applyNumberFormat="1" applyFont="1" applyBorder="1" applyAlignment="1">
      <alignment horizontal="right" vertical="center" wrapText="1"/>
    </xf>
    <xf numFmtId="165" fontId="50" fillId="0" borderId="12" xfId="58" applyNumberFormat="1" applyFont="1" applyBorder="1" applyAlignment="1">
      <alignment vertical="center" wrapText="1"/>
    </xf>
    <xf numFmtId="164" fontId="0" fillId="0" borderId="0" xfId="58" applyFont="1" applyAlignment="1">
      <alignment/>
    </xf>
    <xf numFmtId="165" fontId="0" fillId="0" borderId="0" xfId="0" applyNumberFormat="1" applyBorder="1" applyAlignment="1">
      <alignment/>
    </xf>
    <xf numFmtId="165" fontId="46" fillId="0" borderId="0" xfId="58" applyNumberFormat="1" applyFont="1" applyBorder="1" applyAlignment="1">
      <alignment horizontal="right" vertical="center" wrapText="1"/>
    </xf>
    <xf numFmtId="165" fontId="0" fillId="0" borderId="0" xfId="58" applyNumberFormat="1" applyFont="1" applyAlignment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/>
    </xf>
    <xf numFmtId="165" fontId="0" fillId="0" borderId="0" xfId="58" applyNumberFormat="1" applyFont="1" applyFill="1" applyAlignment="1">
      <alignment/>
    </xf>
    <xf numFmtId="165" fontId="0" fillId="0" borderId="0" xfId="58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52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vertical="center" wrapText="1"/>
    </xf>
    <xf numFmtId="3" fontId="46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center" wrapText="1"/>
    </xf>
    <xf numFmtId="3" fontId="46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vertical="center" wrapText="1"/>
    </xf>
    <xf numFmtId="3" fontId="46" fillId="0" borderId="0" xfId="0" applyNumberFormat="1" applyFont="1" applyAlignment="1">
      <alignment horizontal="right" vertical="center" wrapText="1"/>
    </xf>
    <xf numFmtId="3" fontId="46" fillId="0" borderId="12" xfId="0" applyNumberFormat="1" applyFont="1" applyBorder="1" applyAlignment="1">
      <alignment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3" fontId="45" fillId="0" borderId="11" xfId="0" applyNumberFormat="1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left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65" fontId="45" fillId="0" borderId="0" xfId="58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vertical="center"/>
    </xf>
    <xf numFmtId="165" fontId="0" fillId="0" borderId="0" xfId="58" applyNumberFormat="1" applyFont="1" applyBorder="1" applyAlignment="1">
      <alignment horizontal="right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165" fontId="0" fillId="0" borderId="0" xfId="58" applyNumberFormat="1" applyFont="1" applyBorder="1" applyAlignment="1">
      <alignment/>
    </xf>
    <xf numFmtId="165" fontId="45" fillId="0" borderId="0" xfId="58" applyNumberFormat="1" applyFont="1" applyBorder="1" applyAlignment="1">
      <alignment vertical="center" wrapText="1"/>
    </xf>
    <xf numFmtId="165" fontId="46" fillId="0" borderId="0" xfId="58" applyNumberFormat="1" applyFont="1" applyBorder="1" applyAlignment="1">
      <alignment horizontal="center" vertical="center" wrapText="1"/>
    </xf>
    <xf numFmtId="164" fontId="0" fillId="0" borderId="0" xfId="58" applyFont="1" applyBorder="1" applyAlignment="1">
      <alignment/>
    </xf>
    <xf numFmtId="164" fontId="45" fillId="0" borderId="0" xfId="58" applyFont="1" applyBorder="1" applyAlignment="1">
      <alignment vertical="center" wrapText="1"/>
    </xf>
    <xf numFmtId="165" fontId="46" fillId="0" borderId="0" xfId="58" applyNumberFormat="1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165" fontId="50" fillId="0" borderId="0" xfId="58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165" fontId="49" fillId="0" borderId="0" xfId="58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165" fontId="48" fillId="0" borderId="0" xfId="58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165" fontId="0" fillId="0" borderId="0" xfId="58" applyNumberFormat="1" applyFont="1" applyFill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164" fontId="45" fillId="0" borderId="0" xfId="58" applyFont="1" applyBorder="1" applyAlignment="1">
      <alignment horizontal="right" vertical="center" wrapText="1"/>
    </xf>
    <xf numFmtId="165" fontId="45" fillId="0" borderId="0" xfId="58" applyNumberFormat="1" applyFont="1" applyFill="1" applyAlignment="1">
      <alignment horizontal="right" wrapText="1"/>
    </xf>
    <xf numFmtId="165" fontId="45" fillId="0" borderId="11" xfId="58" applyNumberFormat="1" applyFont="1" applyFill="1" applyBorder="1" applyAlignment="1">
      <alignment horizontal="right" wrapText="1"/>
    </xf>
    <xf numFmtId="165" fontId="45" fillId="0" borderId="0" xfId="58" applyNumberFormat="1" applyFont="1" applyAlignment="1">
      <alignment horizontal="right" wrapText="1"/>
    </xf>
    <xf numFmtId="165" fontId="46" fillId="0" borderId="0" xfId="58" applyNumberFormat="1" applyFont="1" applyAlignment="1">
      <alignment horizontal="right" wrapText="1"/>
    </xf>
    <xf numFmtId="165" fontId="45" fillId="0" borderId="11" xfId="58" applyNumberFormat="1" applyFont="1" applyBorder="1" applyAlignment="1">
      <alignment horizontal="right" wrapText="1"/>
    </xf>
    <xf numFmtId="165" fontId="48" fillId="0" borderId="0" xfId="58" applyNumberFormat="1" applyFont="1" applyFill="1" applyAlignment="1">
      <alignment horizontal="right"/>
    </xf>
    <xf numFmtId="165" fontId="52" fillId="0" borderId="0" xfId="58" applyNumberFormat="1" applyFont="1" applyFill="1" applyAlignment="1">
      <alignment horizontal="right"/>
    </xf>
    <xf numFmtId="165" fontId="0" fillId="0" borderId="0" xfId="58" applyNumberFormat="1" applyFont="1" applyFill="1" applyAlignment="1">
      <alignment horizontal="right"/>
    </xf>
    <xf numFmtId="165" fontId="45" fillId="0" borderId="13" xfId="58" applyNumberFormat="1" applyFont="1" applyFill="1" applyBorder="1" applyAlignment="1">
      <alignment horizontal="right" wrapText="1"/>
    </xf>
    <xf numFmtId="165" fontId="46" fillId="0" borderId="0" xfId="58" applyNumberFormat="1" applyFont="1" applyFill="1" applyAlignment="1">
      <alignment horizontal="right" wrapText="1"/>
    </xf>
    <xf numFmtId="165" fontId="46" fillId="0" borderId="13" xfId="58" applyNumberFormat="1" applyFont="1" applyFill="1" applyBorder="1" applyAlignment="1">
      <alignment horizontal="right" wrapText="1"/>
    </xf>
    <xf numFmtId="165" fontId="45" fillId="0" borderId="12" xfId="58" applyNumberFormat="1" applyFont="1" applyFill="1" applyBorder="1" applyAlignment="1">
      <alignment horizontal="right" wrapText="1"/>
    </xf>
    <xf numFmtId="165" fontId="46" fillId="0" borderId="12" xfId="58" applyNumberFormat="1" applyFont="1" applyFill="1" applyBorder="1" applyAlignment="1">
      <alignment horizontal="right" wrapText="1"/>
    </xf>
    <xf numFmtId="165" fontId="48" fillId="0" borderId="0" xfId="58" applyNumberFormat="1" applyFont="1" applyFill="1" applyAlignment="1">
      <alignment horizontal="right" wrapText="1"/>
    </xf>
    <xf numFmtId="165" fontId="45" fillId="0" borderId="10" xfId="58" applyNumberFormat="1" applyFont="1" applyFill="1" applyBorder="1" applyAlignment="1">
      <alignment horizontal="right" wrapText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65" fontId="45" fillId="0" borderId="0" xfId="58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right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 vertical="center"/>
    </xf>
    <xf numFmtId="165" fontId="0" fillId="0" borderId="0" xfId="58" applyNumberFormat="1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165" fontId="0" fillId="0" borderId="0" xfId="58" applyNumberFormat="1" applyFont="1" applyFill="1" applyBorder="1" applyAlignment="1">
      <alignment/>
    </xf>
    <xf numFmtId="3" fontId="45" fillId="0" borderId="1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5" fontId="49" fillId="0" borderId="0" xfId="58" applyNumberFormat="1" applyFont="1" applyAlignment="1">
      <alignment horizontal="right" vertical="center" wrapText="1"/>
    </xf>
    <xf numFmtId="165" fontId="49" fillId="0" borderId="11" xfId="58" applyNumberFormat="1" applyFont="1" applyBorder="1" applyAlignment="1">
      <alignment horizontal="right" vertical="center" wrapText="1"/>
    </xf>
    <xf numFmtId="0" fontId="55" fillId="0" borderId="0" xfId="0" applyFont="1" applyFill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workbookViewId="0" topLeftCell="A31">
      <selection activeCell="C44" sqref="C44:C49"/>
    </sheetView>
  </sheetViews>
  <sheetFormatPr defaultColWidth="9.140625" defaultRowHeight="15"/>
  <cols>
    <col min="1" max="1" width="51.7109375" style="0" customWidth="1"/>
    <col min="3" max="3" width="16.28125" style="44" customWidth="1"/>
    <col min="4" max="4" width="20.00390625" style="44" customWidth="1"/>
    <col min="6" max="6" width="16.7109375" style="35" bestFit="1" customWidth="1"/>
    <col min="7" max="7" width="9.57421875" style="35" bestFit="1" customWidth="1"/>
    <col min="8" max="8" width="9.140625" style="35" customWidth="1"/>
    <col min="9" max="9" width="51.7109375" style="35" customWidth="1"/>
    <col min="10" max="10" width="9.140625" style="35" customWidth="1"/>
    <col min="11" max="11" width="16.28125" style="98" customWidth="1"/>
    <col min="12" max="12" width="20.00390625" style="98" customWidth="1"/>
  </cols>
  <sheetData>
    <row r="1" spans="1:9" ht="15.75">
      <c r="A1" s="1" t="s">
        <v>0</v>
      </c>
      <c r="I1" s="138"/>
    </row>
    <row r="2" spans="1:9" ht="15">
      <c r="A2" s="2" t="str">
        <f>4!A2</f>
        <v>За 9 месяцев, закончившиеся 30 сентября 2017 года</v>
      </c>
      <c r="I2" s="139"/>
    </row>
    <row r="4" spans="1:12" ht="15">
      <c r="A4" s="152" t="s">
        <v>1</v>
      </c>
      <c r="B4" s="154" t="s">
        <v>41</v>
      </c>
      <c r="C4" s="29" t="s">
        <v>135</v>
      </c>
      <c r="D4" s="29" t="s">
        <v>136</v>
      </c>
      <c r="I4" s="156"/>
      <c r="J4" s="157"/>
      <c r="K4" s="96"/>
      <c r="L4" s="96"/>
    </row>
    <row r="5" spans="1:12" ht="15.75" thickBot="1">
      <c r="A5" s="153"/>
      <c r="B5" s="155"/>
      <c r="C5" s="37" t="s">
        <v>137</v>
      </c>
      <c r="D5" s="37" t="s">
        <v>138</v>
      </c>
      <c r="I5" s="156"/>
      <c r="J5" s="157"/>
      <c r="K5" s="96"/>
      <c r="L5" s="96"/>
    </row>
    <row r="6" spans="1:12" ht="15">
      <c r="A6" s="4"/>
      <c r="B6" s="3"/>
      <c r="C6" s="29"/>
      <c r="D6" s="29"/>
      <c r="I6" s="100"/>
      <c r="J6" s="101"/>
      <c r="K6" s="96"/>
      <c r="L6" s="96"/>
    </row>
    <row r="7" spans="1:12" ht="15">
      <c r="A7" s="71" t="s">
        <v>2</v>
      </c>
      <c r="B7" s="72"/>
      <c r="C7" s="71"/>
      <c r="D7" s="71"/>
      <c r="I7" s="100"/>
      <c r="J7" s="95"/>
      <c r="K7" s="96"/>
      <c r="L7" s="96"/>
    </row>
    <row r="8" spans="1:12" ht="15">
      <c r="A8" s="71" t="s">
        <v>3</v>
      </c>
      <c r="B8" s="72"/>
      <c r="C8" s="71"/>
      <c r="D8" s="71"/>
      <c r="I8" s="100"/>
      <c r="J8" s="95"/>
      <c r="K8" s="96"/>
      <c r="L8" s="96"/>
    </row>
    <row r="9" spans="1:12" ht="15">
      <c r="A9" s="73" t="s">
        <v>4</v>
      </c>
      <c r="B9" s="72">
        <v>4</v>
      </c>
      <c r="C9" s="71">
        <v>127252308</v>
      </c>
      <c r="D9" s="73">
        <v>122438506</v>
      </c>
      <c r="F9" s="103"/>
      <c r="I9" s="99"/>
      <c r="J9" s="95"/>
      <c r="K9" s="96"/>
      <c r="L9" s="43"/>
    </row>
    <row r="10" spans="1:12" ht="15">
      <c r="A10" s="73" t="s">
        <v>5</v>
      </c>
      <c r="B10" s="72">
        <v>5</v>
      </c>
      <c r="C10" s="71">
        <v>1940203</v>
      </c>
      <c r="D10" s="73">
        <v>1519952</v>
      </c>
      <c r="F10" s="103"/>
      <c r="I10" s="99"/>
      <c r="J10" s="95"/>
      <c r="K10" s="96"/>
      <c r="L10" s="43"/>
    </row>
    <row r="11" spans="1:12" ht="15">
      <c r="A11" s="73" t="s">
        <v>6</v>
      </c>
      <c r="B11" s="72">
        <v>6</v>
      </c>
      <c r="C11" s="71">
        <v>12336054</v>
      </c>
      <c r="D11" s="73">
        <v>12782920</v>
      </c>
      <c r="F11" s="103"/>
      <c r="G11" s="42"/>
      <c r="I11" s="99"/>
      <c r="J11" s="95"/>
      <c r="K11" s="96"/>
      <c r="L11" s="43"/>
    </row>
    <row r="12" spans="1:12" ht="15">
      <c r="A12" s="73" t="s">
        <v>7</v>
      </c>
      <c r="B12" s="72"/>
      <c r="C12" s="74">
        <v>43526</v>
      </c>
      <c r="D12" s="73">
        <v>54989</v>
      </c>
      <c r="F12" s="103"/>
      <c r="I12" s="99"/>
      <c r="J12" s="95"/>
      <c r="K12" s="96"/>
      <c r="L12" s="43"/>
    </row>
    <row r="13" spans="1:12" ht="15">
      <c r="A13" s="73" t="s">
        <v>8</v>
      </c>
      <c r="B13" s="72">
        <v>7</v>
      </c>
      <c r="C13" s="71">
        <v>2399302</v>
      </c>
      <c r="D13" s="73">
        <v>2303935</v>
      </c>
      <c r="F13" s="103"/>
      <c r="I13" s="99"/>
      <c r="J13" s="95"/>
      <c r="K13" s="96"/>
      <c r="L13" s="43"/>
    </row>
    <row r="14" spans="1:12" ht="15">
      <c r="A14" s="73" t="s">
        <v>9</v>
      </c>
      <c r="B14" s="72"/>
      <c r="C14" s="74">
        <v>34171</v>
      </c>
      <c r="D14" s="73">
        <v>37318</v>
      </c>
      <c r="F14" s="103"/>
      <c r="I14" s="99"/>
      <c r="J14" s="95"/>
      <c r="K14" s="96"/>
      <c r="L14" s="43"/>
    </row>
    <row r="15" spans="1:12" ht="15">
      <c r="A15" s="73" t="s">
        <v>10</v>
      </c>
      <c r="B15" s="72">
        <v>14</v>
      </c>
      <c r="C15" s="71">
        <v>1135817</v>
      </c>
      <c r="D15" s="73">
        <v>951506</v>
      </c>
      <c r="F15" s="103"/>
      <c r="I15" s="99"/>
      <c r="J15" s="95"/>
      <c r="K15" s="96"/>
      <c r="L15" s="43"/>
    </row>
    <row r="16" spans="1:12" ht="15.75" thickBot="1">
      <c r="A16" s="75" t="s">
        <v>11</v>
      </c>
      <c r="B16" s="76">
        <v>8</v>
      </c>
      <c r="C16" s="151">
        <v>932990</v>
      </c>
      <c r="D16" s="75" t="s">
        <v>114</v>
      </c>
      <c r="F16" s="103"/>
      <c r="I16" s="99"/>
      <c r="J16" s="95"/>
      <c r="K16" s="96"/>
      <c r="L16" s="43"/>
    </row>
    <row r="17" spans="1:12" ht="16.5" thickBot="1" thickTop="1">
      <c r="A17" s="77"/>
      <c r="B17" s="78"/>
      <c r="C17" s="79">
        <v>146074371</v>
      </c>
      <c r="D17" s="79">
        <f>SUM(D9:D16)</f>
        <v>140089126</v>
      </c>
      <c r="F17" s="103"/>
      <c r="I17" s="99"/>
      <c r="J17" s="95"/>
      <c r="K17" s="140"/>
      <c r="L17" s="43"/>
    </row>
    <row r="18" spans="1:12" ht="15">
      <c r="A18" s="73"/>
      <c r="B18" s="72"/>
      <c r="C18" s="71"/>
      <c r="D18" s="73"/>
      <c r="I18" s="99"/>
      <c r="J18" s="95"/>
      <c r="K18" s="96"/>
      <c r="L18" s="43"/>
    </row>
    <row r="19" spans="1:12" ht="15">
      <c r="A19" s="71" t="s">
        <v>12</v>
      </c>
      <c r="B19" s="72"/>
      <c r="C19" s="71"/>
      <c r="D19" s="73"/>
      <c r="I19" s="100"/>
      <c r="J19" s="95"/>
      <c r="K19" s="96"/>
      <c r="L19" s="43"/>
    </row>
    <row r="20" spans="1:12" ht="15">
      <c r="A20" s="73" t="s">
        <v>13</v>
      </c>
      <c r="B20" s="72">
        <v>9</v>
      </c>
      <c r="C20" s="71">
        <v>2069215</v>
      </c>
      <c r="D20" s="73">
        <v>2275320</v>
      </c>
      <c r="F20" s="103"/>
      <c r="I20" s="99"/>
      <c r="J20" s="95"/>
      <c r="K20" s="96"/>
      <c r="L20" s="43"/>
    </row>
    <row r="21" spans="1:12" ht="15">
      <c r="A21" s="73" t="s">
        <v>14</v>
      </c>
      <c r="B21" s="72">
        <v>10</v>
      </c>
      <c r="C21" s="71">
        <v>8693139</v>
      </c>
      <c r="D21" s="73">
        <v>5500239</v>
      </c>
      <c r="F21" s="103"/>
      <c r="I21" s="99"/>
      <c r="J21" s="95"/>
      <c r="K21" s="96"/>
      <c r="L21" s="43"/>
    </row>
    <row r="22" spans="1:12" ht="15">
      <c r="A22" s="73" t="s">
        <v>15</v>
      </c>
      <c r="B22" s="72">
        <v>8</v>
      </c>
      <c r="C22" s="74">
        <v>3211940</v>
      </c>
      <c r="D22" s="80">
        <v>150672</v>
      </c>
      <c r="F22" s="103"/>
      <c r="I22" s="99"/>
      <c r="J22" s="95"/>
      <c r="K22" s="96"/>
      <c r="L22" s="43"/>
    </row>
    <row r="23" spans="1:12" ht="15">
      <c r="A23" s="73" t="s">
        <v>16</v>
      </c>
      <c r="B23" s="72">
        <v>11</v>
      </c>
      <c r="C23" s="71">
        <v>3256944</v>
      </c>
      <c r="D23" s="73">
        <v>4100090</v>
      </c>
      <c r="F23" s="103"/>
      <c r="I23" s="99"/>
      <c r="J23" s="95"/>
      <c r="K23" s="96"/>
      <c r="L23" s="43"/>
    </row>
    <row r="24" spans="1:12" ht="15">
      <c r="A24" s="73" t="s">
        <v>17</v>
      </c>
      <c r="B24" s="72">
        <v>12</v>
      </c>
      <c r="C24" s="71">
        <v>3431875</v>
      </c>
      <c r="D24" s="73">
        <v>1570075</v>
      </c>
      <c r="F24" s="103"/>
      <c r="I24" s="99"/>
      <c r="J24" s="95"/>
      <c r="K24" s="96"/>
      <c r="L24" s="43"/>
    </row>
    <row r="25" spans="1:12" ht="15">
      <c r="A25" s="73" t="s">
        <v>18</v>
      </c>
      <c r="B25" s="72">
        <v>13</v>
      </c>
      <c r="C25" s="74">
        <v>291049</v>
      </c>
      <c r="D25" s="73">
        <v>1963655</v>
      </c>
      <c r="F25" s="103"/>
      <c r="I25" s="99"/>
      <c r="J25" s="95"/>
      <c r="K25" s="96"/>
      <c r="L25" s="43"/>
    </row>
    <row r="26" spans="1:12" ht="15.75" thickBot="1">
      <c r="A26" s="73" t="s">
        <v>19</v>
      </c>
      <c r="B26" s="72">
        <v>14</v>
      </c>
      <c r="C26" s="71">
        <v>1089140</v>
      </c>
      <c r="D26" s="73">
        <v>559317</v>
      </c>
      <c r="F26" s="103"/>
      <c r="I26" s="99"/>
      <c r="J26" s="95"/>
      <c r="K26" s="96"/>
      <c r="L26" s="43"/>
    </row>
    <row r="27" spans="1:12" ht="15.75" thickBot="1">
      <c r="A27" s="81"/>
      <c r="B27" s="82"/>
      <c r="C27" s="83">
        <f>SUM(C20:C26)</f>
        <v>22043302</v>
      </c>
      <c r="D27" s="83">
        <f>SUM(D20:D26)</f>
        <v>16119368</v>
      </c>
      <c r="F27" s="103"/>
      <c r="I27" s="99"/>
      <c r="J27" s="95"/>
      <c r="K27" s="96"/>
      <c r="L27" s="43"/>
    </row>
    <row r="28" spans="1:12" ht="15.75" thickBot="1">
      <c r="A28" s="84" t="s">
        <v>20</v>
      </c>
      <c r="B28" s="76"/>
      <c r="C28" s="85">
        <f>C17+C27</f>
        <v>168117673</v>
      </c>
      <c r="D28" s="85">
        <f>D17+D27</f>
        <v>156208494</v>
      </c>
      <c r="F28" s="103"/>
      <c r="I28" s="99"/>
      <c r="J28" s="95"/>
      <c r="K28" s="96"/>
      <c r="L28" s="43"/>
    </row>
    <row r="29" spans="1:12" ht="15.75" thickTop="1">
      <c r="A29" s="73"/>
      <c r="B29" s="72"/>
      <c r="C29" s="71"/>
      <c r="D29" s="73"/>
      <c r="F29" s="103"/>
      <c r="I29" s="141"/>
      <c r="J29" s="95"/>
      <c r="K29" s="140"/>
      <c r="L29" s="96"/>
    </row>
    <row r="30" spans="1:12" ht="15">
      <c r="A30" s="71" t="s">
        <v>21</v>
      </c>
      <c r="B30" s="72"/>
      <c r="C30" s="71"/>
      <c r="D30" s="73"/>
      <c r="I30" s="99"/>
      <c r="J30" s="95"/>
      <c r="K30" s="96"/>
      <c r="L30" s="43"/>
    </row>
    <row r="31" spans="1:12" ht="15">
      <c r="A31" s="71" t="s">
        <v>22</v>
      </c>
      <c r="B31" s="72"/>
      <c r="C31" s="71"/>
      <c r="D31" s="73"/>
      <c r="I31" s="100"/>
      <c r="J31" s="95"/>
      <c r="K31" s="96"/>
      <c r="L31" s="43"/>
    </row>
    <row r="32" spans="1:12" ht="15">
      <c r="A32" s="73" t="s">
        <v>23</v>
      </c>
      <c r="B32" s="72">
        <v>15</v>
      </c>
      <c r="C32" s="74">
        <v>80000</v>
      </c>
      <c r="D32" s="73">
        <v>80000</v>
      </c>
      <c r="F32" s="103"/>
      <c r="I32" s="100"/>
      <c r="J32" s="95"/>
      <c r="K32" s="96"/>
      <c r="L32" s="43"/>
    </row>
    <row r="33" spans="1:12" ht="15.75" thickBot="1">
      <c r="A33" s="77" t="s">
        <v>24</v>
      </c>
      <c r="B33" s="78"/>
      <c r="C33" s="79">
        <v>-33852400</v>
      </c>
      <c r="D33" s="77">
        <v>-41696130</v>
      </c>
      <c r="F33" s="103"/>
      <c r="I33" s="99"/>
      <c r="J33" s="95"/>
      <c r="K33" s="96"/>
      <c r="L33" s="43"/>
    </row>
    <row r="34" spans="1:12" ht="15.75" thickBot="1">
      <c r="A34" s="73"/>
      <c r="B34" s="72"/>
      <c r="C34" s="79">
        <f>SUM(C32:C33)</f>
        <v>-33772400</v>
      </c>
      <c r="D34" s="79">
        <f>SUM(D32:D33)</f>
        <v>-41616130</v>
      </c>
      <c r="F34" s="103"/>
      <c r="I34" s="99"/>
      <c r="J34" s="95"/>
      <c r="K34" s="96"/>
      <c r="L34" s="43"/>
    </row>
    <row r="35" spans="1:12" ht="15">
      <c r="A35" s="86"/>
      <c r="B35" s="87"/>
      <c r="C35" s="71"/>
      <c r="D35" s="73"/>
      <c r="F35" s="103"/>
      <c r="I35" s="99"/>
      <c r="J35" s="95"/>
      <c r="K35" s="96"/>
      <c r="L35" s="96"/>
    </row>
    <row r="36" spans="1:12" ht="15">
      <c r="A36" s="71" t="s">
        <v>25</v>
      </c>
      <c r="B36" s="72"/>
      <c r="C36" s="71"/>
      <c r="D36" s="73"/>
      <c r="F36" s="103"/>
      <c r="I36" s="99"/>
      <c r="J36" s="95"/>
      <c r="K36" s="96"/>
      <c r="L36" s="43"/>
    </row>
    <row r="37" spans="1:12" ht="15">
      <c r="A37" s="73" t="s">
        <v>26</v>
      </c>
      <c r="B37" s="72">
        <v>16</v>
      </c>
      <c r="C37" s="71">
        <v>22781681</v>
      </c>
      <c r="D37" s="73">
        <v>22388222</v>
      </c>
      <c r="F37" s="103"/>
      <c r="I37" s="100"/>
      <c r="J37" s="101"/>
      <c r="K37" s="96"/>
      <c r="L37" s="96"/>
    </row>
    <row r="38" spans="1:12" ht="15">
      <c r="A38" s="73" t="s">
        <v>27</v>
      </c>
      <c r="B38" s="72">
        <v>17</v>
      </c>
      <c r="C38" s="71">
        <v>121739419</v>
      </c>
      <c r="D38" s="73">
        <v>12726108</v>
      </c>
      <c r="F38" s="103"/>
      <c r="I38" s="99"/>
      <c r="J38" s="95"/>
      <c r="K38" s="96"/>
      <c r="L38" s="43"/>
    </row>
    <row r="39" spans="1:12" ht="15">
      <c r="A39" s="73" t="s">
        <v>28</v>
      </c>
      <c r="B39" s="72">
        <v>18</v>
      </c>
      <c r="C39" s="71">
        <v>1956147</v>
      </c>
      <c r="D39" s="73">
        <v>1855105</v>
      </c>
      <c r="F39" s="103"/>
      <c r="I39" s="99"/>
      <c r="J39" s="95"/>
      <c r="K39" s="96"/>
      <c r="L39" s="43"/>
    </row>
    <row r="40" spans="1:12" ht="15.75" thickBot="1">
      <c r="A40" s="77" t="s">
        <v>29</v>
      </c>
      <c r="B40" s="78">
        <v>19</v>
      </c>
      <c r="C40" s="79">
        <v>2358639</v>
      </c>
      <c r="D40" s="77">
        <v>2312337</v>
      </c>
      <c r="F40" s="103"/>
      <c r="I40" s="99"/>
      <c r="J40" s="95"/>
      <c r="K40" s="96"/>
      <c r="L40" s="43"/>
    </row>
    <row r="41" spans="1:12" ht="15.75" thickBot="1">
      <c r="A41" s="77"/>
      <c r="B41" s="78"/>
      <c r="C41" s="79">
        <f>SUM(C37:C40)</f>
        <v>148835886</v>
      </c>
      <c r="D41" s="79">
        <f>SUM(D37:D40)</f>
        <v>39281772</v>
      </c>
      <c r="F41" s="103"/>
      <c r="I41" s="99"/>
      <c r="J41" s="95"/>
      <c r="K41" s="96"/>
      <c r="L41" s="43"/>
    </row>
    <row r="42" spans="1:12" ht="15">
      <c r="A42" s="71"/>
      <c r="B42" s="88"/>
      <c r="C42" s="74"/>
      <c r="D42" s="80"/>
      <c r="F42" s="103"/>
      <c r="I42" s="99"/>
      <c r="J42" s="95"/>
      <c r="K42" s="96"/>
      <c r="L42" s="43"/>
    </row>
    <row r="43" spans="1:12" ht="15">
      <c r="A43" s="71" t="s">
        <v>30</v>
      </c>
      <c r="B43" s="72"/>
      <c r="C43" s="71"/>
      <c r="D43" s="73"/>
      <c r="F43" s="103"/>
      <c r="I43" s="100"/>
      <c r="J43" s="101"/>
      <c r="K43" s="96"/>
      <c r="L43" s="43"/>
    </row>
    <row r="44" spans="1:12" ht="15">
      <c r="A44" s="73" t="s">
        <v>27</v>
      </c>
      <c r="B44" s="72">
        <v>17</v>
      </c>
      <c r="C44" s="29">
        <v>20937203</v>
      </c>
      <c r="D44" s="73">
        <v>134500707</v>
      </c>
      <c r="F44" s="103"/>
      <c r="I44" s="100"/>
      <c r="J44" s="95"/>
      <c r="K44" s="96"/>
      <c r="L44" s="43"/>
    </row>
    <row r="45" spans="1:12" ht="15">
      <c r="A45" s="73" t="s">
        <v>31</v>
      </c>
      <c r="B45" s="72">
        <v>20</v>
      </c>
      <c r="C45" s="29">
        <v>20109989</v>
      </c>
      <c r="D45" s="73">
        <v>18909450</v>
      </c>
      <c r="F45" s="103"/>
      <c r="I45" s="99"/>
      <c r="J45" s="95"/>
      <c r="K45" s="96"/>
      <c r="L45" s="43"/>
    </row>
    <row r="46" spans="1:12" ht="15">
      <c r="A46" s="73" t="s">
        <v>33</v>
      </c>
      <c r="B46" s="72"/>
      <c r="C46" s="29">
        <v>5541765</v>
      </c>
      <c r="D46" s="73">
        <v>1339520</v>
      </c>
      <c r="F46" s="103"/>
      <c r="I46" s="99"/>
      <c r="J46" s="95"/>
      <c r="K46" s="96"/>
      <c r="L46" s="43"/>
    </row>
    <row r="47" spans="1:12" ht="15">
      <c r="A47" s="73" t="s">
        <v>32</v>
      </c>
      <c r="B47" s="72">
        <v>21</v>
      </c>
      <c r="C47" s="29">
        <v>2771245</v>
      </c>
      <c r="D47" s="73">
        <v>716429</v>
      </c>
      <c r="F47" s="103"/>
      <c r="I47" s="99"/>
      <c r="J47" s="95"/>
      <c r="L47" s="43"/>
    </row>
    <row r="48" spans="1:12" ht="15">
      <c r="A48" s="73" t="s">
        <v>34</v>
      </c>
      <c r="B48" s="72">
        <v>22</v>
      </c>
      <c r="C48" s="29">
        <v>3100372</v>
      </c>
      <c r="D48" s="73">
        <v>2289213</v>
      </c>
      <c r="F48" s="103"/>
      <c r="I48" s="99"/>
      <c r="J48" s="95"/>
      <c r="K48" s="96"/>
      <c r="L48" s="43"/>
    </row>
    <row r="49" spans="1:12" ht="24.75" thickBot="1">
      <c r="A49" s="77" t="s">
        <v>35</v>
      </c>
      <c r="B49" s="78">
        <v>23</v>
      </c>
      <c r="C49" s="37">
        <v>593613</v>
      </c>
      <c r="D49" s="77">
        <v>787533</v>
      </c>
      <c r="F49" s="103"/>
      <c r="I49" s="99"/>
      <c r="J49" s="95"/>
      <c r="K49" s="96"/>
      <c r="L49" s="43"/>
    </row>
    <row r="50" spans="1:12" ht="15.75" thickBot="1">
      <c r="A50" s="77"/>
      <c r="B50" s="78"/>
      <c r="C50" s="79">
        <f>SUM(C44:C49)</f>
        <v>53054187</v>
      </c>
      <c r="D50" s="79">
        <f>SUM(D44:D49)</f>
        <v>158542852</v>
      </c>
      <c r="F50" s="103"/>
      <c r="I50" s="99"/>
      <c r="J50" s="95"/>
      <c r="K50" s="96"/>
      <c r="L50" s="43"/>
    </row>
    <row r="51" spans="1:12" ht="15.75" thickBot="1">
      <c r="A51" s="89" t="s">
        <v>36</v>
      </c>
      <c r="B51" s="90"/>
      <c r="C51" s="79">
        <f>C34+C41+C50</f>
        <v>168117673</v>
      </c>
      <c r="D51" s="79">
        <f>D34+D41+D50</f>
        <v>156208494</v>
      </c>
      <c r="F51" s="103"/>
      <c r="I51" s="99"/>
      <c r="J51" s="95"/>
      <c r="K51" s="96"/>
      <c r="L51" s="43"/>
    </row>
    <row r="52" spans="1:12" ht="15">
      <c r="A52" s="91" t="s">
        <v>128</v>
      </c>
      <c r="B52" s="92">
        <v>15</v>
      </c>
      <c r="C52" s="93">
        <v>-4226991</v>
      </c>
      <c r="D52" s="93">
        <v>-5208890</v>
      </c>
      <c r="F52" s="103"/>
      <c r="I52" s="141"/>
      <c r="J52" s="101"/>
      <c r="K52" s="96"/>
      <c r="L52" s="96"/>
    </row>
    <row r="53" spans="1:12" ht="15">
      <c r="A53" s="94"/>
      <c r="B53" s="95"/>
      <c r="C53" s="96">
        <f>C28-C51</f>
        <v>0</v>
      </c>
      <c r="D53" s="43"/>
      <c r="F53" s="103"/>
      <c r="I53" s="94"/>
      <c r="J53" s="95"/>
      <c r="K53" s="96"/>
      <c r="L53" s="43"/>
    </row>
    <row r="54" spans="1:9" ht="15">
      <c r="A54" s="97"/>
      <c r="B54" s="35"/>
      <c r="C54" s="98"/>
      <c r="D54" s="98"/>
      <c r="F54" s="103"/>
      <c r="I54" s="97"/>
    </row>
    <row r="55" spans="1:6" ht="15">
      <c r="A55" s="35"/>
      <c r="B55" s="35"/>
      <c r="C55" s="98"/>
      <c r="D55" s="98"/>
      <c r="F55" s="103"/>
    </row>
    <row r="59" spans="1:12" s="46" customFormat="1" ht="15">
      <c r="A59" s="67" t="s">
        <v>126</v>
      </c>
      <c r="C59" s="62" t="s">
        <v>127</v>
      </c>
      <c r="D59" s="65" t="s">
        <v>124</v>
      </c>
      <c r="F59" s="118"/>
      <c r="G59" s="118"/>
      <c r="H59" s="118"/>
      <c r="I59" s="142"/>
      <c r="J59" s="118"/>
      <c r="K59" s="143"/>
      <c r="L59" s="144"/>
    </row>
    <row r="60" spans="1:12" s="46" customFormat="1" ht="15">
      <c r="A60" s="68" t="s">
        <v>125</v>
      </c>
      <c r="C60" s="63" t="s">
        <v>112</v>
      </c>
      <c r="D60" s="66" t="s">
        <v>113</v>
      </c>
      <c r="F60" s="118"/>
      <c r="G60" s="118"/>
      <c r="H60" s="118"/>
      <c r="I60" s="145"/>
      <c r="J60" s="118"/>
      <c r="K60" s="146"/>
      <c r="L60" s="147"/>
    </row>
    <row r="61" spans="1:12" s="46" customFormat="1" ht="15">
      <c r="A61" s="68" t="s">
        <v>115</v>
      </c>
      <c r="C61" s="63" t="s">
        <v>37</v>
      </c>
      <c r="D61" s="66" t="s">
        <v>38</v>
      </c>
      <c r="F61" s="118"/>
      <c r="G61" s="118"/>
      <c r="H61" s="118"/>
      <c r="I61" s="145"/>
      <c r="J61" s="118"/>
      <c r="K61" s="146"/>
      <c r="L61" s="147"/>
    </row>
    <row r="62" spans="3:12" s="46" customFormat="1" ht="15">
      <c r="C62" s="63" t="s">
        <v>39</v>
      </c>
      <c r="D62" s="48"/>
      <c r="F62" s="118"/>
      <c r="G62" s="118"/>
      <c r="H62" s="118"/>
      <c r="I62" s="118"/>
      <c r="J62" s="118"/>
      <c r="K62" s="146"/>
      <c r="L62" s="148"/>
    </row>
    <row r="63" spans="3:12" s="46" customFormat="1" ht="15">
      <c r="C63" s="63" t="s">
        <v>40</v>
      </c>
      <c r="D63" s="48"/>
      <c r="F63" s="118"/>
      <c r="G63" s="118"/>
      <c r="H63" s="118"/>
      <c r="I63" s="118"/>
      <c r="J63" s="118"/>
      <c r="K63" s="146"/>
      <c r="L63" s="148"/>
    </row>
    <row r="64" spans="1:12" s="46" customFormat="1" ht="15">
      <c r="A64" s="64"/>
      <c r="C64" s="47"/>
      <c r="D64" s="48"/>
      <c r="F64" s="118"/>
      <c r="G64" s="118"/>
      <c r="H64" s="118"/>
      <c r="I64" s="149"/>
      <c r="J64" s="118"/>
      <c r="K64" s="150"/>
      <c r="L64" s="148"/>
    </row>
  </sheetData>
  <sheetProtection/>
  <mergeCells count="4">
    <mergeCell ref="A4:A5"/>
    <mergeCell ref="B4:B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41.8515625" style="0" customWidth="1"/>
    <col min="3" max="3" width="17.421875" style="36" customWidth="1"/>
    <col min="4" max="4" width="22.28125" style="36" customWidth="1"/>
    <col min="5" max="6" width="9.140625" style="35" customWidth="1"/>
    <col min="7" max="7" width="15.7109375" style="35" bestFit="1" customWidth="1"/>
    <col min="8" max="10" width="9.140625" style="35" customWidth="1"/>
    <col min="11" max="11" width="15.8515625" style="35" customWidth="1"/>
    <col min="12" max="13" width="9.140625" style="35" customWidth="1"/>
    <col min="14" max="14" width="16.8515625" style="35" customWidth="1"/>
    <col min="15" max="15" width="9.140625" style="35" customWidth="1"/>
  </cols>
  <sheetData>
    <row r="1" ht="15.75">
      <c r="A1" s="1" t="s">
        <v>42</v>
      </c>
    </row>
    <row r="2" ht="15">
      <c r="A2" s="2" t="str">
        <f>3!A2</f>
        <v>За 9 месяцев, закончившиеся 30 сентября 2017 года</v>
      </c>
    </row>
    <row r="4" spans="1:14" ht="24">
      <c r="A4" s="152" t="s">
        <v>1</v>
      </c>
      <c r="B4" s="154" t="s">
        <v>41</v>
      </c>
      <c r="C4" s="29" t="str">
        <f>4!C5</f>
        <v>За 9 месяцев, закончившиеся</v>
      </c>
      <c r="D4" s="29" t="str">
        <f>4!D5</f>
        <v>За 9 месяцев, закончившиеся</v>
      </c>
      <c r="K4" s="156"/>
      <c r="L4" s="157"/>
      <c r="M4" s="96"/>
      <c r="N4" s="96"/>
    </row>
    <row r="5" spans="1:14" ht="15.75" thickBot="1">
      <c r="A5" s="153"/>
      <c r="B5" s="155"/>
      <c r="C5" s="37" t="s">
        <v>116</v>
      </c>
      <c r="D5" s="37" t="s">
        <v>117</v>
      </c>
      <c r="K5" s="156"/>
      <c r="L5" s="157"/>
      <c r="M5" s="96"/>
      <c r="N5" s="96"/>
    </row>
    <row r="6" spans="1:14" ht="15">
      <c r="A6" s="6"/>
      <c r="B6" s="5"/>
      <c r="C6" s="15"/>
      <c r="D6" s="16"/>
      <c r="K6" s="99"/>
      <c r="L6" s="95"/>
      <c r="M6" s="104"/>
      <c r="N6" s="108"/>
    </row>
    <row r="7" spans="1:14" ht="15">
      <c r="A7" s="6" t="s">
        <v>43</v>
      </c>
      <c r="B7" s="5">
        <v>24</v>
      </c>
      <c r="C7" s="15">
        <v>56787568</v>
      </c>
      <c r="D7" s="15">
        <v>35882626</v>
      </c>
      <c r="E7" s="42"/>
      <c r="G7" s="103"/>
      <c r="K7" s="99"/>
      <c r="L7" s="95"/>
      <c r="M7" s="104"/>
      <c r="N7" s="108"/>
    </row>
    <row r="8" spans="1:14" ht="15.75" thickBot="1">
      <c r="A8" s="10" t="s">
        <v>44</v>
      </c>
      <c r="B8" s="11">
        <v>25</v>
      </c>
      <c r="C8" s="27">
        <v>-14251576</v>
      </c>
      <c r="D8" s="27">
        <v>-10648666</v>
      </c>
      <c r="E8" s="42"/>
      <c r="G8" s="103"/>
      <c r="K8" s="99"/>
      <c r="L8" s="95"/>
      <c r="M8" s="104"/>
      <c r="N8" s="108"/>
    </row>
    <row r="9" spans="1:14" ht="15">
      <c r="A9" s="4" t="s">
        <v>45</v>
      </c>
      <c r="B9" s="5"/>
      <c r="C9" s="15">
        <f>SUM(C7:C8)</f>
        <v>42535992</v>
      </c>
      <c r="D9" s="15">
        <f>SUM(D7:D8)</f>
        <v>25233960</v>
      </c>
      <c r="E9" s="42"/>
      <c r="G9" s="103"/>
      <c r="K9" s="100"/>
      <c r="L9" s="95"/>
      <c r="M9" s="104"/>
      <c r="N9" s="108"/>
    </row>
    <row r="10" spans="1:14" ht="15">
      <c r="A10" s="6"/>
      <c r="B10" s="5"/>
      <c r="C10" s="15"/>
      <c r="D10" s="15"/>
      <c r="E10" s="42"/>
      <c r="G10" s="103"/>
      <c r="K10" s="99"/>
      <c r="L10" s="95"/>
      <c r="M10" s="104"/>
      <c r="N10" s="108"/>
    </row>
    <row r="11" spans="1:14" ht="15">
      <c r="A11" s="6" t="s">
        <v>46</v>
      </c>
      <c r="B11" s="5">
        <v>26</v>
      </c>
      <c r="C11" s="15">
        <v>-18875000</v>
      </c>
      <c r="D11" s="15">
        <v>-11751142</v>
      </c>
      <c r="E11" s="42"/>
      <c r="G11" s="103"/>
      <c r="K11" s="99"/>
      <c r="L11" s="95"/>
      <c r="M11" s="104"/>
      <c r="N11" s="108"/>
    </row>
    <row r="12" spans="1:14" ht="15">
      <c r="A12" s="6" t="s">
        <v>47</v>
      </c>
      <c r="B12" s="5">
        <v>27</v>
      </c>
      <c r="C12" s="15">
        <v>-2432900</v>
      </c>
      <c r="D12" s="15">
        <v>-1874441</v>
      </c>
      <c r="E12" s="42"/>
      <c r="G12" s="103"/>
      <c r="K12" s="99"/>
      <c r="L12" s="95"/>
      <c r="M12" s="104"/>
      <c r="N12" s="108"/>
    </row>
    <row r="13" spans="1:14" ht="15">
      <c r="A13" s="6" t="s">
        <v>48</v>
      </c>
      <c r="B13" s="5">
        <v>28</v>
      </c>
      <c r="C13" s="15">
        <v>341985</v>
      </c>
      <c r="D13" s="15">
        <v>726483</v>
      </c>
      <c r="E13" s="42"/>
      <c r="G13" s="103"/>
      <c r="K13" s="99"/>
      <c r="L13" s="95"/>
      <c r="M13" s="104"/>
      <c r="N13" s="108"/>
    </row>
    <row r="14" spans="1:14" ht="15">
      <c r="A14" s="6" t="s">
        <v>49</v>
      </c>
      <c r="B14" s="5">
        <v>29</v>
      </c>
      <c r="C14" s="15">
        <v>-6320433</v>
      </c>
      <c r="D14" s="15">
        <v>-6609973</v>
      </c>
      <c r="E14" s="42"/>
      <c r="G14" s="103"/>
      <c r="K14" s="99"/>
      <c r="L14" s="95"/>
      <c r="M14" s="104"/>
      <c r="N14" s="108"/>
    </row>
    <row r="15" spans="1:14" ht="15">
      <c r="A15" s="6" t="s">
        <v>129</v>
      </c>
      <c r="B15" s="5">
        <v>30</v>
      </c>
      <c r="C15" s="15">
        <v>-2967990</v>
      </c>
      <c r="D15" s="15">
        <v>1969865</v>
      </c>
      <c r="E15" s="42"/>
      <c r="G15" s="103"/>
      <c r="K15" s="99"/>
      <c r="L15" s="95"/>
      <c r="M15" s="104"/>
      <c r="N15" s="108"/>
    </row>
    <row r="16" spans="1:14" ht="15.75" thickBot="1">
      <c r="A16" s="10" t="s">
        <v>51</v>
      </c>
      <c r="B16" s="11">
        <v>31</v>
      </c>
      <c r="C16" s="27">
        <v>-117008</v>
      </c>
      <c r="D16" s="27">
        <v>60904</v>
      </c>
      <c r="E16" s="42"/>
      <c r="G16" s="103"/>
      <c r="K16" s="99"/>
      <c r="L16" s="95"/>
      <c r="M16" s="104"/>
      <c r="N16" s="108"/>
    </row>
    <row r="17" spans="1:14" ht="15">
      <c r="A17" s="4" t="s">
        <v>52</v>
      </c>
      <c r="B17" s="5"/>
      <c r="C17" s="15">
        <f>SUM(C9:C16)</f>
        <v>12164646</v>
      </c>
      <c r="D17" s="15">
        <f>SUM(D9:D16)</f>
        <v>7755656</v>
      </c>
      <c r="E17" s="42"/>
      <c r="G17" s="103"/>
      <c r="K17" s="100"/>
      <c r="L17" s="95"/>
      <c r="M17" s="104"/>
      <c r="N17" s="104"/>
    </row>
    <row r="18" spans="1:14" ht="15">
      <c r="A18" s="6"/>
      <c r="B18" s="5"/>
      <c r="C18" s="15"/>
      <c r="D18" s="15"/>
      <c r="E18" s="42"/>
      <c r="G18" s="103"/>
      <c r="K18" s="99"/>
      <c r="L18" s="95"/>
      <c r="M18" s="104"/>
      <c r="N18" s="108"/>
    </row>
    <row r="19" spans="1:14" ht="15.75" thickBot="1">
      <c r="A19" s="10" t="s">
        <v>53</v>
      </c>
      <c r="B19" s="11">
        <v>16</v>
      </c>
      <c r="C19" s="27">
        <v>-4320916</v>
      </c>
      <c r="D19" s="27">
        <v>-542706</v>
      </c>
      <c r="E19" s="42"/>
      <c r="G19" s="103"/>
      <c r="K19" s="99"/>
      <c r="L19" s="95"/>
      <c r="M19" s="104"/>
      <c r="N19" s="108"/>
    </row>
    <row r="20" spans="1:14" ht="15.75" thickBot="1">
      <c r="A20" s="12" t="s">
        <v>54</v>
      </c>
      <c r="B20" s="11"/>
      <c r="C20" s="27">
        <f>SUM(C17:C19)</f>
        <v>7843730</v>
      </c>
      <c r="D20" s="27">
        <f>SUM(D17:D19)</f>
        <v>7212950</v>
      </c>
      <c r="E20" s="42"/>
      <c r="G20" s="103"/>
      <c r="K20" s="100"/>
      <c r="L20" s="95"/>
      <c r="M20" s="104"/>
      <c r="N20" s="104"/>
    </row>
    <row r="21" spans="1:14" ht="15.75" thickBot="1">
      <c r="A21" s="12" t="s">
        <v>55</v>
      </c>
      <c r="B21" s="70"/>
      <c r="C21" s="27">
        <f>C20</f>
        <v>7843730</v>
      </c>
      <c r="D21" s="27">
        <f>D20</f>
        <v>7212950</v>
      </c>
      <c r="E21" s="42"/>
      <c r="G21" s="103"/>
      <c r="K21" s="100"/>
      <c r="L21" s="101"/>
      <c r="M21" s="104"/>
      <c r="N21" s="104"/>
    </row>
    <row r="22" spans="1:14" ht="15">
      <c r="A22" s="4"/>
      <c r="B22" s="69"/>
      <c r="C22" s="15"/>
      <c r="D22" s="15"/>
      <c r="E22" s="42"/>
      <c r="G22" s="103"/>
      <c r="K22" s="100"/>
      <c r="L22" s="101"/>
      <c r="M22" s="104"/>
      <c r="N22" s="108"/>
    </row>
    <row r="23" spans="1:14" ht="15">
      <c r="A23" s="4" t="s">
        <v>56</v>
      </c>
      <c r="B23" s="5"/>
      <c r="C23" s="15"/>
      <c r="D23" s="15"/>
      <c r="E23" s="42"/>
      <c r="K23" s="100"/>
      <c r="L23" s="95"/>
      <c r="M23" s="104"/>
      <c r="N23" s="104"/>
    </row>
    <row r="24" spans="1:14" ht="15.75" thickBot="1">
      <c r="A24" s="7" t="s">
        <v>57</v>
      </c>
      <c r="B24" s="8">
        <v>15</v>
      </c>
      <c r="C24" s="17">
        <f>C21/8000</f>
        <v>980.46625</v>
      </c>
      <c r="D24" s="17">
        <f>D21/8000</f>
        <v>901.61875</v>
      </c>
      <c r="E24" s="42"/>
      <c r="K24" s="99"/>
      <c r="L24" s="95"/>
      <c r="M24" s="104"/>
      <c r="N24" s="108"/>
    </row>
    <row r="25" ht="15.75" thickTop="1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spans="1:15" s="46" customFormat="1" ht="15">
      <c r="A32" s="67" t="s">
        <v>126</v>
      </c>
      <c r="C32" s="62" t="s">
        <v>123</v>
      </c>
      <c r="D32" s="65" t="s">
        <v>124</v>
      </c>
      <c r="F32" s="118"/>
      <c r="G32" s="118"/>
      <c r="H32" s="118"/>
      <c r="I32" s="35"/>
      <c r="J32" s="99"/>
      <c r="K32" s="95"/>
      <c r="L32" s="100"/>
      <c r="M32" s="100"/>
      <c r="N32" s="35"/>
      <c r="O32" s="118"/>
    </row>
    <row r="33" spans="1:15" s="46" customFormat="1" ht="15">
      <c r="A33" s="68" t="s">
        <v>125</v>
      </c>
      <c r="C33" s="63" t="s">
        <v>112</v>
      </c>
      <c r="D33" s="66" t="s">
        <v>113</v>
      </c>
      <c r="F33" s="118"/>
      <c r="G33" s="118"/>
      <c r="H33" s="118"/>
      <c r="I33" s="35"/>
      <c r="J33" s="99"/>
      <c r="K33" s="95"/>
      <c r="L33" s="100"/>
      <c r="M33" s="100"/>
      <c r="N33" s="35"/>
      <c r="O33" s="118"/>
    </row>
    <row r="34" spans="1:15" s="46" customFormat="1" ht="15">
      <c r="A34" s="68" t="s">
        <v>115</v>
      </c>
      <c r="C34" s="63" t="s">
        <v>37</v>
      </c>
      <c r="D34" s="66" t="s">
        <v>38</v>
      </c>
      <c r="F34" s="118"/>
      <c r="G34" s="118"/>
      <c r="H34" s="118"/>
      <c r="I34" s="35"/>
      <c r="J34" s="100"/>
      <c r="K34" s="95"/>
      <c r="L34" s="100"/>
      <c r="M34" s="100"/>
      <c r="N34" s="35"/>
      <c r="O34" s="118"/>
    </row>
    <row r="35" spans="3:15" s="46" customFormat="1" ht="15">
      <c r="C35" s="63" t="s">
        <v>39</v>
      </c>
      <c r="D35" s="48"/>
      <c r="F35" s="118"/>
      <c r="G35" s="118"/>
      <c r="H35" s="118"/>
      <c r="I35" s="118"/>
      <c r="J35" s="99"/>
      <c r="K35" s="95"/>
      <c r="L35" s="100"/>
      <c r="M35" s="100"/>
      <c r="N35" s="118"/>
      <c r="O35" s="118"/>
    </row>
    <row r="36" spans="3:15" s="46" customFormat="1" ht="15">
      <c r="C36" s="63" t="s">
        <v>40</v>
      </c>
      <c r="D36" s="48"/>
      <c r="F36" s="118"/>
      <c r="G36" s="118"/>
      <c r="H36" s="118"/>
      <c r="I36" s="118"/>
      <c r="J36" s="99"/>
      <c r="K36" s="95"/>
      <c r="L36" s="100"/>
      <c r="M36" s="100"/>
      <c r="N36" s="118"/>
      <c r="O36" s="118"/>
    </row>
    <row r="37" spans="1:15" s="46" customFormat="1" ht="15">
      <c r="A37" s="64"/>
      <c r="C37" s="47"/>
      <c r="D37" s="48"/>
      <c r="F37" s="118"/>
      <c r="G37" s="118"/>
      <c r="H37" s="118"/>
      <c r="I37" s="118"/>
      <c r="J37" s="99"/>
      <c r="K37" s="95"/>
      <c r="L37" s="100"/>
      <c r="M37" s="100"/>
      <c r="N37" s="118"/>
      <c r="O37" s="118"/>
    </row>
    <row r="38" spans="10:13" ht="15">
      <c r="J38" s="99"/>
      <c r="K38" s="95"/>
      <c r="L38" s="100"/>
      <c r="M38" s="100"/>
    </row>
    <row r="39" spans="10:13" ht="15">
      <c r="J39" s="99"/>
      <c r="K39" s="95"/>
      <c r="L39" s="100"/>
      <c r="M39" s="100"/>
    </row>
    <row r="40" spans="10:13" ht="15">
      <c r="J40" s="99"/>
      <c r="K40" s="95"/>
      <c r="L40" s="100"/>
      <c r="M40" s="100"/>
    </row>
    <row r="41" spans="10:13" ht="15">
      <c r="J41" s="99"/>
      <c r="K41" s="95"/>
      <c r="L41" s="100"/>
      <c r="M41" s="100"/>
    </row>
    <row r="42" spans="10:13" ht="15">
      <c r="J42" s="100"/>
      <c r="K42" s="95"/>
      <c r="L42" s="100"/>
      <c r="M42" s="100"/>
    </row>
    <row r="43" spans="10:13" ht="15">
      <c r="J43" s="99"/>
      <c r="K43" s="95"/>
      <c r="L43" s="100"/>
      <c r="M43" s="100"/>
    </row>
    <row r="44" spans="10:13" ht="15">
      <c r="J44" s="99"/>
      <c r="K44" s="95"/>
      <c r="L44" s="100"/>
      <c r="M44" s="100"/>
    </row>
    <row r="45" spans="10:13" ht="15">
      <c r="J45" s="100"/>
      <c r="K45" s="95"/>
      <c r="L45" s="100"/>
      <c r="M45" s="100"/>
    </row>
    <row r="46" spans="10:13" ht="15">
      <c r="J46" s="100"/>
      <c r="K46" s="101"/>
      <c r="L46" s="100"/>
      <c r="M46" s="100"/>
    </row>
    <row r="47" spans="10:13" ht="15">
      <c r="J47" s="100"/>
      <c r="K47" s="101"/>
      <c r="L47" s="100"/>
      <c r="M47" s="100"/>
    </row>
    <row r="48" spans="10:13" ht="15">
      <c r="J48" s="100"/>
      <c r="K48" s="95"/>
      <c r="L48" s="100"/>
      <c r="M48" s="100"/>
    </row>
    <row r="49" spans="10:13" ht="15">
      <c r="J49" s="99"/>
      <c r="K49" s="95"/>
      <c r="L49" s="100"/>
      <c r="M49" s="102"/>
    </row>
  </sheetData>
  <sheetProtection/>
  <mergeCells count="4">
    <mergeCell ref="A4:A5"/>
    <mergeCell ref="B4:B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5.8515625" style="0" customWidth="1"/>
    <col min="3" max="3" width="13.7109375" style="36" customWidth="1"/>
    <col min="4" max="4" width="16.57421875" style="36" customWidth="1"/>
    <col min="5" max="5" width="16.8515625" style="36" customWidth="1"/>
    <col min="8" max="8" width="18.140625" style="0" customWidth="1"/>
    <col min="9" max="10" width="15.8515625" style="41" bestFit="1" customWidth="1"/>
    <col min="11" max="11" width="14.28125" style="0" bestFit="1" customWidth="1"/>
    <col min="13" max="14" width="9.57421875" style="0" bestFit="1" customWidth="1"/>
  </cols>
  <sheetData>
    <row r="1" ht="15.75">
      <c r="A1" s="1" t="s">
        <v>110</v>
      </c>
    </row>
    <row r="2" ht="15">
      <c r="A2" s="2" t="str">
        <f>4!A2</f>
        <v>За 9 месяцев, закончившиеся 30 сентября 2017 года</v>
      </c>
    </row>
    <row r="4" ht="15.75">
      <c r="A4" s="13"/>
    </row>
    <row r="5" spans="1:5" ht="24">
      <c r="A5" s="158" t="s">
        <v>1</v>
      </c>
      <c r="B5" s="160" t="s">
        <v>41</v>
      </c>
      <c r="C5" s="38" t="s">
        <v>58</v>
      </c>
      <c r="D5" s="38" t="s">
        <v>60</v>
      </c>
      <c r="E5" s="162" t="s">
        <v>62</v>
      </c>
    </row>
    <row r="6" spans="1:5" ht="15.75" thickBot="1">
      <c r="A6" s="159"/>
      <c r="B6" s="161"/>
      <c r="C6" s="39" t="s">
        <v>59</v>
      </c>
      <c r="D6" s="39" t="s">
        <v>61</v>
      </c>
      <c r="E6" s="163"/>
    </row>
    <row r="7" spans="1:5" ht="15">
      <c r="A7" s="18"/>
      <c r="B7" s="19"/>
      <c r="C7" s="31"/>
      <c r="D7" s="31"/>
      <c r="E7" s="31"/>
    </row>
    <row r="8" spans="1:17" ht="15.75" thickBot="1">
      <c r="A8" s="12" t="s">
        <v>65</v>
      </c>
      <c r="B8" s="21"/>
      <c r="C8" s="27">
        <v>80000</v>
      </c>
      <c r="D8" s="27">
        <v>-50923686</v>
      </c>
      <c r="E8" s="28">
        <v>-50843686</v>
      </c>
      <c r="G8" s="104"/>
      <c r="H8" s="105"/>
      <c r="I8" s="104"/>
      <c r="J8" s="104"/>
      <c r="K8" s="108"/>
      <c r="L8" s="35"/>
      <c r="M8" s="100"/>
      <c r="N8" s="109"/>
      <c r="O8" s="110"/>
      <c r="P8" s="110"/>
      <c r="Q8" s="110"/>
    </row>
    <row r="9" spans="1:17" ht="15">
      <c r="A9" s="20"/>
      <c r="B9" s="19"/>
      <c r="C9" s="16"/>
      <c r="D9" s="16"/>
      <c r="E9" s="16"/>
      <c r="G9" s="108"/>
      <c r="H9" s="105"/>
      <c r="I9" s="108"/>
      <c r="J9" s="108"/>
      <c r="K9" s="108"/>
      <c r="L9" s="35"/>
      <c r="M9" s="111"/>
      <c r="N9" s="109"/>
      <c r="O9" s="110"/>
      <c r="P9" s="110"/>
      <c r="Q9" s="110"/>
    </row>
    <row r="10" spans="1:17" ht="15.75" thickBot="1">
      <c r="A10" s="22" t="s">
        <v>63</v>
      </c>
      <c r="B10" s="21"/>
      <c r="C10" s="27" t="s">
        <v>130</v>
      </c>
      <c r="D10" s="30">
        <v>7212950</v>
      </c>
      <c r="E10" s="30">
        <v>7212950</v>
      </c>
      <c r="G10" s="108"/>
      <c r="H10" s="105"/>
      <c r="I10" s="104"/>
      <c r="J10" s="110"/>
      <c r="K10" s="110"/>
      <c r="L10" s="35"/>
      <c r="M10" s="111"/>
      <c r="N10" s="109"/>
      <c r="O10" s="112"/>
      <c r="P10" s="110"/>
      <c r="Q10" s="110"/>
    </row>
    <row r="11" spans="1:17" ht="15.75" thickBot="1">
      <c r="A11" s="22" t="s">
        <v>64</v>
      </c>
      <c r="B11" s="21"/>
      <c r="C11" s="32"/>
      <c r="D11" s="30">
        <f>SUM(D10)</f>
        <v>7212950</v>
      </c>
      <c r="E11" s="30">
        <f>SUM(E10)</f>
        <v>7212950</v>
      </c>
      <c r="G11" s="108"/>
      <c r="H11" s="105"/>
      <c r="I11" s="104"/>
      <c r="J11" s="110"/>
      <c r="K11" s="110"/>
      <c r="L11" s="35"/>
      <c r="M11" s="111"/>
      <c r="N11" s="109"/>
      <c r="O11" s="112"/>
      <c r="P11" s="110"/>
      <c r="Q11" s="110"/>
    </row>
    <row r="12" spans="1:17" ht="15.75" thickBot="1">
      <c r="A12" s="20"/>
      <c r="B12" s="19"/>
      <c r="C12" s="40"/>
      <c r="D12" s="40"/>
      <c r="E12" s="40"/>
      <c r="G12" s="108"/>
      <c r="H12" s="105"/>
      <c r="I12" s="108"/>
      <c r="J12" s="108"/>
      <c r="K12" s="108"/>
      <c r="L12" s="35"/>
      <c r="M12" s="111"/>
      <c r="N12" s="109"/>
      <c r="O12" s="110"/>
      <c r="P12" s="110"/>
      <c r="Q12" s="110"/>
    </row>
    <row r="13" spans="1:17" ht="15.75" thickBot="1">
      <c r="A13" s="26" t="s">
        <v>118</v>
      </c>
      <c r="B13" s="23"/>
      <c r="C13" s="30">
        <f>C8+C11</f>
        <v>80000</v>
      </c>
      <c r="D13" s="30">
        <f>D8+D11</f>
        <v>-43710736</v>
      </c>
      <c r="E13" s="30">
        <f>E8+E11</f>
        <v>-43630736</v>
      </c>
      <c r="G13" s="104"/>
      <c r="H13" s="105"/>
      <c r="I13" s="104"/>
      <c r="J13" s="112"/>
      <c r="K13" s="112"/>
      <c r="L13" s="35"/>
      <c r="M13" s="100"/>
      <c r="N13" s="109"/>
      <c r="O13" s="110"/>
      <c r="P13" s="110"/>
      <c r="Q13" s="110"/>
    </row>
    <row r="14" spans="1:17" ht="15">
      <c r="A14" s="18"/>
      <c r="B14" s="19"/>
      <c r="C14" s="31"/>
      <c r="D14" s="33"/>
      <c r="E14" s="31"/>
      <c r="G14" s="104"/>
      <c r="H14" s="105"/>
      <c r="I14" s="108"/>
      <c r="J14" s="104"/>
      <c r="K14" s="104"/>
      <c r="L14" s="35"/>
      <c r="M14" s="113"/>
      <c r="N14" s="109"/>
      <c r="O14" s="110"/>
      <c r="P14" s="112"/>
      <c r="Q14" s="110"/>
    </row>
    <row r="15" spans="1:17" ht="15.75" thickBot="1">
      <c r="A15" s="12" t="s">
        <v>119</v>
      </c>
      <c r="B15" s="21"/>
      <c r="C15" s="27">
        <v>80000</v>
      </c>
      <c r="D15" s="27">
        <v>-41696130</v>
      </c>
      <c r="E15" s="27">
        <v>-41616130</v>
      </c>
      <c r="G15" s="104"/>
      <c r="H15" s="105"/>
      <c r="I15" s="104"/>
      <c r="J15" s="104"/>
      <c r="K15" s="104"/>
      <c r="L15" s="35"/>
      <c r="M15" s="100"/>
      <c r="N15" s="109"/>
      <c r="O15" s="100"/>
      <c r="P15" s="104"/>
      <c r="Q15" s="104"/>
    </row>
    <row r="16" spans="1:17" ht="15.75" thickBot="1">
      <c r="A16" s="22" t="s">
        <v>66</v>
      </c>
      <c r="B16" s="21"/>
      <c r="C16" s="32"/>
      <c r="D16" s="27">
        <v>7843730</v>
      </c>
      <c r="E16" s="32">
        <f>SUM(C16:D16)</f>
        <v>7843730</v>
      </c>
      <c r="G16" s="108"/>
      <c r="H16" s="105"/>
      <c r="I16" s="104"/>
      <c r="J16" s="104"/>
      <c r="K16" s="104"/>
      <c r="L16" s="35"/>
      <c r="M16" s="111"/>
      <c r="N16" s="109"/>
      <c r="O16" s="112"/>
      <c r="P16" s="112"/>
      <c r="Q16" s="112"/>
    </row>
    <row r="17" spans="1:17" ht="15.75" thickBot="1">
      <c r="A17" s="12" t="s">
        <v>67</v>
      </c>
      <c r="B17" s="21"/>
      <c r="C17" s="32"/>
      <c r="D17" s="32">
        <f>SUM(D16)</f>
        <v>7843730</v>
      </c>
      <c r="E17" s="32">
        <f>SUM(E16)</f>
        <v>7843730</v>
      </c>
      <c r="G17" s="104"/>
      <c r="H17" s="105"/>
      <c r="I17" s="104"/>
      <c r="J17" s="104"/>
      <c r="K17" s="104"/>
      <c r="L17" s="35"/>
      <c r="M17" s="100"/>
      <c r="N17" s="109"/>
      <c r="O17" s="112"/>
      <c r="P17" s="112"/>
      <c r="Q17" s="110"/>
    </row>
    <row r="18" spans="1:17" ht="15.75" thickBot="1">
      <c r="A18" s="9" t="s">
        <v>120</v>
      </c>
      <c r="B18" s="24"/>
      <c r="C18" s="34">
        <f>C15+C17</f>
        <v>80000</v>
      </c>
      <c r="D18" s="34">
        <f>D15+D17</f>
        <v>-33852400</v>
      </c>
      <c r="E18" s="34">
        <f>E15+E17</f>
        <v>-33772400</v>
      </c>
      <c r="G18" s="104"/>
      <c r="H18" s="105"/>
      <c r="I18" s="104"/>
      <c r="J18" s="104"/>
      <c r="K18" s="104"/>
      <c r="L18" s="35"/>
      <c r="M18" s="100"/>
      <c r="N18" s="109"/>
      <c r="O18" s="112"/>
      <c r="P18" s="112"/>
      <c r="Q18" s="112"/>
    </row>
    <row r="19" spans="1:17" ht="15.75" thickTop="1">
      <c r="A19" s="25"/>
      <c r="G19" s="104"/>
      <c r="H19" s="105"/>
      <c r="I19" s="104"/>
      <c r="J19" s="104"/>
      <c r="K19" s="104"/>
      <c r="L19" s="35"/>
      <c r="M19" s="35"/>
      <c r="N19" s="35"/>
      <c r="O19" s="35"/>
      <c r="P19" s="35"/>
      <c r="Q19" s="35"/>
    </row>
    <row r="20" spans="1:11" ht="15">
      <c r="A20" s="14"/>
      <c r="G20" s="35"/>
      <c r="H20" s="35"/>
      <c r="I20" s="106"/>
      <c r="J20" s="106"/>
      <c r="K20" s="35"/>
    </row>
    <row r="21" ht="15">
      <c r="A21" s="14"/>
    </row>
    <row r="22" ht="15">
      <c r="A22" s="14"/>
    </row>
    <row r="23" ht="15">
      <c r="A23" s="14"/>
    </row>
    <row r="24" spans="1:5" s="46" customFormat="1" ht="15">
      <c r="A24" s="67" t="s">
        <v>126</v>
      </c>
      <c r="C24" s="62" t="s">
        <v>123</v>
      </c>
      <c r="E24" s="65" t="s">
        <v>124</v>
      </c>
    </row>
    <row r="25" spans="1:5" s="46" customFormat="1" ht="15">
      <c r="A25" s="68" t="s">
        <v>125</v>
      </c>
      <c r="C25" s="63" t="s">
        <v>112</v>
      </c>
      <c r="E25" s="66" t="s">
        <v>113</v>
      </c>
    </row>
    <row r="26" spans="1:5" s="46" customFormat="1" ht="15">
      <c r="A26" s="68" t="s">
        <v>115</v>
      </c>
      <c r="C26" s="63" t="s">
        <v>37</v>
      </c>
      <c r="E26" s="66" t="s">
        <v>38</v>
      </c>
    </row>
    <row r="27" spans="3:5" s="46" customFormat="1" ht="15">
      <c r="C27" s="63" t="s">
        <v>39</v>
      </c>
      <c r="E27" s="48"/>
    </row>
    <row r="28" spans="3:5" s="46" customFormat="1" ht="15">
      <c r="C28" s="63" t="s">
        <v>40</v>
      </c>
      <c r="E28" s="48"/>
    </row>
    <row r="29" spans="1:4" s="46" customFormat="1" ht="15">
      <c r="A29" s="64"/>
      <c r="C29" s="47"/>
      <c r="D29" s="48"/>
    </row>
  </sheetData>
  <sheetProtection/>
  <mergeCells count="3">
    <mergeCell ref="A5:A6"/>
    <mergeCell ref="B5:B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Normal="85" zoomScaleSheetLayoutView="100" workbookViewId="0" topLeftCell="A1">
      <selection activeCell="F53" sqref="F53"/>
    </sheetView>
  </sheetViews>
  <sheetFormatPr defaultColWidth="9.140625" defaultRowHeight="15"/>
  <cols>
    <col min="1" max="1" width="51.140625" style="46" customWidth="1"/>
    <col min="2" max="2" width="9.140625" style="46" customWidth="1"/>
    <col min="3" max="3" width="24.421875" style="130" customWidth="1"/>
    <col min="4" max="4" width="23.140625" style="130" customWidth="1"/>
    <col min="5" max="5" width="9.140625" style="46" customWidth="1"/>
    <col min="6" max="6" width="21.7109375" style="118" customWidth="1"/>
    <col min="7" max="7" width="9.28125" style="118" bestFit="1" customWidth="1"/>
    <col min="8" max="8" width="15.00390625" style="119" bestFit="1" customWidth="1"/>
    <col min="9" max="9" width="25.57421875" style="119" customWidth="1"/>
    <col min="10" max="11" width="25.57421875" style="118" customWidth="1"/>
    <col min="12" max="16" width="9.140625" style="118" customWidth="1"/>
    <col min="17" max="16384" width="9.140625" style="46" customWidth="1"/>
  </cols>
  <sheetData>
    <row r="1" ht="15.75">
      <c r="A1" s="45" t="s">
        <v>111</v>
      </c>
    </row>
    <row r="2" ht="15">
      <c r="A2" s="2" t="s">
        <v>134</v>
      </c>
    </row>
    <row r="4" ht="15.75">
      <c r="A4" s="49"/>
    </row>
    <row r="5" spans="1:4" ht="24.75">
      <c r="A5" s="164" t="s">
        <v>1</v>
      </c>
      <c r="B5" s="166" t="s">
        <v>41</v>
      </c>
      <c r="C5" s="123" t="s">
        <v>133</v>
      </c>
      <c r="D5" s="123" t="s">
        <v>133</v>
      </c>
    </row>
    <row r="6" spans="1:4" ht="15.75" thickBot="1">
      <c r="A6" s="165"/>
      <c r="B6" s="167"/>
      <c r="C6" s="124" t="s">
        <v>121</v>
      </c>
      <c r="D6" s="124" t="s">
        <v>122</v>
      </c>
    </row>
    <row r="7" spans="1:4" ht="15">
      <c r="A7" s="50"/>
      <c r="B7" s="51"/>
      <c r="C7" s="123"/>
      <c r="D7" s="131"/>
    </row>
    <row r="8" spans="1:11" ht="15">
      <c r="A8" s="52" t="s">
        <v>68</v>
      </c>
      <c r="B8" s="53"/>
      <c r="C8" s="123"/>
      <c r="D8" s="132"/>
      <c r="F8" s="100"/>
      <c r="G8" s="95"/>
      <c r="H8" s="104"/>
      <c r="I8" s="108"/>
      <c r="J8" s="99"/>
      <c r="K8" s="99"/>
    </row>
    <row r="9" spans="1:11" ht="15">
      <c r="A9" s="50" t="s">
        <v>52</v>
      </c>
      <c r="B9" s="53"/>
      <c r="C9" s="125">
        <v>12164646</v>
      </c>
      <c r="D9" s="125">
        <v>8248963</v>
      </c>
      <c r="F9" s="99"/>
      <c r="G9" s="95"/>
      <c r="H9" s="96"/>
      <c r="I9" s="96"/>
      <c r="J9" s="102"/>
      <c r="K9" s="102"/>
    </row>
    <row r="10" spans="1:11" ht="15">
      <c r="A10" s="50"/>
      <c r="B10" s="53"/>
      <c r="C10" s="125"/>
      <c r="D10" s="125"/>
      <c r="F10" s="99"/>
      <c r="G10" s="95"/>
      <c r="H10" s="96"/>
      <c r="I10" s="96"/>
      <c r="J10" s="102"/>
      <c r="K10" s="102"/>
    </row>
    <row r="11" spans="1:11" ht="15">
      <c r="A11" s="52" t="s">
        <v>69</v>
      </c>
      <c r="B11" s="53"/>
      <c r="C11" s="125"/>
      <c r="D11" s="125"/>
      <c r="F11" s="100"/>
      <c r="G11" s="95"/>
      <c r="H11" s="96"/>
      <c r="I11" s="96"/>
      <c r="J11" s="102"/>
      <c r="K11" s="102"/>
    </row>
    <row r="12" spans="1:11" ht="24">
      <c r="A12" s="50" t="s">
        <v>70</v>
      </c>
      <c r="B12" s="53" t="s">
        <v>71</v>
      </c>
      <c r="C12" s="125">
        <v>5061653</v>
      </c>
      <c r="D12" s="125">
        <v>3119639</v>
      </c>
      <c r="F12" s="99"/>
      <c r="G12" s="95"/>
      <c r="H12" s="96"/>
      <c r="I12" s="96"/>
      <c r="J12" s="102"/>
      <c r="K12" s="102"/>
    </row>
    <row r="13" spans="1:11" ht="24">
      <c r="A13" s="50" t="s">
        <v>72</v>
      </c>
      <c r="B13" s="53"/>
      <c r="C13" s="125">
        <v>266851</v>
      </c>
      <c r="D13" s="125">
        <v>3643</v>
      </c>
      <c r="F13" s="99"/>
      <c r="G13" s="95"/>
      <c r="H13" s="96"/>
      <c r="I13" s="96"/>
      <c r="J13" s="102"/>
      <c r="K13" s="102"/>
    </row>
    <row r="14" spans="1:11" ht="15">
      <c r="A14" s="50" t="s">
        <v>73</v>
      </c>
      <c r="B14" s="53"/>
      <c r="C14" s="125"/>
      <c r="D14" s="125">
        <v>2362</v>
      </c>
      <c r="F14" s="99"/>
      <c r="G14" s="95"/>
      <c r="H14" s="96"/>
      <c r="I14" s="96"/>
      <c r="J14" s="102"/>
      <c r="K14" s="102"/>
    </row>
    <row r="15" spans="1:11" ht="15">
      <c r="A15" s="50" t="s">
        <v>49</v>
      </c>
      <c r="B15" s="53"/>
      <c r="C15" s="125">
        <v>6320433</v>
      </c>
      <c r="D15" s="125">
        <v>6721774</v>
      </c>
      <c r="F15" s="99"/>
      <c r="G15" s="95"/>
      <c r="H15" s="96"/>
      <c r="I15" s="96"/>
      <c r="J15" s="102"/>
      <c r="K15" s="102"/>
    </row>
    <row r="16" spans="1:11" ht="15">
      <c r="A16" s="50" t="s">
        <v>48</v>
      </c>
      <c r="B16" s="53"/>
      <c r="C16" s="125">
        <v>-341985</v>
      </c>
      <c r="D16" s="125">
        <v>-879763</v>
      </c>
      <c r="F16" s="99"/>
      <c r="G16" s="95"/>
      <c r="H16" s="96"/>
      <c r="I16" s="96"/>
      <c r="J16" s="102"/>
      <c r="K16" s="102"/>
    </row>
    <row r="17" spans="1:11" ht="36" customHeight="1">
      <c r="A17" s="50" t="s">
        <v>50</v>
      </c>
      <c r="B17" s="53"/>
      <c r="C17" s="125">
        <v>2967990</v>
      </c>
      <c r="D17" s="126">
        <v>-1951072</v>
      </c>
      <c r="F17" s="99"/>
      <c r="G17" s="99"/>
      <c r="H17" s="104"/>
      <c r="I17" s="43"/>
      <c r="J17" s="102"/>
      <c r="K17" s="102"/>
    </row>
    <row r="18" spans="1:11" ht="24.75" thickBot="1">
      <c r="A18" s="54" t="s">
        <v>74</v>
      </c>
      <c r="B18" s="55"/>
      <c r="C18" s="127">
        <v>38664</v>
      </c>
      <c r="D18" s="127">
        <v>4487</v>
      </c>
      <c r="F18" s="99"/>
      <c r="G18" s="95"/>
      <c r="H18" s="96"/>
      <c r="I18" s="96"/>
      <c r="J18" s="102"/>
      <c r="K18" s="102"/>
    </row>
    <row r="19" spans="1:11" ht="24">
      <c r="A19" s="52" t="s">
        <v>75</v>
      </c>
      <c r="B19" s="53"/>
      <c r="C19" s="123">
        <f>SUM(C9:C18)</f>
        <v>26478252</v>
      </c>
      <c r="D19" s="133">
        <f>SUM(D9:D18)</f>
        <v>15270033</v>
      </c>
      <c r="F19" s="100"/>
      <c r="G19" s="95"/>
      <c r="H19" s="96"/>
      <c r="I19" s="96"/>
      <c r="J19" s="120"/>
      <c r="K19" s="120"/>
    </row>
    <row r="20" spans="1:11" ht="15">
      <c r="A20" s="52"/>
      <c r="B20" s="53"/>
      <c r="C20" s="123"/>
      <c r="D20" s="132"/>
      <c r="H20" s="118"/>
      <c r="I20" s="118"/>
      <c r="J20" s="102"/>
      <c r="K20" s="102"/>
    </row>
    <row r="21" spans="1:11" ht="15">
      <c r="A21" s="52" t="s">
        <v>76</v>
      </c>
      <c r="B21" s="53"/>
      <c r="C21" s="123"/>
      <c r="D21" s="132"/>
      <c r="F21" s="100"/>
      <c r="G21" s="95"/>
      <c r="H21" s="96"/>
      <c r="I21" s="43"/>
      <c r="J21" s="102"/>
      <c r="K21" s="102"/>
    </row>
    <row r="22" spans="1:11" ht="24">
      <c r="A22" s="50" t="s">
        <v>77</v>
      </c>
      <c r="B22" s="53"/>
      <c r="C22" s="125">
        <v>-7049514</v>
      </c>
      <c r="D22" s="125">
        <v>1270351</v>
      </c>
      <c r="F22" s="99"/>
      <c r="G22" s="95"/>
      <c r="H22" s="96"/>
      <c r="I22" s="96"/>
      <c r="J22" s="102"/>
      <c r="K22" s="102"/>
    </row>
    <row r="23" spans="1:11" ht="15">
      <c r="A23" s="50" t="s">
        <v>78</v>
      </c>
      <c r="B23" s="53"/>
      <c r="C23" s="125">
        <v>908528</v>
      </c>
      <c r="D23" s="125">
        <v>-431072</v>
      </c>
      <c r="F23" s="99"/>
      <c r="G23" s="95"/>
      <c r="H23" s="96"/>
      <c r="I23" s="96"/>
      <c r="J23" s="102"/>
      <c r="K23" s="102"/>
    </row>
    <row r="24" spans="1:11" ht="15">
      <c r="A24" s="50" t="s">
        <v>79</v>
      </c>
      <c r="B24" s="53"/>
      <c r="C24" s="125">
        <v>206105</v>
      </c>
      <c r="D24" s="125">
        <v>-34558</v>
      </c>
      <c r="F24" s="99"/>
      <c r="G24" s="95"/>
      <c r="H24" s="96"/>
      <c r="I24" s="96"/>
      <c r="J24" s="102"/>
      <c r="K24" s="102"/>
    </row>
    <row r="25" spans="1:11" ht="15">
      <c r="A25" s="50" t="s">
        <v>80</v>
      </c>
      <c r="B25" s="53"/>
      <c r="C25" s="125">
        <v>2475</v>
      </c>
      <c r="D25" s="125">
        <v>-7340</v>
      </c>
      <c r="F25" s="99"/>
      <c r="G25" s="95"/>
      <c r="H25" s="96"/>
      <c r="I25" s="96"/>
      <c r="J25" s="102"/>
      <c r="K25" s="102"/>
    </row>
    <row r="26" spans="1:11" ht="15">
      <c r="A26" s="50" t="s">
        <v>81</v>
      </c>
      <c r="B26" s="53"/>
      <c r="C26" s="125">
        <v>4367369</v>
      </c>
      <c r="D26" s="125">
        <v>8141292</v>
      </c>
      <c r="F26" s="99"/>
      <c r="G26" s="95"/>
      <c r="H26" s="96"/>
      <c r="I26" s="96"/>
      <c r="J26" s="102"/>
      <c r="K26" s="102"/>
    </row>
    <row r="27" spans="1:11" ht="24">
      <c r="A27" s="50" t="s">
        <v>82</v>
      </c>
      <c r="B27" s="53"/>
      <c r="C27" s="125">
        <v>-450870</v>
      </c>
      <c r="D27" s="125">
        <v>-145990</v>
      </c>
      <c r="F27" s="99"/>
      <c r="G27" s="95"/>
      <c r="H27" s="96"/>
      <c r="I27" s="96"/>
      <c r="J27" s="102"/>
      <c r="K27" s="102"/>
    </row>
    <row r="28" spans="1:11" ht="15">
      <c r="A28" s="114" t="s">
        <v>83</v>
      </c>
      <c r="B28" s="115"/>
      <c r="C28" s="125">
        <v>-91939</v>
      </c>
      <c r="D28" s="125">
        <v>-915089</v>
      </c>
      <c r="F28" s="99"/>
      <c r="G28" s="95"/>
      <c r="H28" s="96"/>
      <c r="I28" s="96"/>
      <c r="J28" s="102"/>
      <c r="K28" s="102"/>
    </row>
    <row r="29" spans="1:11" ht="15.75" thickBot="1">
      <c r="A29" s="10" t="s">
        <v>131</v>
      </c>
      <c r="B29" s="55"/>
      <c r="C29" s="127">
        <v>1012426</v>
      </c>
      <c r="D29" s="127" t="s">
        <v>114</v>
      </c>
      <c r="F29" s="99"/>
      <c r="G29" s="95"/>
      <c r="H29" s="96"/>
      <c r="I29" s="96"/>
      <c r="J29" s="120"/>
      <c r="K29" s="102"/>
    </row>
    <row r="30" spans="1:11" ht="24">
      <c r="A30" s="52" t="s">
        <v>84</v>
      </c>
      <c r="B30" s="53"/>
      <c r="C30" s="123">
        <f>SUM(C19:C29)</f>
        <v>25382832</v>
      </c>
      <c r="D30" s="123">
        <f>SUM(D19:D29)</f>
        <v>23147627</v>
      </c>
      <c r="F30" s="100"/>
      <c r="G30" s="95"/>
      <c r="H30" s="96"/>
      <c r="I30" s="96"/>
      <c r="J30" s="102"/>
      <c r="K30" s="120"/>
    </row>
    <row r="31" spans="1:11" ht="15">
      <c r="A31" s="50"/>
      <c r="B31" s="53"/>
      <c r="C31" s="132"/>
      <c r="D31" s="132"/>
      <c r="F31" s="99"/>
      <c r="G31" s="95"/>
      <c r="H31" s="96"/>
      <c r="I31" s="43"/>
      <c r="J31" s="102"/>
      <c r="K31" s="102"/>
    </row>
    <row r="32" spans="1:11" ht="15">
      <c r="A32" s="50" t="s">
        <v>85</v>
      </c>
      <c r="B32" s="53"/>
      <c r="C32" s="126">
        <v>-1641780</v>
      </c>
      <c r="D32" s="126">
        <v>-1231705</v>
      </c>
      <c r="F32" s="99"/>
      <c r="G32" s="95"/>
      <c r="H32" s="96"/>
      <c r="I32" s="96"/>
      <c r="J32" s="102"/>
      <c r="K32" s="102"/>
    </row>
    <row r="33" spans="1:11" ht="15">
      <c r="A33" s="50" t="s">
        <v>86</v>
      </c>
      <c r="B33" s="53"/>
      <c r="C33" s="126">
        <v>-186000</v>
      </c>
      <c r="D33" s="126"/>
      <c r="F33" s="99"/>
      <c r="G33" s="95"/>
      <c r="H33" s="96"/>
      <c r="I33" s="96"/>
      <c r="J33" s="102"/>
      <c r="K33" s="102"/>
    </row>
    <row r="34" spans="1:11" ht="15.75" thickBot="1">
      <c r="A34" s="6" t="s">
        <v>132</v>
      </c>
      <c r="B34" s="53"/>
      <c r="C34" s="126">
        <v>168289</v>
      </c>
      <c r="D34" s="126"/>
      <c r="F34" s="99"/>
      <c r="G34" s="95"/>
      <c r="H34" s="96"/>
      <c r="I34" s="96"/>
      <c r="J34" s="102"/>
      <c r="K34" s="102"/>
    </row>
    <row r="35" spans="1:11" ht="24.75" thickBot="1">
      <c r="A35" s="56" t="s">
        <v>87</v>
      </c>
      <c r="B35" s="57"/>
      <c r="C35" s="134">
        <f>SUM(C30:C34)</f>
        <v>23723341</v>
      </c>
      <c r="D35" s="134">
        <f>SUM(D30:D34)</f>
        <v>21915922</v>
      </c>
      <c r="F35" s="100"/>
      <c r="G35" s="95"/>
      <c r="H35" s="96"/>
      <c r="I35" s="96"/>
      <c r="J35" s="120"/>
      <c r="K35" s="102"/>
    </row>
    <row r="36" spans="1:11" ht="15">
      <c r="A36" s="50"/>
      <c r="B36" s="53"/>
      <c r="C36" s="123"/>
      <c r="D36" s="133"/>
      <c r="F36" s="99"/>
      <c r="G36" s="95"/>
      <c r="H36" s="96"/>
      <c r="I36" s="43"/>
      <c r="J36" s="120"/>
      <c r="K36" s="120"/>
    </row>
    <row r="37" spans="1:11" ht="15">
      <c r="A37" s="52" t="s">
        <v>88</v>
      </c>
      <c r="B37" s="51"/>
      <c r="C37" s="123"/>
      <c r="D37" s="132"/>
      <c r="F37" s="100"/>
      <c r="G37" s="101"/>
      <c r="H37" s="96"/>
      <c r="I37" s="43"/>
      <c r="J37" s="102"/>
      <c r="K37" s="120"/>
    </row>
    <row r="38" spans="1:11" ht="15">
      <c r="A38" s="50" t="s">
        <v>89</v>
      </c>
      <c r="B38" s="53"/>
      <c r="C38" s="126" t="s">
        <v>114</v>
      </c>
      <c r="D38" s="126">
        <v>756</v>
      </c>
      <c r="F38" s="99"/>
      <c r="G38" s="95"/>
      <c r="H38" s="96"/>
      <c r="I38" s="96"/>
      <c r="J38" s="102"/>
      <c r="K38" s="102"/>
    </row>
    <row r="39" spans="1:11" ht="15">
      <c r="A39" s="50" t="s">
        <v>90</v>
      </c>
      <c r="B39" s="53">
        <v>4</v>
      </c>
      <c r="C39" s="126">
        <v>-230380</v>
      </c>
      <c r="D39" s="126">
        <v>-357501</v>
      </c>
      <c r="F39" s="99"/>
      <c r="G39" s="120"/>
      <c r="H39" s="96"/>
      <c r="I39" s="96"/>
      <c r="J39" s="102"/>
      <c r="K39" s="102"/>
    </row>
    <row r="40" spans="1:11" ht="15">
      <c r="A40" s="50" t="s">
        <v>91</v>
      </c>
      <c r="B40" s="53">
        <v>5</v>
      </c>
      <c r="C40" s="126">
        <v>268682</v>
      </c>
      <c r="D40" s="126">
        <v>448284</v>
      </c>
      <c r="F40" s="99"/>
      <c r="G40" s="120"/>
      <c r="H40" s="96"/>
      <c r="I40" s="96"/>
      <c r="J40" s="102"/>
      <c r="K40" s="102"/>
    </row>
    <row r="41" spans="1:11" ht="15">
      <c r="A41" s="50" t="s">
        <v>92</v>
      </c>
      <c r="B41" s="53"/>
      <c r="C41" s="126">
        <v>-9476452</v>
      </c>
      <c r="D41" s="126">
        <v>-9774833</v>
      </c>
      <c r="F41" s="99"/>
      <c r="G41" s="120"/>
      <c r="H41" s="96"/>
      <c r="I41" s="96"/>
      <c r="J41" s="102"/>
      <c r="K41" s="102"/>
    </row>
    <row r="42" spans="1:11" ht="15">
      <c r="A42" s="50" t="s">
        <v>93</v>
      </c>
      <c r="B42" s="53"/>
      <c r="C42" s="126">
        <v>-629</v>
      </c>
      <c r="D42" s="126">
        <v>-5060</v>
      </c>
      <c r="F42" s="99"/>
      <c r="G42" s="120"/>
      <c r="H42" s="96"/>
      <c r="I42" s="96"/>
      <c r="J42" s="102"/>
      <c r="K42" s="102"/>
    </row>
    <row r="43" spans="1:11" ht="15">
      <c r="A43" s="50" t="s">
        <v>94</v>
      </c>
      <c r="B43" s="53">
        <v>7</v>
      </c>
      <c r="C43" s="126">
        <v>-491567</v>
      </c>
      <c r="D43" s="126">
        <v>-370756</v>
      </c>
      <c r="F43" s="99"/>
      <c r="G43" s="120"/>
      <c r="H43" s="96"/>
      <c r="I43" s="96"/>
      <c r="J43" s="120"/>
      <c r="K43" s="102"/>
    </row>
    <row r="44" spans="1:11" ht="24">
      <c r="A44" s="50" t="s">
        <v>95</v>
      </c>
      <c r="B44" s="53"/>
      <c r="C44" s="126"/>
      <c r="D44" s="126" t="s">
        <v>114</v>
      </c>
      <c r="F44" s="99"/>
      <c r="G44" s="95"/>
      <c r="H44" s="96"/>
      <c r="I44" s="43"/>
      <c r="J44" s="102"/>
      <c r="K44" s="120"/>
    </row>
    <row r="45" spans="1:11" ht="15">
      <c r="A45" s="50" t="s">
        <v>96</v>
      </c>
      <c r="B45" s="53"/>
      <c r="C45" s="126">
        <v>-7360085</v>
      </c>
      <c r="D45" s="126">
        <v>-21970432</v>
      </c>
      <c r="F45" s="99"/>
      <c r="G45" s="95"/>
      <c r="H45" s="96"/>
      <c r="I45" s="96"/>
      <c r="J45" s="102"/>
      <c r="K45" s="102"/>
    </row>
    <row r="46" spans="1:11" ht="15">
      <c r="A46" s="50" t="s">
        <v>97</v>
      </c>
      <c r="B46" s="53"/>
      <c r="C46" s="126">
        <v>2985806</v>
      </c>
      <c r="D46" s="126">
        <v>203940</v>
      </c>
      <c r="F46" s="99"/>
      <c r="G46" s="95"/>
      <c r="H46" s="96"/>
      <c r="I46" s="96"/>
      <c r="J46" s="120"/>
      <c r="K46" s="102"/>
    </row>
    <row r="47" spans="1:11" ht="15">
      <c r="A47" s="50" t="s">
        <v>98</v>
      </c>
      <c r="B47" s="53"/>
      <c r="C47" s="126" t="s">
        <v>114</v>
      </c>
      <c r="D47" s="126" t="s">
        <v>114</v>
      </c>
      <c r="F47" s="99"/>
      <c r="G47" s="95"/>
      <c r="H47" s="96"/>
      <c r="I47" s="43"/>
      <c r="J47" s="100"/>
      <c r="K47" s="120"/>
    </row>
    <row r="48" spans="1:11" ht="15.75" thickBot="1">
      <c r="A48" s="50" t="s">
        <v>99</v>
      </c>
      <c r="B48" s="53"/>
      <c r="C48" s="126">
        <v>-155991</v>
      </c>
      <c r="D48" s="126">
        <v>-106333</v>
      </c>
      <c r="F48" s="99"/>
      <c r="G48" s="95"/>
      <c r="H48" s="96"/>
      <c r="I48" s="104"/>
      <c r="J48" s="100"/>
      <c r="K48" s="100"/>
    </row>
    <row r="49" spans="1:11" ht="24.75" thickBot="1">
      <c r="A49" s="56" t="s">
        <v>100</v>
      </c>
      <c r="B49" s="57"/>
      <c r="C49" s="134">
        <f>SUM(C38:C48)</f>
        <v>-14460616</v>
      </c>
      <c r="D49" s="135">
        <f>SUM(D38:D48)</f>
        <v>-31931935</v>
      </c>
      <c r="F49" s="100"/>
      <c r="G49" s="95"/>
      <c r="H49" s="96"/>
      <c r="I49" s="104"/>
      <c r="J49" s="35"/>
      <c r="K49" s="100"/>
    </row>
    <row r="50" spans="1:11" ht="15.75">
      <c r="A50" s="58"/>
      <c r="B50" s="58"/>
      <c r="C50" s="136"/>
      <c r="D50" s="136"/>
      <c r="F50" s="121"/>
      <c r="G50" s="35"/>
      <c r="H50" s="103"/>
      <c r="I50" s="103"/>
      <c r="J50" s="102"/>
      <c r="K50" s="35"/>
    </row>
    <row r="51" spans="1:11" ht="15">
      <c r="A51" s="52" t="s">
        <v>101</v>
      </c>
      <c r="B51" s="53"/>
      <c r="C51" s="123"/>
      <c r="D51" s="132"/>
      <c r="F51" s="100"/>
      <c r="G51" s="95"/>
      <c r="H51" s="104"/>
      <c r="I51" s="108"/>
      <c r="J51" s="102"/>
      <c r="K51" s="102"/>
    </row>
    <row r="52" spans="1:11" ht="15">
      <c r="A52" s="50" t="s">
        <v>33</v>
      </c>
      <c r="B52" s="53"/>
      <c r="C52" s="125">
        <v>3514395</v>
      </c>
      <c r="D52" s="125" t="s">
        <v>114</v>
      </c>
      <c r="F52" s="99"/>
      <c r="G52" s="95"/>
      <c r="H52" s="104"/>
      <c r="I52" s="104"/>
      <c r="J52" s="102"/>
      <c r="K52" s="102"/>
    </row>
    <row r="53" spans="1:11" ht="15">
      <c r="A53" s="50" t="s">
        <v>102</v>
      </c>
      <c r="B53" s="53">
        <v>17</v>
      </c>
      <c r="C53" s="125">
        <v>9396955</v>
      </c>
      <c r="D53" s="125">
        <v>17007500</v>
      </c>
      <c r="F53" s="99"/>
      <c r="G53" s="95"/>
      <c r="H53" s="96"/>
      <c r="I53" s="104"/>
      <c r="J53" s="99"/>
      <c r="K53" s="102"/>
    </row>
    <row r="54" spans="1:11" ht="15">
      <c r="A54" s="50" t="s">
        <v>103</v>
      </c>
      <c r="B54" s="53">
        <v>17</v>
      </c>
      <c r="C54" s="125">
        <v>-4762132</v>
      </c>
      <c r="D54" s="125">
        <v>-4336407</v>
      </c>
      <c r="F54" s="99"/>
      <c r="G54" s="95"/>
      <c r="H54" s="96"/>
      <c r="I54" s="104"/>
      <c r="J54" s="100"/>
      <c r="K54" s="99"/>
    </row>
    <row r="55" spans="1:11" ht="15.75" thickBot="1">
      <c r="A55" s="54" t="s">
        <v>104</v>
      </c>
      <c r="B55" s="55">
        <v>17</v>
      </c>
      <c r="C55" s="127">
        <v>-16917195</v>
      </c>
      <c r="D55" s="127">
        <v>-4919556</v>
      </c>
      <c r="F55" s="99"/>
      <c r="G55" s="95"/>
      <c r="H55" s="96"/>
      <c r="I55" s="96"/>
      <c r="J55" s="100"/>
      <c r="K55" s="100"/>
    </row>
    <row r="56" spans="1:11" ht="24">
      <c r="A56" s="52" t="s">
        <v>105</v>
      </c>
      <c r="B56" s="53"/>
      <c r="C56" s="123">
        <f>SUM(C52:C55)</f>
        <v>-8767977</v>
      </c>
      <c r="D56" s="123">
        <f>SUM(D52:D55)</f>
        <v>7751537</v>
      </c>
      <c r="F56" s="100"/>
      <c r="G56" s="95"/>
      <c r="H56" s="102"/>
      <c r="I56" s="100"/>
      <c r="J56" s="100"/>
      <c r="K56" s="100"/>
    </row>
    <row r="57" spans="1:11" ht="15">
      <c r="A57" s="50"/>
      <c r="B57" s="53"/>
      <c r="C57" s="123"/>
      <c r="D57" s="132"/>
      <c r="F57" s="99"/>
      <c r="G57" s="95"/>
      <c r="H57" s="102"/>
      <c r="I57" s="100"/>
      <c r="J57" s="102"/>
      <c r="K57" s="100"/>
    </row>
    <row r="58" spans="1:11" ht="24.75" thickBot="1">
      <c r="A58" s="54" t="s">
        <v>106</v>
      </c>
      <c r="B58" s="55"/>
      <c r="C58" s="127">
        <v>35075</v>
      </c>
      <c r="D58" s="127">
        <v>-56200</v>
      </c>
      <c r="F58" s="99"/>
      <c r="G58" s="95"/>
      <c r="H58" s="102"/>
      <c r="I58" s="100"/>
      <c r="J58" s="100"/>
      <c r="K58" s="102"/>
    </row>
    <row r="59" spans="1:11" ht="24">
      <c r="A59" s="52" t="s">
        <v>107</v>
      </c>
      <c r="B59" s="53"/>
      <c r="C59" s="123">
        <f>C35+C49+C56+C58</f>
        <v>529823</v>
      </c>
      <c r="D59" s="123">
        <f>D35+D49+D56+D58</f>
        <v>-2320676</v>
      </c>
      <c r="F59" s="100"/>
      <c r="G59" s="95"/>
      <c r="H59" s="122"/>
      <c r="I59" s="107"/>
      <c r="J59" s="100"/>
      <c r="K59" s="100"/>
    </row>
    <row r="60" spans="1:11" ht="15.75" thickBot="1">
      <c r="A60" s="59" t="s">
        <v>108</v>
      </c>
      <c r="B60" s="55">
        <v>14</v>
      </c>
      <c r="C60" s="127">
        <v>559317</v>
      </c>
      <c r="D60" s="127">
        <v>6173897</v>
      </c>
      <c r="F60" s="100"/>
      <c r="G60" s="95"/>
      <c r="H60" s="122"/>
      <c r="I60" s="107"/>
      <c r="J60" s="100"/>
      <c r="K60" s="100"/>
    </row>
    <row r="61" spans="1:11" ht="15.75" thickBot="1">
      <c r="A61" s="60" t="s">
        <v>109</v>
      </c>
      <c r="B61" s="61">
        <v>14</v>
      </c>
      <c r="C61" s="137">
        <f>SUM(C59:C60)</f>
        <v>1089140</v>
      </c>
      <c r="D61" s="137">
        <f>SUM(D59:D60)</f>
        <v>3853221</v>
      </c>
      <c r="F61" s="100"/>
      <c r="G61" s="95"/>
      <c r="H61" s="122"/>
      <c r="I61" s="107"/>
      <c r="J61" s="100"/>
      <c r="K61" s="100"/>
    </row>
    <row r="62" spans="1:11" ht="15.75" thickTop="1">
      <c r="A62" s="62"/>
      <c r="F62" s="116"/>
      <c r="G62" s="35"/>
      <c r="H62" s="35"/>
      <c r="I62" s="35"/>
      <c r="J62" s="100"/>
      <c r="K62" s="100"/>
    </row>
    <row r="63" spans="1:11" ht="15">
      <c r="A63" s="62"/>
      <c r="F63" s="116"/>
      <c r="G63" s="35"/>
      <c r="H63" s="35"/>
      <c r="I63" s="35"/>
      <c r="J63" s="100"/>
      <c r="K63" s="100"/>
    </row>
    <row r="64" spans="1:11" ht="15">
      <c r="A64" s="62"/>
      <c r="F64" s="104"/>
      <c r="G64" s="105"/>
      <c r="H64" s="96"/>
      <c r="I64" s="104"/>
      <c r="J64" s="104"/>
      <c r="K64" s="100"/>
    </row>
    <row r="65" spans="1:11" ht="15">
      <c r="A65" s="67" t="s">
        <v>126</v>
      </c>
      <c r="C65" s="128" t="s">
        <v>123</v>
      </c>
      <c r="D65" s="128" t="s">
        <v>124</v>
      </c>
      <c r="F65" s="117"/>
      <c r="G65" s="103"/>
      <c r="H65" s="103"/>
      <c r="I65" s="103"/>
      <c r="J65" s="104"/>
      <c r="K65" s="104"/>
    </row>
    <row r="66" spans="1:11" ht="15">
      <c r="A66" s="68" t="s">
        <v>125</v>
      </c>
      <c r="C66" s="129" t="s">
        <v>112</v>
      </c>
      <c r="D66" s="129" t="s">
        <v>113</v>
      </c>
      <c r="J66" s="104"/>
      <c r="K66" s="104"/>
    </row>
    <row r="67" spans="1:11" ht="15">
      <c r="A67" s="68" t="s">
        <v>115</v>
      </c>
      <c r="C67" s="129" t="s">
        <v>37</v>
      </c>
      <c r="D67" s="129" t="s">
        <v>38</v>
      </c>
      <c r="J67" s="103"/>
      <c r="K67" s="104"/>
    </row>
    <row r="68" spans="3:11" ht="15">
      <c r="C68" s="129" t="s">
        <v>39</v>
      </c>
      <c r="K68" s="103"/>
    </row>
    <row r="69" ht="15">
      <c r="C69" s="129" t="s">
        <v>40</v>
      </c>
    </row>
    <row r="70" ht="15">
      <c r="A70" s="64"/>
    </row>
    <row r="71" spans="8:9" ht="15">
      <c r="H71" s="118"/>
      <c r="I71" s="118"/>
    </row>
    <row r="72" spans="8:9" ht="15">
      <c r="H72" s="118"/>
      <c r="I72" s="118"/>
    </row>
    <row r="73" spans="8:9" ht="15">
      <c r="H73" s="118"/>
      <c r="I73" s="118"/>
    </row>
    <row r="75" spans="8:9" ht="15">
      <c r="H75" s="118"/>
      <c r="I75" s="118"/>
    </row>
    <row r="77" spans="8:9" ht="15">
      <c r="H77" s="118"/>
      <c r="I77" s="118"/>
    </row>
  </sheetData>
  <sheetProtection/>
  <mergeCells count="2"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Rauan Zhumakhanova</dc:creator>
  <cp:keywords/>
  <dc:description/>
  <cp:lastModifiedBy>Elmira Kusnidenova</cp:lastModifiedBy>
  <cp:lastPrinted>2017-08-11T12:25:49Z</cp:lastPrinted>
  <dcterms:created xsi:type="dcterms:W3CDTF">2016-11-14T09:11:53Z</dcterms:created>
  <dcterms:modified xsi:type="dcterms:W3CDTF">2017-11-16T06:14:12Z</dcterms:modified>
  <cp:category/>
  <cp:version/>
  <cp:contentType/>
  <cp:contentStatus/>
</cp:coreProperties>
</file>