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88330A0F-5806-4B4D-A747-6125728F899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ух баланс 9 месяцев 22" sheetId="1" r:id="rId1"/>
    <sheet name="ОПиУ 9мес 22" sheetId="2" r:id="rId2"/>
    <sheet name="ОДДС за 9мес 22" sheetId="6" r:id="rId3"/>
    <sheet name="Отчет об изм в капитале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6" l="1"/>
  <c r="B9" i="6"/>
  <c r="C17" i="6"/>
  <c r="C9" i="6"/>
  <c r="I26" i="1"/>
  <c r="I25" i="1"/>
  <c r="I22" i="1"/>
  <c r="I15" i="1"/>
  <c r="I14" i="1"/>
  <c r="I11" i="1"/>
  <c r="J12" i="1"/>
  <c r="I35" i="1" l="1"/>
  <c r="I36" i="1" s="1"/>
  <c r="I31" i="1"/>
  <c r="I27" i="1"/>
  <c r="I12" i="1"/>
  <c r="R11" i="2"/>
  <c r="R14" i="2" s="1"/>
  <c r="R19" i="2" s="1"/>
  <c r="R21" i="2" s="1"/>
  <c r="Z11" i="2"/>
  <c r="Z14" i="2" s="1"/>
  <c r="Z19" i="2" s="1"/>
  <c r="Z21" i="2" s="1"/>
  <c r="Z23" i="2" s="1"/>
  <c r="Z26" i="2" s="1"/>
  <c r="J35" i="1"/>
  <c r="J36" i="1" s="1"/>
  <c r="J22" i="1"/>
  <c r="J27" i="1" s="1"/>
  <c r="I16" i="1"/>
  <c r="J16" i="1"/>
  <c r="I17" i="1" l="1"/>
  <c r="I37" i="1"/>
  <c r="J37" i="1"/>
  <c r="J17" i="1"/>
  <c r="R23" i="2"/>
  <c r="R26" i="2" s="1"/>
</calcChain>
</file>

<file path=xl/sharedStrings.xml><?xml version="1.0" encoding="utf-8"?>
<sst xmlns="http://schemas.openxmlformats.org/spreadsheetml/2006/main" count="299" uniqueCount="165">
  <si>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</si>
  <si>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</si>
  <si>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</si>
  <si>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</si>
  <si>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</si>
  <si>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</si>
  <si>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</si>
  <si>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</si>
  <si>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</si>
  <si>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</si>
  <si>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</si>
  <si>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</si>
  <si>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</si>
  <si>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</si>
  <si>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</si>
  <si>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</si>
  <si>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</si>
  <si>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</si>
  <si>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</si>
  <si>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</si>
  <si>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</si>
  <si>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</si>
  <si>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</si>
  <si>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</si>
  <si>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</si>
  <si>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</si>
  <si>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</si>
  <si>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</si>
  <si>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</si>
  <si>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</si>
  <si>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</si>
  <si>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</si>
  <si>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</si>
  <si>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</si>
  <si>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</si>
  <si>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</si>
  <si>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</si>
  <si>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</si>
  <si>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</si>
  <si>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</si>
  <si>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</si>
  <si>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</si>
  <si>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</si>
  <si>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</si>
  <si>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</si>
  <si>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17/14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</si>
  <si>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</si>
  <si>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</si>
  <si>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</si>
  <si>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</si>
  <si>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</si>
  <si>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</si>
  <si>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</si>
  <si>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</si>
  <si>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</si>
  <si>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</si>
  <si>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</si>
  <si>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</si>
  <si>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</si>
  <si>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</si>
  <si>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</si>
  <si>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</si>
  <si>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</si>
  <si>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</si>
  <si>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</si>
  <si>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</si>
  <si>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</si>
  <si>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</si>
  <si>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</si>
  <si>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</si>
  <si>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</si>
  <si>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</si>
  <si>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31 декабря 2021 года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</si>
  <si>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</si>
  <si>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</si>
  <si>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</si>
  <si>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</si>
  <si>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</si>
  <si>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</si>
  <si>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</si>
  <si>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</si>
  <si>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</si>
  <si>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</si>
  <si>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</si>
  <si>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</si>
  <si>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</si>
  <si>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</si>
  <si>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</si>
  <si>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</si>
  <si>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</si>
  <si>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</si>
  <si>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Сальдо на 1 января 2021 года</t>
  </si>
  <si>
    <t>Сальдо на 1 января 2022 года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</si>
  <si>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</si>
  <si>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</si>
  <si>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</si>
  <si>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</si>
  <si>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</si>
  <si>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</si>
  <si>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</si>
  <si>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</si>
  <si>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Общий совокупный доход</t>
  </si>
  <si>
    <t>Дивиденды</t>
  </si>
  <si>
    <t>Прибыль/убыток за период</t>
  </si>
  <si>
    <t>(21 000)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</si>
  <si>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</si>
  <si>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</si>
  <si>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</si>
  <si>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</si>
  <si>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</si>
  <si>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</si>
  <si>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</si>
  <si>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</si>
  <si>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</si>
  <si>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</si>
  <si>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</si>
  <si>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</si>
  <si>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</si>
  <si>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</si>
  <si>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</si>
  <si>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</si>
  <si>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</si>
  <si>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</si>
  <si>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</si>
  <si>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</si>
  <si>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</si>
  <si>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</si>
  <si>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</si>
  <si>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</si>
  <si>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</si>
  <si>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379 564</t>
  </si>
  <si>
    <t>565 260</t>
  </si>
  <si>
    <t>65 872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</si>
  <si>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</si>
  <si>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</si>
  <si>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</si>
  <si>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</si>
  <si>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ПРОМЕЖУТОЧНЫЙ СОКРАЩЕННЫЙ ОТЧЕТ О ФИНАНСОВОМ ПОЛОЖЕНИИ ПО СОСТОЯНИЮ НА 30 СЕНТЯБРЯ  2022 ГОДА</t>
  </si>
  <si>
    <t>30 сентября 2022 года (не аудировано)</t>
  </si>
  <si>
    <t>ПРОМЕЖУТОЧНЫЙ СОКРАЩЕННЫЙ ОТЧЕТ О ПРИБЫЛЯХ ИЛИ УБЫТКАХ И ПРОЧЕМ СОВОКУПНОМ ДОХОДЕ ЗА ШЕСТЬ МЕСЯЦЕВ, ЗАКОНЧИВШИХСЯ 30 СЕНТЯБРЯ 2022 ГОДА</t>
  </si>
  <si>
    <t>30 сентября 2022г. (неаудировано)</t>
  </si>
  <si>
    <t>за девять месяцев, закончившихся</t>
  </si>
  <si>
    <t>30 сентября 2021 года (неаудировано)</t>
  </si>
  <si>
    <t>30 сентября 2022 года (неаудировано)</t>
  </si>
  <si>
    <t>30 сентября 2021 года (неаудированно)</t>
  </si>
  <si>
    <t>ПРОМЕЖУТОЧНЫЙ СОКРАЩЕННЫЙ ОТЧЕТ О ДВИЖЕНИИ ДЕНЕЖНЫХ СРЕДСТВ ЗА ШЕСТЬ МЕСЯЦЕВ, ЗАКОНЧИВШИХСЯ 30 СЕНТЯБРЯ 2022 ГОДА</t>
  </si>
  <si>
    <t>ПРОМЕЖУТОЧНЫЙ СОКРАЩЕННЫЙ ОТЧЕТ ОБ ИЗМЕНЕНИЯХ В КАПИТАЛЕ
ЗА ДЕВЯТЬ МЕСЯЦЕВ, ЗАКОНЧИВШИХСЯ 30 СЕНТЯБРЯ 2022 ГОДА</t>
  </si>
  <si>
    <t>1 248 498</t>
  </si>
  <si>
    <t>6 437 029</t>
  </si>
  <si>
    <t>7 685 527</t>
  </si>
  <si>
    <t>885 726</t>
  </si>
  <si>
    <t>2 134 225</t>
  </si>
  <si>
    <t>6 903 617</t>
  </si>
  <si>
    <t>7 768 344</t>
  </si>
  <si>
    <t>9 016 842</t>
  </si>
  <si>
    <t>Сальдо на 30 сентября 2022 года</t>
  </si>
  <si>
    <t>2 604 663</t>
  </si>
  <si>
    <t>9 041 692</t>
  </si>
  <si>
    <t>10 290 190</t>
  </si>
  <si>
    <t>Сальдо на 30 сентября 2021 года</t>
  </si>
  <si>
    <t>Руководитель</t>
  </si>
  <si>
    <t>Бурбаев М. А.</t>
  </si>
  <si>
    <t>(подпись)</t>
  </si>
  <si>
    <t>Главный бухгалтер</t>
  </si>
  <si>
    <t>Заболотская Н. 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</si>
</sst>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0,"/>
    <numFmt numFmtId="166" formatCode="_-* #,##0\ _₽_-;\-* #,##0\ _₽_-;_-* &quot;-&quot;\ _₽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7" xfId="0" applyFont="1" applyFill="1" applyBorder="1"/>
    <xf numFmtId="0" fontId="1" fillId="0" borderId="18" xfId="0" applyFont="1" applyFill="1" applyBorder="1"/>
    <xf numFmtId="0" fontId="2" fillId="0" borderId="19" xfId="0" applyNumberFormat="1" applyFont="1" applyFill="1" applyBorder="1" applyAlignment="1">
      <alignment horizontal="centerContinuous" vertical="center" wrapText="1"/>
    </xf>
    <xf numFmtId="0" fontId="2" fillId="0" borderId="16" xfId="0" applyNumberFormat="1" applyFont="1" applyFill="1" applyBorder="1" applyAlignment="1">
      <alignment horizontal="centerContinuous" vertical="center" wrapText="1"/>
    </xf>
    <xf numFmtId="0" fontId="4" fillId="0" borderId="16" xfId="0" applyNumberFormat="1" applyFont="1" applyFill="1" applyBorder="1" applyAlignment="1">
      <alignment horizontal="centerContinuous" vertical="center" wrapText="1"/>
    </xf>
    <xf numFmtId="0" fontId="4" fillId="0" borderId="2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/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 vertical="top" wrapText="1"/>
    </xf>
    <xf numFmtId="166" fontId="6" fillId="0" borderId="2" xfId="0" applyNumberFormat="1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5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wrapText="1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4"/>
  <sheetViews>
    <sheetView topLeftCell="A10" workbookViewId="0">
      <selection activeCell="B40" sqref="B40:J43"/>
    </sheetView>
  </sheetViews>
  <sheetFormatPr defaultRowHeight="12.75" x14ac:dyDescent="0.2"/>
  <cols>
    <col min="1" max="1" width="1.28515625" style="28" customWidth="1"/>
    <col min="2" max="6" width="9" style="28" customWidth="1"/>
    <col min="7" max="7" width="6.140625" style="28" customWidth="1"/>
    <col min="8" max="8" width="6.42578125" style="28" customWidth="1"/>
    <col min="9" max="9" width="17.85546875" style="28" customWidth="1"/>
    <col min="10" max="10" width="18.28515625" style="28" customWidth="1"/>
    <col min="11" max="253" width="9.140625" style="28" customWidth="1"/>
    <col min="254" max="254" width="1.28515625" style="28" customWidth="1"/>
    <col min="255" max="259" width="9" style="28" customWidth="1"/>
    <col min="260" max="260" width="9.5703125" style="28" customWidth="1"/>
    <col min="261" max="261" width="10.140625" style="28" customWidth="1"/>
    <col min="262" max="262" width="17.85546875" style="28" customWidth="1"/>
    <col min="263" max="263" width="18.28515625" style="28" customWidth="1"/>
    <col min="264" max="509" width="9.140625" style="28" customWidth="1"/>
    <col min="510" max="510" width="1.28515625" style="28" customWidth="1"/>
    <col min="511" max="515" width="9" style="28" customWidth="1"/>
    <col min="516" max="516" width="9.5703125" style="28" customWidth="1"/>
    <col min="517" max="517" width="10.140625" style="28" customWidth="1"/>
    <col min="518" max="518" width="17.85546875" style="28" customWidth="1"/>
    <col min="519" max="519" width="18.28515625" style="28" customWidth="1"/>
    <col min="520" max="765" width="9.140625" style="28" customWidth="1"/>
    <col min="766" max="766" width="1.28515625" style="28" customWidth="1"/>
    <col min="767" max="771" width="9" style="28" customWidth="1"/>
    <col min="772" max="772" width="9.5703125" style="28" customWidth="1"/>
    <col min="773" max="773" width="10.140625" style="28" customWidth="1"/>
    <col min="774" max="774" width="17.85546875" style="28" customWidth="1"/>
    <col min="775" max="775" width="18.28515625" style="28" customWidth="1"/>
    <col min="776" max="1021" width="9.140625" style="28" customWidth="1"/>
    <col min="1022" max="1022" width="1.28515625" style="28" customWidth="1"/>
    <col min="1023" max="1027" width="9" style="28" customWidth="1"/>
    <col min="1028" max="1028" width="9.5703125" style="28" customWidth="1"/>
    <col min="1029" max="1029" width="10.140625" style="28" customWidth="1"/>
    <col min="1030" max="1030" width="17.85546875" style="28" customWidth="1"/>
    <col min="1031" max="1031" width="18.28515625" style="28" customWidth="1"/>
    <col min="1032" max="1277" width="9.140625" style="28" customWidth="1"/>
    <col min="1278" max="1278" width="1.28515625" style="28" customWidth="1"/>
    <col min="1279" max="1283" width="9" style="28" customWidth="1"/>
    <col min="1284" max="1284" width="9.5703125" style="28" customWidth="1"/>
    <col min="1285" max="1285" width="10.140625" style="28" customWidth="1"/>
    <col min="1286" max="1286" width="17.85546875" style="28" customWidth="1"/>
    <col min="1287" max="1287" width="18.28515625" style="28" customWidth="1"/>
    <col min="1288" max="1533" width="9.140625" style="28" customWidth="1"/>
    <col min="1534" max="1534" width="1.28515625" style="28" customWidth="1"/>
    <col min="1535" max="1539" width="9" style="28" customWidth="1"/>
    <col min="1540" max="1540" width="9.5703125" style="28" customWidth="1"/>
    <col min="1541" max="1541" width="10.140625" style="28" customWidth="1"/>
    <col min="1542" max="1542" width="17.85546875" style="28" customWidth="1"/>
    <col min="1543" max="1543" width="18.28515625" style="28" customWidth="1"/>
    <col min="1544" max="1789" width="9.140625" style="28" customWidth="1"/>
    <col min="1790" max="1790" width="1.28515625" style="28" customWidth="1"/>
    <col min="1791" max="1795" width="9" style="28" customWidth="1"/>
    <col min="1796" max="1796" width="9.5703125" style="28" customWidth="1"/>
    <col min="1797" max="1797" width="10.140625" style="28" customWidth="1"/>
    <col min="1798" max="1798" width="17.85546875" style="28" customWidth="1"/>
    <col min="1799" max="1799" width="18.28515625" style="28" customWidth="1"/>
    <col min="1800" max="2045" width="9.140625" style="28" customWidth="1"/>
    <col min="2046" max="2046" width="1.28515625" style="28" customWidth="1"/>
    <col min="2047" max="2051" width="9" style="28" customWidth="1"/>
    <col min="2052" max="2052" width="9.5703125" style="28" customWidth="1"/>
    <col min="2053" max="2053" width="10.140625" style="28" customWidth="1"/>
    <col min="2054" max="2054" width="17.85546875" style="28" customWidth="1"/>
    <col min="2055" max="2055" width="18.28515625" style="28" customWidth="1"/>
    <col min="2056" max="2301" width="9.140625" style="28" customWidth="1"/>
    <col min="2302" max="2302" width="1.28515625" style="28" customWidth="1"/>
    <col min="2303" max="2307" width="9" style="28" customWidth="1"/>
    <col min="2308" max="2308" width="9.5703125" style="28" customWidth="1"/>
    <col min="2309" max="2309" width="10.140625" style="28" customWidth="1"/>
    <col min="2310" max="2310" width="17.85546875" style="28" customWidth="1"/>
    <col min="2311" max="2311" width="18.28515625" style="28" customWidth="1"/>
    <col min="2312" max="2557" width="9.140625" style="28" customWidth="1"/>
    <col min="2558" max="2558" width="1.28515625" style="28" customWidth="1"/>
    <col min="2559" max="2563" width="9" style="28" customWidth="1"/>
    <col min="2564" max="2564" width="9.5703125" style="28" customWidth="1"/>
    <col min="2565" max="2565" width="10.140625" style="28" customWidth="1"/>
    <col min="2566" max="2566" width="17.85546875" style="28" customWidth="1"/>
    <col min="2567" max="2567" width="18.28515625" style="28" customWidth="1"/>
    <col min="2568" max="2813" width="9.140625" style="28" customWidth="1"/>
    <col min="2814" max="2814" width="1.28515625" style="28" customWidth="1"/>
    <col min="2815" max="2819" width="9" style="28" customWidth="1"/>
    <col min="2820" max="2820" width="9.5703125" style="28" customWidth="1"/>
    <col min="2821" max="2821" width="10.140625" style="28" customWidth="1"/>
    <col min="2822" max="2822" width="17.85546875" style="28" customWidth="1"/>
    <col min="2823" max="2823" width="18.28515625" style="28" customWidth="1"/>
    <col min="2824" max="3069" width="9.140625" style="28" customWidth="1"/>
    <col min="3070" max="3070" width="1.28515625" style="28" customWidth="1"/>
    <col min="3071" max="3075" width="9" style="28" customWidth="1"/>
    <col min="3076" max="3076" width="9.5703125" style="28" customWidth="1"/>
    <col min="3077" max="3077" width="10.140625" style="28" customWidth="1"/>
    <col min="3078" max="3078" width="17.85546875" style="28" customWidth="1"/>
    <col min="3079" max="3079" width="18.28515625" style="28" customWidth="1"/>
    <col min="3080" max="3325" width="9.140625" style="28" customWidth="1"/>
    <col min="3326" max="3326" width="1.28515625" style="28" customWidth="1"/>
    <col min="3327" max="3331" width="9" style="28" customWidth="1"/>
    <col min="3332" max="3332" width="9.5703125" style="28" customWidth="1"/>
    <col min="3333" max="3333" width="10.140625" style="28" customWidth="1"/>
    <col min="3334" max="3334" width="17.85546875" style="28" customWidth="1"/>
    <col min="3335" max="3335" width="18.28515625" style="28" customWidth="1"/>
    <col min="3336" max="3581" width="9.140625" style="28" customWidth="1"/>
    <col min="3582" max="3582" width="1.28515625" style="28" customWidth="1"/>
    <col min="3583" max="3587" width="9" style="28" customWidth="1"/>
    <col min="3588" max="3588" width="9.5703125" style="28" customWidth="1"/>
    <col min="3589" max="3589" width="10.140625" style="28" customWidth="1"/>
    <col min="3590" max="3590" width="17.85546875" style="28" customWidth="1"/>
    <col min="3591" max="3591" width="18.28515625" style="28" customWidth="1"/>
    <col min="3592" max="3837" width="9.140625" style="28" customWidth="1"/>
    <col min="3838" max="3838" width="1.28515625" style="28" customWidth="1"/>
    <col min="3839" max="3843" width="9" style="28" customWidth="1"/>
    <col min="3844" max="3844" width="9.5703125" style="28" customWidth="1"/>
    <col min="3845" max="3845" width="10.140625" style="28" customWidth="1"/>
    <col min="3846" max="3846" width="17.85546875" style="28" customWidth="1"/>
    <col min="3847" max="3847" width="18.28515625" style="28" customWidth="1"/>
    <col min="3848" max="4093" width="9.140625" style="28" customWidth="1"/>
    <col min="4094" max="4094" width="1.28515625" style="28" customWidth="1"/>
    <col min="4095" max="4099" width="9" style="28" customWidth="1"/>
    <col min="4100" max="4100" width="9.5703125" style="28" customWidth="1"/>
    <col min="4101" max="4101" width="10.140625" style="28" customWidth="1"/>
    <col min="4102" max="4102" width="17.85546875" style="28" customWidth="1"/>
    <col min="4103" max="4103" width="18.28515625" style="28" customWidth="1"/>
    <col min="4104" max="4349" width="9.140625" style="28" customWidth="1"/>
    <col min="4350" max="4350" width="1.28515625" style="28" customWidth="1"/>
    <col min="4351" max="4355" width="9" style="28" customWidth="1"/>
    <col min="4356" max="4356" width="9.5703125" style="28" customWidth="1"/>
    <col min="4357" max="4357" width="10.140625" style="28" customWidth="1"/>
    <col min="4358" max="4358" width="17.85546875" style="28" customWidth="1"/>
    <col min="4359" max="4359" width="18.28515625" style="28" customWidth="1"/>
    <col min="4360" max="4605" width="9.140625" style="28" customWidth="1"/>
    <col min="4606" max="4606" width="1.28515625" style="28" customWidth="1"/>
    <col min="4607" max="4611" width="9" style="28" customWidth="1"/>
    <col min="4612" max="4612" width="9.5703125" style="28" customWidth="1"/>
    <col min="4613" max="4613" width="10.140625" style="28" customWidth="1"/>
    <col min="4614" max="4614" width="17.85546875" style="28" customWidth="1"/>
    <col min="4615" max="4615" width="18.28515625" style="28" customWidth="1"/>
    <col min="4616" max="4861" width="9.140625" style="28" customWidth="1"/>
    <col min="4862" max="4862" width="1.28515625" style="28" customWidth="1"/>
    <col min="4863" max="4867" width="9" style="28" customWidth="1"/>
    <col min="4868" max="4868" width="9.5703125" style="28" customWidth="1"/>
    <col min="4869" max="4869" width="10.140625" style="28" customWidth="1"/>
    <col min="4870" max="4870" width="17.85546875" style="28" customWidth="1"/>
    <col min="4871" max="4871" width="18.28515625" style="28" customWidth="1"/>
    <col min="4872" max="5117" width="9.140625" style="28" customWidth="1"/>
    <col min="5118" max="5118" width="1.28515625" style="28" customWidth="1"/>
    <col min="5119" max="5123" width="9" style="28" customWidth="1"/>
    <col min="5124" max="5124" width="9.5703125" style="28" customWidth="1"/>
    <col min="5125" max="5125" width="10.140625" style="28" customWidth="1"/>
    <col min="5126" max="5126" width="17.85546875" style="28" customWidth="1"/>
    <col min="5127" max="5127" width="18.28515625" style="28" customWidth="1"/>
    <col min="5128" max="5373" width="9.140625" style="28" customWidth="1"/>
    <col min="5374" max="5374" width="1.28515625" style="28" customWidth="1"/>
    <col min="5375" max="5379" width="9" style="28" customWidth="1"/>
    <col min="5380" max="5380" width="9.5703125" style="28" customWidth="1"/>
    <col min="5381" max="5381" width="10.140625" style="28" customWidth="1"/>
    <col min="5382" max="5382" width="17.85546875" style="28" customWidth="1"/>
    <col min="5383" max="5383" width="18.28515625" style="28" customWidth="1"/>
    <col min="5384" max="5629" width="9.140625" style="28" customWidth="1"/>
    <col min="5630" max="5630" width="1.28515625" style="28" customWidth="1"/>
    <col min="5631" max="5635" width="9" style="28" customWidth="1"/>
    <col min="5636" max="5636" width="9.5703125" style="28" customWidth="1"/>
    <col min="5637" max="5637" width="10.140625" style="28" customWidth="1"/>
    <col min="5638" max="5638" width="17.85546875" style="28" customWidth="1"/>
    <col min="5639" max="5639" width="18.28515625" style="28" customWidth="1"/>
    <col min="5640" max="5885" width="9.140625" style="28" customWidth="1"/>
    <col min="5886" max="5886" width="1.28515625" style="28" customWidth="1"/>
    <col min="5887" max="5891" width="9" style="28" customWidth="1"/>
    <col min="5892" max="5892" width="9.5703125" style="28" customWidth="1"/>
    <col min="5893" max="5893" width="10.140625" style="28" customWidth="1"/>
    <col min="5894" max="5894" width="17.85546875" style="28" customWidth="1"/>
    <col min="5895" max="5895" width="18.28515625" style="28" customWidth="1"/>
    <col min="5896" max="6141" width="9.140625" style="28" customWidth="1"/>
    <col min="6142" max="6142" width="1.28515625" style="28" customWidth="1"/>
    <col min="6143" max="6147" width="9" style="28" customWidth="1"/>
    <col min="6148" max="6148" width="9.5703125" style="28" customWidth="1"/>
    <col min="6149" max="6149" width="10.140625" style="28" customWidth="1"/>
    <col min="6150" max="6150" width="17.85546875" style="28" customWidth="1"/>
    <col min="6151" max="6151" width="18.28515625" style="28" customWidth="1"/>
    <col min="6152" max="6397" width="9.140625" style="28" customWidth="1"/>
    <col min="6398" max="6398" width="1.28515625" style="28" customWidth="1"/>
    <col min="6399" max="6403" width="9" style="28" customWidth="1"/>
    <col min="6404" max="6404" width="9.5703125" style="28" customWidth="1"/>
    <col min="6405" max="6405" width="10.140625" style="28" customWidth="1"/>
    <col min="6406" max="6406" width="17.85546875" style="28" customWidth="1"/>
    <col min="6407" max="6407" width="18.28515625" style="28" customWidth="1"/>
    <col min="6408" max="6653" width="9.140625" style="28" customWidth="1"/>
    <col min="6654" max="6654" width="1.28515625" style="28" customWidth="1"/>
    <col min="6655" max="6659" width="9" style="28" customWidth="1"/>
    <col min="6660" max="6660" width="9.5703125" style="28" customWidth="1"/>
    <col min="6661" max="6661" width="10.140625" style="28" customWidth="1"/>
    <col min="6662" max="6662" width="17.85546875" style="28" customWidth="1"/>
    <col min="6663" max="6663" width="18.28515625" style="28" customWidth="1"/>
    <col min="6664" max="6909" width="9.140625" style="28" customWidth="1"/>
    <col min="6910" max="6910" width="1.28515625" style="28" customWidth="1"/>
    <col min="6911" max="6915" width="9" style="28" customWidth="1"/>
    <col min="6916" max="6916" width="9.5703125" style="28" customWidth="1"/>
    <col min="6917" max="6917" width="10.140625" style="28" customWidth="1"/>
    <col min="6918" max="6918" width="17.85546875" style="28" customWidth="1"/>
    <col min="6919" max="6919" width="18.28515625" style="28" customWidth="1"/>
    <col min="6920" max="7165" width="9.140625" style="28" customWidth="1"/>
    <col min="7166" max="7166" width="1.28515625" style="28" customWidth="1"/>
    <col min="7167" max="7171" width="9" style="28" customWidth="1"/>
    <col min="7172" max="7172" width="9.5703125" style="28" customWidth="1"/>
    <col min="7173" max="7173" width="10.140625" style="28" customWidth="1"/>
    <col min="7174" max="7174" width="17.85546875" style="28" customWidth="1"/>
    <col min="7175" max="7175" width="18.28515625" style="28" customWidth="1"/>
    <col min="7176" max="7421" width="9.140625" style="28" customWidth="1"/>
    <col min="7422" max="7422" width="1.28515625" style="28" customWidth="1"/>
    <col min="7423" max="7427" width="9" style="28" customWidth="1"/>
    <col min="7428" max="7428" width="9.5703125" style="28" customWidth="1"/>
    <col min="7429" max="7429" width="10.140625" style="28" customWidth="1"/>
    <col min="7430" max="7430" width="17.85546875" style="28" customWidth="1"/>
    <col min="7431" max="7431" width="18.28515625" style="28" customWidth="1"/>
    <col min="7432" max="7677" width="9.140625" style="28" customWidth="1"/>
    <col min="7678" max="7678" width="1.28515625" style="28" customWidth="1"/>
    <col min="7679" max="7683" width="9" style="28" customWidth="1"/>
    <col min="7684" max="7684" width="9.5703125" style="28" customWidth="1"/>
    <col min="7685" max="7685" width="10.140625" style="28" customWidth="1"/>
    <col min="7686" max="7686" width="17.85546875" style="28" customWidth="1"/>
    <col min="7687" max="7687" width="18.28515625" style="28" customWidth="1"/>
    <col min="7688" max="7933" width="9.140625" style="28" customWidth="1"/>
    <col min="7934" max="7934" width="1.28515625" style="28" customWidth="1"/>
    <col min="7935" max="7939" width="9" style="28" customWidth="1"/>
    <col min="7940" max="7940" width="9.5703125" style="28" customWidth="1"/>
    <col min="7941" max="7941" width="10.140625" style="28" customWidth="1"/>
    <col min="7942" max="7942" width="17.85546875" style="28" customWidth="1"/>
    <col min="7943" max="7943" width="18.28515625" style="28" customWidth="1"/>
    <col min="7944" max="8189" width="9.140625" style="28" customWidth="1"/>
    <col min="8190" max="8190" width="1.28515625" style="28" customWidth="1"/>
    <col min="8191" max="8195" width="9" style="28" customWidth="1"/>
    <col min="8196" max="8196" width="9.5703125" style="28" customWidth="1"/>
    <col min="8197" max="8197" width="10.140625" style="28" customWidth="1"/>
    <col min="8198" max="8198" width="17.85546875" style="28" customWidth="1"/>
    <col min="8199" max="8199" width="18.28515625" style="28" customWidth="1"/>
    <col min="8200" max="8445" width="9.140625" style="28" customWidth="1"/>
    <col min="8446" max="8446" width="1.28515625" style="28" customWidth="1"/>
    <col min="8447" max="8451" width="9" style="28" customWidth="1"/>
    <col min="8452" max="8452" width="9.5703125" style="28" customWidth="1"/>
    <col min="8453" max="8453" width="10.140625" style="28" customWidth="1"/>
    <col min="8454" max="8454" width="17.85546875" style="28" customWidth="1"/>
    <col min="8455" max="8455" width="18.28515625" style="28" customWidth="1"/>
    <col min="8456" max="8701" width="9.140625" style="28" customWidth="1"/>
    <col min="8702" max="8702" width="1.28515625" style="28" customWidth="1"/>
    <col min="8703" max="8707" width="9" style="28" customWidth="1"/>
    <col min="8708" max="8708" width="9.5703125" style="28" customWidth="1"/>
    <col min="8709" max="8709" width="10.140625" style="28" customWidth="1"/>
    <col min="8710" max="8710" width="17.85546875" style="28" customWidth="1"/>
    <col min="8711" max="8711" width="18.28515625" style="28" customWidth="1"/>
    <col min="8712" max="8957" width="9.140625" style="28" customWidth="1"/>
    <col min="8958" max="8958" width="1.28515625" style="28" customWidth="1"/>
    <col min="8959" max="8963" width="9" style="28" customWidth="1"/>
    <col min="8964" max="8964" width="9.5703125" style="28" customWidth="1"/>
    <col min="8965" max="8965" width="10.140625" style="28" customWidth="1"/>
    <col min="8966" max="8966" width="17.85546875" style="28" customWidth="1"/>
    <col min="8967" max="8967" width="18.28515625" style="28" customWidth="1"/>
    <col min="8968" max="9213" width="9.140625" style="28" customWidth="1"/>
    <col min="9214" max="9214" width="1.28515625" style="28" customWidth="1"/>
    <col min="9215" max="9219" width="9" style="28" customWidth="1"/>
    <col min="9220" max="9220" width="9.5703125" style="28" customWidth="1"/>
    <col min="9221" max="9221" width="10.140625" style="28" customWidth="1"/>
    <col min="9222" max="9222" width="17.85546875" style="28" customWidth="1"/>
    <col min="9223" max="9223" width="18.28515625" style="28" customWidth="1"/>
    <col min="9224" max="9469" width="9.140625" style="28" customWidth="1"/>
    <col min="9470" max="9470" width="1.28515625" style="28" customWidth="1"/>
    <col min="9471" max="9475" width="9" style="28" customWidth="1"/>
    <col min="9476" max="9476" width="9.5703125" style="28" customWidth="1"/>
    <col min="9477" max="9477" width="10.140625" style="28" customWidth="1"/>
    <col min="9478" max="9478" width="17.85546875" style="28" customWidth="1"/>
    <col min="9479" max="9479" width="18.28515625" style="28" customWidth="1"/>
    <col min="9480" max="9725" width="9.140625" style="28" customWidth="1"/>
    <col min="9726" max="9726" width="1.28515625" style="28" customWidth="1"/>
    <col min="9727" max="9731" width="9" style="28" customWidth="1"/>
    <col min="9732" max="9732" width="9.5703125" style="28" customWidth="1"/>
    <col min="9733" max="9733" width="10.140625" style="28" customWidth="1"/>
    <col min="9734" max="9734" width="17.85546875" style="28" customWidth="1"/>
    <col min="9735" max="9735" width="18.28515625" style="28" customWidth="1"/>
    <col min="9736" max="9981" width="9.140625" style="28" customWidth="1"/>
    <col min="9982" max="9982" width="1.28515625" style="28" customWidth="1"/>
    <col min="9983" max="9987" width="9" style="28" customWidth="1"/>
    <col min="9988" max="9988" width="9.5703125" style="28" customWidth="1"/>
    <col min="9989" max="9989" width="10.140625" style="28" customWidth="1"/>
    <col min="9990" max="9990" width="17.85546875" style="28" customWidth="1"/>
    <col min="9991" max="9991" width="18.28515625" style="28" customWidth="1"/>
    <col min="9992" max="10237" width="9.140625" style="28" customWidth="1"/>
    <col min="10238" max="10238" width="1.28515625" style="28" customWidth="1"/>
    <col min="10239" max="10243" width="9" style="28" customWidth="1"/>
    <col min="10244" max="10244" width="9.5703125" style="28" customWidth="1"/>
    <col min="10245" max="10245" width="10.140625" style="28" customWidth="1"/>
    <col min="10246" max="10246" width="17.85546875" style="28" customWidth="1"/>
    <col min="10247" max="10247" width="18.28515625" style="28" customWidth="1"/>
    <col min="10248" max="10493" width="9.140625" style="28" customWidth="1"/>
    <col min="10494" max="10494" width="1.28515625" style="28" customWidth="1"/>
    <col min="10495" max="10499" width="9" style="28" customWidth="1"/>
    <col min="10500" max="10500" width="9.5703125" style="28" customWidth="1"/>
    <col min="10501" max="10501" width="10.140625" style="28" customWidth="1"/>
    <col min="10502" max="10502" width="17.85546875" style="28" customWidth="1"/>
    <col min="10503" max="10503" width="18.28515625" style="28" customWidth="1"/>
    <col min="10504" max="10749" width="9.140625" style="28" customWidth="1"/>
    <col min="10750" max="10750" width="1.28515625" style="28" customWidth="1"/>
    <col min="10751" max="10755" width="9" style="28" customWidth="1"/>
    <col min="10756" max="10756" width="9.5703125" style="28" customWidth="1"/>
    <col min="10757" max="10757" width="10.140625" style="28" customWidth="1"/>
    <col min="10758" max="10758" width="17.85546875" style="28" customWidth="1"/>
    <col min="10759" max="10759" width="18.28515625" style="28" customWidth="1"/>
    <col min="10760" max="11005" width="9.140625" style="28" customWidth="1"/>
    <col min="11006" max="11006" width="1.28515625" style="28" customWidth="1"/>
    <col min="11007" max="11011" width="9" style="28" customWidth="1"/>
    <col min="11012" max="11012" width="9.5703125" style="28" customWidth="1"/>
    <col min="11013" max="11013" width="10.140625" style="28" customWidth="1"/>
    <col min="11014" max="11014" width="17.85546875" style="28" customWidth="1"/>
    <col min="11015" max="11015" width="18.28515625" style="28" customWidth="1"/>
    <col min="11016" max="11261" width="9.140625" style="28" customWidth="1"/>
    <col min="11262" max="11262" width="1.28515625" style="28" customWidth="1"/>
    <col min="11263" max="11267" width="9" style="28" customWidth="1"/>
    <col min="11268" max="11268" width="9.5703125" style="28" customWidth="1"/>
    <col min="11269" max="11269" width="10.140625" style="28" customWidth="1"/>
    <col min="11270" max="11270" width="17.85546875" style="28" customWidth="1"/>
    <col min="11271" max="11271" width="18.28515625" style="28" customWidth="1"/>
    <col min="11272" max="11517" width="9.140625" style="28" customWidth="1"/>
    <col min="11518" max="11518" width="1.28515625" style="28" customWidth="1"/>
    <col min="11519" max="11523" width="9" style="28" customWidth="1"/>
    <col min="11524" max="11524" width="9.5703125" style="28" customWidth="1"/>
    <col min="11525" max="11525" width="10.140625" style="28" customWidth="1"/>
    <col min="11526" max="11526" width="17.85546875" style="28" customWidth="1"/>
    <col min="11527" max="11527" width="18.28515625" style="28" customWidth="1"/>
    <col min="11528" max="11773" width="9.140625" style="28" customWidth="1"/>
    <col min="11774" max="11774" width="1.28515625" style="28" customWidth="1"/>
    <col min="11775" max="11779" width="9" style="28" customWidth="1"/>
    <col min="11780" max="11780" width="9.5703125" style="28" customWidth="1"/>
    <col min="11781" max="11781" width="10.140625" style="28" customWidth="1"/>
    <col min="11782" max="11782" width="17.85546875" style="28" customWidth="1"/>
    <col min="11783" max="11783" width="18.28515625" style="28" customWidth="1"/>
    <col min="11784" max="12029" width="9.140625" style="28" customWidth="1"/>
    <col min="12030" max="12030" width="1.28515625" style="28" customWidth="1"/>
    <col min="12031" max="12035" width="9" style="28" customWidth="1"/>
    <col min="12036" max="12036" width="9.5703125" style="28" customWidth="1"/>
    <col min="12037" max="12037" width="10.140625" style="28" customWidth="1"/>
    <col min="12038" max="12038" width="17.85546875" style="28" customWidth="1"/>
    <col min="12039" max="12039" width="18.28515625" style="28" customWidth="1"/>
    <col min="12040" max="12285" width="9.140625" style="28" customWidth="1"/>
    <col min="12286" max="12286" width="1.28515625" style="28" customWidth="1"/>
    <col min="12287" max="12291" width="9" style="28" customWidth="1"/>
    <col min="12292" max="12292" width="9.5703125" style="28" customWidth="1"/>
    <col min="12293" max="12293" width="10.140625" style="28" customWidth="1"/>
    <col min="12294" max="12294" width="17.85546875" style="28" customWidth="1"/>
    <col min="12295" max="12295" width="18.28515625" style="28" customWidth="1"/>
    <col min="12296" max="12541" width="9.140625" style="28" customWidth="1"/>
    <col min="12542" max="12542" width="1.28515625" style="28" customWidth="1"/>
    <col min="12543" max="12547" width="9" style="28" customWidth="1"/>
    <col min="12548" max="12548" width="9.5703125" style="28" customWidth="1"/>
    <col min="12549" max="12549" width="10.140625" style="28" customWidth="1"/>
    <col min="12550" max="12550" width="17.85546875" style="28" customWidth="1"/>
    <col min="12551" max="12551" width="18.28515625" style="28" customWidth="1"/>
    <col min="12552" max="12797" width="9.140625" style="28" customWidth="1"/>
    <col min="12798" max="12798" width="1.28515625" style="28" customWidth="1"/>
    <col min="12799" max="12803" width="9" style="28" customWidth="1"/>
    <col min="12804" max="12804" width="9.5703125" style="28" customWidth="1"/>
    <col min="12805" max="12805" width="10.140625" style="28" customWidth="1"/>
    <col min="12806" max="12806" width="17.85546875" style="28" customWidth="1"/>
    <col min="12807" max="12807" width="18.28515625" style="28" customWidth="1"/>
    <col min="12808" max="13053" width="9.140625" style="28" customWidth="1"/>
    <col min="13054" max="13054" width="1.28515625" style="28" customWidth="1"/>
    <col min="13055" max="13059" width="9" style="28" customWidth="1"/>
    <col min="13060" max="13060" width="9.5703125" style="28" customWidth="1"/>
    <col min="13061" max="13061" width="10.140625" style="28" customWidth="1"/>
    <col min="13062" max="13062" width="17.85546875" style="28" customWidth="1"/>
    <col min="13063" max="13063" width="18.28515625" style="28" customWidth="1"/>
    <col min="13064" max="13309" width="9.140625" style="28" customWidth="1"/>
    <col min="13310" max="13310" width="1.28515625" style="28" customWidth="1"/>
    <col min="13311" max="13315" width="9" style="28" customWidth="1"/>
    <col min="13316" max="13316" width="9.5703125" style="28" customWidth="1"/>
    <col min="13317" max="13317" width="10.140625" style="28" customWidth="1"/>
    <col min="13318" max="13318" width="17.85546875" style="28" customWidth="1"/>
    <col min="13319" max="13319" width="18.28515625" style="28" customWidth="1"/>
    <col min="13320" max="13565" width="9.140625" style="28" customWidth="1"/>
    <col min="13566" max="13566" width="1.28515625" style="28" customWidth="1"/>
    <col min="13567" max="13571" width="9" style="28" customWidth="1"/>
    <col min="13572" max="13572" width="9.5703125" style="28" customWidth="1"/>
    <col min="13573" max="13573" width="10.140625" style="28" customWidth="1"/>
    <col min="13574" max="13574" width="17.85546875" style="28" customWidth="1"/>
    <col min="13575" max="13575" width="18.28515625" style="28" customWidth="1"/>
    <col min="13576" max="13821" width="9.140625" style="28" customWidth="1"/>
    <col min="13822" max="13822" width="1.28515625" style="28" customWidth="1"/>
    <col min="13823" max="13827" width="9" style="28" customWidth="1"/>
    <col min="13828" max="13828" width="9.5703125" style="28" customWidth="1"/>
    <col min="13829" max="13829" width="10.140625" style="28" customWidth="1"/>
    <col min="13830" max="13830" width="17.85546875" style="28" customWidth="1"/>
    <col min="13831" max="13831" width="18.28515625" style="28" customWidth="1"/>
    <col min="13832" max="14077" width="9.140625" style="28" customWidth="1"/>
    <col min="14078" max="14078" width="1.28515625" style="28" customWidth="1"/>
    <col min="14079" max="14083" width="9" style="28" customWidth="1"/>
    <col min="14084" max="14084" width="9.5703125" style="28" customWidth="1"/>
    <col min="14085" max="14085" width="10.140625" style="28" customWidth="1"/>
    <col min="14086" max="14086" width="17.85546875" style="28" customWidth="1"/>
    <col min="14087" max="14087" width="18.28515625" style="28" customWidth="1"/>
    <col min="14088" max="14333" width="9.140625" style="28" customWidth="1"/>
    <col min="14334" max="14334" width="1.28515625" style="28" customWidth="1"/>
    <col min="14335" max="14339" width="9" style="28" customWidth="1"/>
    <col min="14340" max="14340" width="9.5703125" style="28" customWidth="1"/>
    <col min="14341" max="14341" width="10.140625" style="28" customWidth="1"/>
    <col min="14342" max="14342" width="17.85546875" style="28" customWidth="1"/>
    <col min="14343" max="14343" width="18.28515625" style="28" customWidth="1"/>
    <col min="14344" max="14589" width="9.140625" style="28" customWidth="1"/>
    <col min="14590" max="14590" width="1.28515625" style="28" customWidth="1"/>
    <col min="14591" max="14595" width="9" style="28" customWidth="1"/>
    <col min="14596" max="14596" width="9.5703125" style="28" customWidth="1"/>
    <col min="14597" max="14597" width="10.140625" style="28" customWidth="1"/>
    <col min="14598" max="14598" width="17.85546875" style="28" customWidth="1"/>
    <col min="14599" max="14599" width="18.28515625" style="28" customWidth="1"/>
    <col min="14600" max="14845" width="9.140625" style="28" customWidth="1"/>
    <col min="14846" max="14846" width="1.28515625" style="28" customWidth="1"/>
    <col min="14847" max="14851" width="9" style="28" customWidth="1"/>
    <col min="14852" max="14852" width="9.5703125" style="28" customWidth="1"/>
    <col min="14853" max="14853" width="10.140625" style="28" customWidth="1"/>
    <col min="14854" max="14854" width="17.85546875" style="28" customWidth="1"/>
    <col min="14855" max="14855" width="18.28515625" style="28" customWidth="1"/>
    <col min="14856" max="15101" width="9.140625" style="28" customWidth="1"/>
    <col min="15102" max="15102" width="1.28515625" style="28" customWidth="1"/>
    <col min="15103" max="15107" width="9" style="28" customWidth="1"/>
    <col min="15108" max="15108" width="9.5703125" style="28" customWidth="1"/>
    <col min="15109" max="15109" width="10.140625" style="28" customWidth="1"/>
    <col min="15110" max="15110" width="17.85546875" style="28" customWidth="1"/>
    <col min="15111" max="15111" width="18.28515625" style="28" customWidth="1"/>
    <col min="15112" max="15357" width="9.140625" style="28" customWidth="1"/>
    <col min="15358" max="15358" width="1.28515625" style="28" customWidth="1"/>
    <col min="15359" max="15363" width="9" style="28" customWidth="1"/>
    <col min="15364" max="15364" width="9.5703125" style="28" customWidth="1"/>
    <col min="15365" max="15365" width="10.140625" style="28" customWidth="1"/>
    <col min="15366" max="15366" width="17.85546875" style="28" customWidth="1"/>
    <col min="15367" max="15367" width="18.28515625" style="28" customWidth="1"/>
    <col min="15368" max="15613" width="9.140625" style="28" customWidth="1"/>
    <col min="15614" max="15614" width="1.28515625" style="28" customWidth="1"/>
    <col min="15615" max="15619" width="9" style="28" customWidth="1"/>
    <col min="15620" max="15620" width="9.5703125" style="28" customWidth="1"/>
    <col min="15621" max="15621" width="10.140625" style="28" customWidth="1"/>
    <col min="15622" max="15622" width="17.85546875" style="28" customWidth="1"/>
    <col min="15623" max="15623" width="18.28515625" style="28" customWidth="1"/>
    <col min="15624" max="15869" width="9.140625" style="28" customWidth="1"/>
    <col min="15870" max="15870" width="1.28515625" style="28" customWidth="1"/>
    <col min="15871" max="15875" width="9" style="28" customWidth="1"/>
    <col min="15876" max="15876" width="9.5703125" style="28" customWidth="1"/>
    <col min="15877" max="15877" width="10.140625" style="28" customWidth="1"/>
    <col min="15878" max="15878" width="17.85546875" style="28" customWidth="1"/>
    <col min="15879" max="15879" width="18.28515625" style="28" customWidth="1"/>
    <col min="15880" max="16125" width="9.140625" style="28" customWidth="1"/>
    <col min="16126" max="16126" width="1.28515625" style="28" customWidth="1"/>
    <col min="16127" max="16131" width="9" style="28" customWidth="1"/>
    <col min="16132" max="16132" width="9.5703125" style="28" customWidth="1"/>
    <col min="16133" max="16133" width="10.140625" style="28" customWidth="1"/>
    <col min="16134" max="16134" width="17.85546875" style="28" customWidth="1"/>
    <col min="16135" max="16135" width="18.28515625" style="28" customWidth="1"/>
    <col min="16136" max="16381" width="9.140625" style="28" customWidth="1"/>
    <col min="16382" max="16384" width="9.140625" style="28"/>
  </cols>
  <sheetData>
    <row r="1" spans="2:10" x14ac:dyDescent="0.2">
      <c r="B1" s="75" t="s">
        <v>71</v>
      </c>
      <c r="C1" s="75"/>
      <c r="D1" s="75"/>
      <c r="E1" s="75"/>
      <c r="F1" s="75"/>
      <c r="G1" s="75"/>
      <c r="H1" s="75"/>
      <c r="I1" s="75"/>
      <c r="J1" s="75"/>
    </row>
    <row r="2" spans="2:10" x14ac:dyDescent="0.2">
      <c r="I2" s="29"/>
      <c r="J2" s="29"/>
    </row>
    <row r="3" spans="2:10" ht="25.5" customHeight="1" x14ac:dyDescent="0.2">
      <c r="B3" s="76" t="s">
        <v>137</v>
      </c>
      <c r="C3" s="76"/>
      <c r="D3" s="76"/>
      <c r="E3" s="76"/>
      <c r="F3" s="76"/>
      <c r="G3" s="76"/>
      <c r="H3" s="76"/>
      <c r="I3" s="76"/>
      <c r="J3" s="76"/>
    </row>
    <row r="4" spans="2:10" x14ac:dyDescent="0.2">
      <c r="J4" s="28" t="s">
        <v>12</v>
      </c>
    </row>
    <row r="5" spans="2:10" ht="25.5" x14ac:dyDescent="0.2">
      <c r="B5" s="74" t="s">
        <v>30</v>
      </c>
      <c r="C5" s="74"/>
      <c r="D5" s="74"/>
      <c r="E5" s="74"/>
      <c r="F5" s="74"/>
      <c r="G5" s="74"/>
      <c r="H5" s="13" t="s">
        <v>44</v>
      </c>
      <c r="I5" s="14" t="s">
        <v>138</v>
      </c>
      <c r="J5" s="13" t="s">
        <v>72</v>
      </c>
    </row>
    <row r="6" spans="2:10" x14ac:dyDescent="0.2">
      <c r="B6" s="69" t="s">
        <v>0</v>
      </c>
      <c r="C6" s="69"/>
      <c r="D6" s="69"/>
      <c r="E6" s="69"/>
      <c r="F6" s="69"/>
      <c r="G6" s="69"/>
      <c r="H6" s="30"/>
      <c r="I6" s="30"/>
      <c r="J6" s="30"/>
    </row>
    <row r="7" spans="2:10" x14ac:dyDescent="0.2">
      <c r="B7" s="71" t="s">
        <v>31</v>
      </c>
      <c r="C7" s="71"/>
      <c r="D7" s="71"/>
      <c r="E7" s="71"/>
      <c r="F7" s="71"/>
      <c r="G7" s="71"/>
      <c r="H7" s="31">
        <v>6</v>
      </c>
      <c r="I7" s="32">
        <v>1702584851</v>
      </c>
      <c r="J7" s="32">
        <v>565260161</v>
      </c>
    </row>
    <row r="8" spans="2:10" x14ac:dyDescent="0.2">
      <c r="B8" s="71" t="s">
        <v>32</v>
      </c>
      <c r="C8" s="71"/>
      <c r="D8" s="71"/>
      <c r="E8" s="71"/>
      <c r="F8" s="71"/>
      <c r="G8" s="71"/>
      <c r="H8" s="25">
        <v>7</v>
      </c>
      <c r="I8" s="26">
        <v>10675105747</v>
      </c>
      <c r="J8" s="26">
        <v>4844406216</v>
      </c>
    </row>
    <row r="9" spans="2:10" x14ac:dyDescent="0.2">
      <c r="B9" s="71" t="s">
        <v>33</v>
      </c>
      <c r="C9" s="71"/>
      <c r="D9" s="71"/>
      <c r="E9" s="71"/>
      <c r="F9" s="71"/>
      <c r="G9" s="71"/>
      <c r="H9" s="25">
        <v>9</v>
      </c>
      <c r="I9" s="33">
        <v>9388802.0899999999</v>
      </c>
      <c r="J9" s="26">
        <v>51425627</v>
      </c>
    </row>
    <row r="10" spans="2:10" x14ac:dyDescent="0.2">
      <c r="B10" s="78" t="s">
        <v>2</v>
      </c>
      <c r="C10" s="78"/>
      <c r="D10" s="78"/>
      <c r="E10" s="78"/>
      <c r="F10" s="78"/>
      <c r="G10" s="78"/>
      <c r="H10" s="25">
        <v>8</v>
      </c>
      <c r="I10" s="27">
        <v>9470081781.6499996</v>
      </c>
      <c r="J10" s="27">
        <v>7891221001</v>
      </c>
    </row>
    <row r="11" spans="2:10" x14ac:dyDescent="0.2">
      <c r="B11" s="71" t="s">
        <v>3</v>
      </c>
      <c r="C11" s="71"/>
      <c r="D11" s="71"/>
      <c r="E11" s="71"/>
      <c r="F11" s="71"/>
      <c r="G11" s="71"/>
      <c r="H11" s="25">
        <v>10</v>
      </c>
      <c r="I11" s="27">
        <f>3095954673.93-9388802.09+6895754437.22</f>
        <v>9982320309.0599995</v>
      </c>
      <c r="J11" s="27">
        <v>5375303000</v>
      </c>
    </row>
    <row r="12" spans="2:10" x14ac:dyDescent="0.2">
      <c r="B12" s="70" t="s">
        <v>79</v>
      </c>
      <c r="C12" s="70"/>
      <c r="D12" s="70"/>
      <c r="E12" s="70"/>
      <c r="F12" s="70"/>
      <c r="G12" s="70"/>
      <c r="H12" s="13"/>
      <c r="I12" s="23">
        <f>SUM(I7:I11)</f>
        <v>31839481490.799995</v>
      </c>
      <c r="J12" s="23">
        <f>SUM(J7:J11)</f>
        <v>18727616005</v>
      </c>
    </row>
    <row r="13" spans="2:10" x14ac:dyDescent="0.2">
      <c r="B13" s="69" t="s">
        <v>4</v>
      </c>
      <c r="C13" s="69"/>
      <c r="D13" s="69"/>
      <c r="E13" s="69"/>
      <c r="F13" s="69"/>
      <c r="G13" s="69"/>
      <c r="H13" s="34"/>
      <c r="I13" s="34"/>
      <c r="J13" s="34"/>
    </row>
    <row r="14" spans="2:10" x14ac:dyDescent="0.2">
      <c r="B14" s="71" t="s">
        <v>5</v>
      </c>
      <c r="C14" s="71"/>
      <c r="D14" s="71"/>
      <c r="E14" s="71"/>
      <c r="F14" s="71"/>
      <c r="G14" s="71"/>
      <c r="H14" s="31">
        <v>11</v>
      </c>
      <c r="I14" s="32">
        <f>1173048526.65-536648540.65</f>
        <v>636399986.00000012</v>
      </c>
      <c r="J14" s="32">
        <v>618875404</v>
      </c>
    </row>
    <row r="15" spans="2:10" x14ac:dyDescent="0.2">
      <c r="B15" s="71" t="s">
        <v>34</v>
      </c>
      <c r="C15" s="71"/>
      <c r="D15" s="71"/>
      <c r="E15" s="71"/>
      <c r="F15" s="71"/>
      <c r="G15" s="71"/>
      <c r="H15" s="31">
        <v>12</v>
      </c>
      <c r="I15" s="32">
        <f>631953515.04-394958568.83</f>
        <v>236994946.20999998</v>
      </c>
      <c r="J15" s="32">
        <v>334645665</v>
      </c>
    </row>
    <row r="16" spans="2:10" x14ac:dyDescent="0.2">
      <c r="B16" s="70" t="s">
        <v>80</v>
      </c>
      <c r="C16" s="70"/>
      <c r="D16" s="70"/>
      <c r="E16" s="70"/>
      <c r="F16" s="70"/>
      <c r="G16" s="70"/>
      <c r="H16" s="35"/>
      <c r="I16" s="36">
        <f>SUM(I14:I15)</f>
        <v>873394932.21000004</v>
      </c>
      <c r="J16" s="36">
        <f>SUM(J14:J15)</f>
        <v>953521069</v>
      </c>
    </row>
    <row r="17" spans="2:10" x14ac:dyDescent="0.2">
      <c r="B17" s="73" t="s">
        <v>81</v>
      </c>
      <c r="C17" s="73"/>
      <c r="D17" s="73"/>
      <c r="E17" s="73"/>
      <c r="F17" s="73"/>
      <c r="G17" s="73"/>
      <c r="H17" s="24"/>
      <c r="I17" s="23">
        <f>I16+I12</f>
        <v>32712876423.009995</v>
      </c>
      <c r="J17" s="23">
        <f>J16+J12</f>
        <v>19681137074</v>
      </c>
    </row>
    <row r="18" spans="2:10" x14ac:dyDescent="0.2">
      <c r="B18" s="74" t="s">
        <v>35</v>
      </c>
      <c r="C18" s="74"/>
      <c r="D18" s="74"/>
      <c r="E18" s="74"/>
      <c r="F18" s="74"/>
      <c r="G18" s="74"/>
      <c r="H18" s="13"/>
      <c r="I18" s="13"/>
      <c r="J18" s="13"/>
    </row>
    <row r="19" spans="2:10" x14ac:dyDescent="0.2">
      <c r="B19" s="70" t="s">
        <v>6</v>
      </c>
      <c r="C19" s="70"/>
      <c r="D19" s="70"/>
      <c r="E19" s="70"/>
      <c r="F19" s="70"/>
      <c r="G19" s="70"/>
      <c r="H19" s="37"/>
      <c r="I19" s="38"/>
      <c r="J19" s="38"/>
    </row>
    <row r="20" spans="2:10" x14ac:dyDescent="0.2">
      <c r="B20" s="72" t="s">
        <v>36</v>
      </c>
      <c r="C20" s="72"/>
      <c r="D20" s="72"/>
      <c r="E20" s="72"/>
      <c r="F20" s="72"/>
      <c r="G20" s="72"/>
      <c r="H20" s="25">
        <v>13</v>
      </c>
      <c r="I20" s="32">
        <v>806374490</v>
      </c>
      <c r="J20" s="32">
        <v>4382495898</v>
      </c>
    </row>
    <row r="21" spans="2:10" x14ac:dyDescent="0.2">
      <c r="B21" s="72" t="s">
        <v>37</v>
      </c>
      <c r="C21" s="72"/>
      <c r="D21" s="72"/>
      <c r="E21" s="72"/>
      <c r="F21" s="72"/>
      <c r="G21" s="72"/>
      <c r="H21" s="39">
        <v>13</v>
      </c>
      <c r="I21" s="26">
        <v>8959416.6799999997</v>
      </c>
      <c r="J21" s="26">
        <v>8959316.6799999997</v>
      </c>
    </row>
    <row r="22" spans="2:10" x14ac:dyDescent="0.2">
      <c r="B22" s="72" t="s">
        <v>38</v>
      </c>
      <c r="C22" s="72"/>
      <c r="D22" s="72"/>
      <c r="E22" s="72"/>
      <c r="F22" s="72"/>
      <c r="G22" s="72"/>
      <c r="H22" s="39">
        <v>14</v>
      </c>
      <c r="I22" s="26">
        <f>14074696645.46-37733445-216107936.05+25669661.11</f>
        <v>13846524925.52</v>
      </c>
      <c r="J22" s="26">
        <f>5647306180</f>
        <v>5647306180</v>
      </c>
    </row>
    <row r="23" spans="2:10" x14ac:dyDescent="0.2">
      <c r="B23" s="72" t="s">
        <v>39</v>
      </c>
      <c r="C23" s="72"/>
      <c r="D23" s="72"/>
      <c r="E23" s="72"/>
      <c r="F23" s="72"/>
      <c r="G23" s="72"/>
      <c r="H23" s="39">
        <v>16</v>
      </c>
      <c r="I23" s="26">
        <v>13332123</v>
      </c>
      <c r="J23" s="26">
        <v>13332123</v>
      </c>
    </row>
    <row r="24" spans="2:10" x14ac:dyDescent="0.2">
      <c r="B24" s="72" t="s">
        <v>40</v>
      </c>
      <c r="C24" s="72"/>
      <c r="D24" s="72"/>
      <c r="E24" s="72"/>
      <c r="F24" s="72"/>
      <c r="G24" s="72"/>
      <c r="H24" s="39">
        <v>14</v>
      </c>
      <c r="I24" s="26">
        <v>37733445</v>
      </c>
      <c r="J24" s="26">
        <v>86175</v>
      </c>
    </row>
    <row r="25" spans="2:10" x14ac:dyDescent="0.2">
      <c r="B25" s="72" t="s">
        <v>41</v>
      </c>
      <c r="C25" s="72"/>
      <c r="D25" s="72"/>
      <c r="E25" s="72"/>
      <c r="F25" s="72"/>
      <c r="G25" s="72"/>
      <c r="H25" s="39">
        <v>15</v>
      </c>
      <c r="I25" s="26">
        <f>216107936.05-25669661.11</f>
        <v>190438274.94</v>
      </c>
      <c r="J25" s="26">
        <v>130775225.76000001</v>
      </c>
    </row>
    <row r="26" spans="2:10" x14ac:dyDescent="0.2">
      <c r="B26" s="72" t="s">
        <v>7</v>
      </c>
      <c r="C26" s="72"/>
      <c r="D26" s="72"/>
      <c r="E26" s="72"/>
      <c r="F26" s="72"/>
      <c r="G26" s="72"/>
      <c r="H26" s="39" t="s">
        <v>45</v>
      </c>
      <c r="I26" s="26">
        <f>5038854585.97+2293522325.83+9745907</f>
        <v>7342122818.8000002</v>
      </c>
      <c r="J26" s="26">
        <v>1505987160</v>
      </c>
    </row>
    <row r="27" spans="2:10" x14ac:dyDescent="0.2">
      <c r="B27" s="77" t="s">
        <v>82</v>
      </c>
      <c r="C27" s="77"/>
      <c r="D27" s="77"/>
      <c r="E27" s="77"/>
      <c r="F27" s="77"/>
      <c r="G27" s="77"/>
      <c r="H27" s="24"/>
      <c r="I27" s="23">
        <f>SUM(I20:I26)</f>
        <v>22245485493.940002</v>
      </c>
      <c r="J27" s="23">
        <f>SUM(J20:J26)</f>
        <v>11688942078.440001</v>
      </c>
    </row>
    <row r="28" spans="2:10" x14ac:dyDescent="0.2">
      <c r="B28" s="69" t="s">
        <v>8</v>
      </c>
      <c r="C28" s="69"/>
      <c r="D28" s="69"/>
      <c r="E28" s="69"/>
      <c r="F28" s="69"/>
      <c r="G28" s="69"/>
      <c r="H28" s="40"/>
      <c r="I28" s="40"/>
      <c r="J28" s="40"/>
    </row>
    <row r="29" spans="2:10" x14ac:dyDescent="0.2">
      <c r="B29" s="72" t="s">
        <v>9</v>
      </c>
      <c r="C29" s="72"/>
      <c r="D29" s="72"/>
      <c r="E29" s="72"/>
      <c r="F29" s="72"/>
      <c r="G29" s="72"/>
      <c r="H29" s="31">
        <v>18</v>
      </c>
      <c r="I29" s="32">
        <v>42862260</v>
      </c>
      <c r="J29" s="32">
        <v>42862260</v>
      </c>
    </row>
    <row r="30" spans="2:10" x14ac:dyDescent="0.2">
      <c r="B30" s="72" t="s">
        <v>42</v>
      </c>
      <c r="C30" s="72"/>
      <c r="D30" s="72"/>
      <c r="E30" s="72"/>
      <c r="F30" s="72"/>
      <c r="G30" s="72"/>
      <c r="H30" s="31">
        <v>15</v>
      </c>
      <c r="I30" s="32">
        <v>134338353.90000001</v>
      </c>
      <c r="J30" s="32">
        <v>231083134.18000001</v>
      </c>
    </row>
    <row r="31" spans="2:10" x14ac:dyDescent="0.2">
      <c r="B31" s="77" t="s">
        <v>83</v>
      </c>
      <c r="C31" s="77"/>
      <c r="D31" s="77"/>
      <c r="E31" s="77"/>
      <c r="F31" s="77"/>
      <c r="G31" s="77"/>
      <c r="H31" s="24"/>
      <c r="I31" s="23">
        <f>SUM(I29:I30)</f>
        <v>177200613.90000001</v>
      </c>
      <c r="J31" s="23">
        <v>306668000</v>
      </c>
    </row>
    <row r="32" spans="2:10" x14ac:dyDescent="0.2">
      <c r="B32" s="69" t="s">
        <v>10</v>
      </c>
      <c r="C32" s="69"/>
      <c r="D32" s="69"/>
      <c r="E32" s="69"/>
      <c r="F32" s="69"/>
      <c r="G32" s="69"/>
      <c r="H32" s="40"/>
      <c r="I32" s="40"/>
      <c r="J32" s="30"/>
    </row>
    <row r="33" spans="2:22" x14ac:dyDescent="0.2">
      <c r="B33" s="72" t="s">
        <v>43</v>
      </c>
      <c r="C33" s="72"/>
      <c r="D33" s="72"/>
      <c r="E33" s="72"/>
      <c r="F33" s="72"/>
      <c r="G33" s="72"/>
      <c r="H33" s="31"/>
      <c r="I33" s="32">
        <v>1248498097</v>
      </c>
      <c r="J33" s="32">
        <v>1248498097</v>
      </c>
    </row>
    <row r="34" spans="2:22" x14ac:dyDescent="0.2">
      <c r="B34" s="72" t="s">
        <v>11</v>
      </c>
      <c r="C34" s="72"/>
      <c r="D34" s="72"/>
      <c r="E34" s="72"/>
      <c r="F34" s="72"/>
      <c r="G34" s="72"/>
      <c r="H34" s="25"/>
      <c r="I34" s="32">
        <v>9041692017.7199993</v>
      </c>
      <c r="J34" s="32">
        <v>6437029322</v>
      </c>
    </row>
    <row r="35" spans="2:22" x14ac:dyDescent="0.2">
      <c r="B35" s="77" t="s">
        <v>84</v>
      </c>
      <c r="C35" s="77"/>
      <c r="D35" s="77"/>
      <c r="E35" s="77"/>
      <c r="F35" s="77"/>
      <c r="G35" s="77"/>
      <c r="H35" s="24"/>
      <c r="I35" s="36">
        <f>SUM(I33:I34)</f>
        <v>10290190114.719999</v>
      </c>
      <c r="J35" s="36">
        <f>SUM(J33:J34)</f>
        <v>7685527419</v>
      </c>
    </row>
    <row r="36" spans="2:22" x14ac:dyDescent="0.2">
      <c r="B36" s="77" t="s">
        <v>85</v>
      </c>
      <c r="C36" s="77"/>
      <c r="D36" s="77"/>
      <c r="E36" s="77"/>
      <c r="F36" s="77"/>
      <c r="G36" s="77"/>
      <c r="H36" s="24"/>
      <c r="I36" s="36">
        <f>I35</f>
        <v>10290190114.719999</v>
      </c>
      <c r="J36" s="36">
        <f>J35</f>
        <v>7685527419</v>
      </c>
    </row>
    <row r="37" spans="2:22" x14ac:dyDescent="0.2">
      <c r="B37" s="79" t="s">
        <v>86</v>
      </c>
      <c r="C37" s="79"/>
      <c r="D37" s="79"/>
      <c r="E37" s="79"/>
      <c r="F37" s="79"/>
      <c r="G37" s="79"/>
      <c r="H37" s="24"/>
      <c r="I37" s="23">
        <f>I36+I31+I27</f>
        <v>32712876222.560001</v>
      </c>
      <c r="J37" s="23">
        <f>J36+J31+J27</f>
        <v>19681137497.440002</v>
      </c>
    </row>
    <row r="40" spans="2:22" ht="26.25" customHeight="1" x14ac:dyDescent="0.2">
      <c r="B40" s="155" t="s">
        <v>160</v>
      </c>
      <c r="C40" s="155"/>
      <c r="D40" s="156"/>
      <c r="E40" s="157" t="s">
        <v>161</v>
      </c>
      <c r="F40" s="157"/>
      <c r="G40" s="156"/>
      <c r="H40" s="156"/>
      <c r="I40" s="158"/>
      <c r="J40" s="159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</row>
    <row r="41" spans="2:22" ht="12.75" customHeight="1" x14ac:dyDescent="0.2">
      <c r="B41" s="160"/>
      <c r="C41" s="160"/>
      <c r="D41" s="160"/>
      <c r="E41" s="160"/>
      <c r="F41" s="160"/>
      <c r="G41" s="160"/>
      <c r="H41" s="160"/>
      <c r="I41" s="161" t="s">
        <v>162</v>
      </c>
      <c r="J41" s="161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</row>
    <row r="42" spans="2:22" ht="27" customHeight="1" x14ac:dyDescent="0.2">
      <c r="B42" s="155" t="s">
        <v>163</v>
      </c>
      <c r="C42" s="155"/>
      <c r="D42" s="156"/>
      <c r="E42" s="157" t="s">
        <v>164</v>
      </c>
      <c r="F42" s="157"/>
      <c r="G42" s="156"/>
      <c r="H42" s="156"/>
      <c r="I42" s="159"/>
      <c r="J42" s="159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</row>
    <row r="43" spans="2:22" ht="12.75" customHeight="1" x14ac:dyDescent="0.2">
      <c r="B43" s="156"/>
      <c r="C43" s="156"/>
      <c r="D43" s="156"/>
      <c r="E43" s="156"/>
      <c r="F43" s="156"/>
      <c r="G43" s="156"/>
      <c r="H43" s="156"/>
      <c r="I43" s="161" t="s">
        <v>162</v>
      </c>
      <c r="J43" s="161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</row>
    <row r="44" spans="2:22" x14ac:dyDescent="0.2"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</row>
  </sheetData>
  <mergeCells count="41">
    <mergeCell ref="I43:J43"/>
    <mergeCell ref="B40:C40"/>
    <mergeCell ref="B42:C42"/>
    <mergeCell ref="E40:F40"/>
    <mergeCell ref="E42:F42"/>
    <mergeCell ref="I41:J41"/>
    <mergeCell ref="B36:G36"/>
    <mergeCell ref="B37:G37"/>
    <mergeCell ref="B34:G34"/>
    <mergeCell ref="B35:G35"/>
    <mergeCell ref="B31:G31"/>
    <mergeCell ref="B32:G32"/>
    <mergeCell ref="B33:G33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</mergeCells>
  <pageMargins left="0.70866141732283472" right="0" top="0" bottom="0" header="0" footer="0"/>
  <pageSetup paperSize="9" scale="9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33"/>
  <sheetViews>
    <sheetView topLeftCell="A10" workbookViewId="0">
      <selection activeCell="B29" sqref="B29:U33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7" ht="33.75" customHeight="1" x14ac:dyDescent="0.2">
      <c r="D1" s="99" t="s">
        <v>71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2:37" ht="11.25" customHeight="1" x14ac:dyDescent="0.2">
      <c r="Y2" s="2"/>
      <c r="Z2" s="2"/>
      <c r="AA2" s="2"/>
      <c r="AB2" s="2"/>
    </row>
    <row r="3" spans="2:37" ht="44.25" customHeight="1" x14ac:dyDescent="0.2">
      <c r="D3" s="76" t="s">
        <v>139</v>
      </c>
      <c r="E3" s="76"/>
      <c r="F3" s="76"/>
      <c r="G3" s="76"/>
      <c r="H3" s="76"/>
      <c r="I3" s="76"/>
      <c r="J3" s="76"/>
      <c r="K3" s="76"/>
      <c r="L3" s="76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2:37" ht="6.75" customHeight="1" x14ac:dyDescent="0.2"/>
    <row r="5" spans="2:37" ht="8.25" customHeight="1" x14ac:dyDescent="0.2"/>
    <row r="6" spans="2:37" ht="11.25" customHeight="1" thickBot="1" x14ac:dyDescent="0.25">
      <c r="Z6" s="3" t="s">
        <v>12</v>
      </c>
      <c r="AA6" s="3"/>
      <c r="AB6" s="3"/>
      <c r="AC6" s="3"/>
      <c r="AD6" s="3"/>
      <c r="AE6" s="3"/>
      <c r="AF6" s="3"/>
      <c r="AJ6" s="4"/>
      <c r="AK6" s="4"/>
    </row>
    <row r="7" spans="2:37" ht="11.25" customHeight="1" thickBo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9"/>
      <c r="O7" s="16"/>
      <c r="P7" s="17"/>
      <c r="Q7" s="9"/>
      <c r="R7" s="100" t="s">
        <v>141</v>
      </c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J7" s="4"/>
      <c r="AK7" s="4"/>
    </row>
    <row r="8" spans="2:37" ht="40.5" customHeight="1" thickBot="1" x14ac:dyDescent="0.25">
      <c r="B8" s="18" t="s">
        <v>13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1"/>
      <c r="O8" s="104" t="s">
        <v>44</v>
      </c>
      <c r="P8" s="105"/>
      <c r="Q8" s="106"/>
      <c r="R8" s="107" t="s">
        <v>140</v>
      </c>
      <c r="S8" s="108"/>
      <c r="T8" s="108"/>
      <c r="U8" s="108"/>
      <c r="V8" s="108"/>
      <c r="W8" s="108"/>
      <c r="X8" s="108"/>
      <c r="Y8" s="109"/>
      <c r="Z8" s="107" t="s">
        <v>142</v>
      </c>
      <c r="AA8" s="108"/>
      <c r="AB8" s="108"/>
      <c r="AC8" s="108"/>
      <c r="AD8" s="108"/>
      <c r="AE8" s="108"/>
      <c r="AF8" s="109"/>
      <c r="AG8" s="9"/>
      <c r="AJ8" s="5"/>
      <c r="AK8" s="4"/>
    </row>
    <row r="9" spans="2:37" ht="12" customHeight="1" x14ac:dyDescent="0.2">
      <c r="B9" s="88" t="s">
        <v>14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91">
        <v>19</v>
      </c>
      <c r="P9" s="91"/>
      <c r="Q9" s="91"/>
      <c r="R9" s="92">
        <v>57253138873</v>
      </c>
      <c r="S9" s="92"/>
      <c r="T9" s="92"/>
      <c r="U9" s="92"/>
      <c r="V9" s="92"/>
      <c r="W9" s="92"/>
      <c r="X9" s="92"/>
      <c r="Y9" s="92"/>
      <c r="Z9" s="92">
        <v>53374515804.139999</v>
      </c>
      <c r="AA9" s="92"/>
      <c r="AB9" s="92"/>
      <c r="AC9" s="92"/>
      <c r="AD9" s="92"/>
      <c r="AE9" s="92"/>
      <c r="AF9" s="92"/>
      <c r="AG9" s="93"/>
      <c r="AJ9" s="4"/>
      <c r="AK9" s="4"/>
    </row>
    <row r="10" spans="2:37" ht="12" customHeight="1" x14ac:dyDescent="0.2">
      <c r="B10" s="94" t="s">
        <v>15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1">
        <v>20</v>
      </c>
      <c r="P10" s="91"/>
      <c r="Q10" s="91"/>
      <c r="R10" s="97">
        <v>52503189307</v>
      </c>
      <c r="S10" s="97"/>
      <c r="T10" s="97"/>
      <c r="U10" s="97"/>
      <c r="V10" s="97"/>
      <c r="W10" s="97"/>
      <c r="X10" s="97"/>
      <c r="Y10" s="97"/>
      <c r="Z10" s="97">
        <v>44998503878.660004</v>
      </c>
      <c r="AA10" s="97"/>
      <c r="AB10" s="97"/>
      <c r="AC10" s="97"/>
      <c r="AD10" s="97"/>
      <c r="AE10" s="97"/>
      <c r="AF10" s="97"/>
      <c r="AG10" s="98"/>
      <c r="AJ10" s="4"/>
      <c r="AK10" s="4"/>
    </row>
    <row r="11" spans="2:37" ht="12" customHeight="1" x14ac:dyDescent="0.2">
      <c r="B11" s="89" t="s">
        <v>73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90"/>
      <c r="Q11" s="90"/>
      <c r="R11" s="84">
        <f>R9-R10</f>
        <v>4749949566</v>
      </c>
      <c r="S11" s="84"/>
      <c r="T11" s="84"/>
      <c r="U11" s="84"/>
      <c r="V11" s="84"/>
      <c r="W11" s="84"/>
      <c r="X11" s="84"/>
      <c r="Y11" s="84"/>
      <c r="Z11" s="84">
        <f>Z9-Z10</f>
        <v>8376011925.4799957</v>
      </c>
      <c r="AA11" s="84"/>
      <c r="AB11" s="84"/>
      <c r="AC11" s="84"/>
      <c r="AD11" s="84"/>
      <c r="AE11" s="84"/>
      <c r="AF11" s="84"/>
      <c r="AG11" s="85"/>
    </row>
    <row r="12" spans="2:37" ht="12" customHeight="1" x14ac:dyDescent="0.2">
      <c r="B12" s="94" t="s">
        <v>16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1">
        <v>22</v>
      </c>
      <c r="P12" s="91"/>
      <c r="Q12" s="91"/>
      <c r="R12" s="92">
        <v>1261228801</v>
      </c>
      <c r="S12" s="92"/>
      <c r="T12" s="92"/>
      <c r="U12" s="92"/>
      <c r="V12" s="92"/>
      <c r="W12" s="92"/>
      <c r="X12" s="92"/>
      <c r="Y12" s="92"/>
      <c r="Z12" s="92">
        <v>730249205.22000003</v>
      </c>
      <c r="AA12" s="92"/>
      <c r="AB12" s="92"/>
      <c r="AC12" s="92"/>
      <c r="AD12" s="92"/>
      <c r="AE12" s="92"/>
      <c r="AF12" s="92"/>
      <c r="AG12" s="93"/>
    </row>
    <row r="13" spans="2:37" ht="12" customHeight="1" x14ac:dyDescent="0.2"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1">
        <v>23</v>
      </c>
      <c r="P13" s="91"/>
      <c r="Q13" s="91"/>
      <c r="R13" s="92">
        <v>242444787</v>
      </c>
      <c r="S13" s="92"/>
      <c r="T13" s="92"/>
      <c r="U13" s="92"/>
      <c r="V13" s="92"/>
      <c r="W13" s="92"/>
      <c r="X13" s="92"/>
      <c r="Y13" s="92"/>
      <c r="Z13" s="92">
        <v>227964332.22</v>
      </c>
      <c r="AA13" s="92"/>
      <c r="AB13" s="92"/>
      <c r="AC13" s="92"/>
      <c r="AD13" s="92"/>
      <c r="AE13" s="92"/>
      <c r="AF13" s="92"/>
      <c r="AG13" s="93"/>
    </row>
    <row r="14" spans="2:37" ht="12" customHeight="1" x14ac:dyDescent="0.2">
      <c r="B14" s="95" t="s">
        <v>74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0"/>
      <c r="P14" s="90"/>
      <c r="Q14" s="90"/>
      <c r="R14" s="84">
        <f>R11-R12-R13</f>
        <v>3246275978</v>
      </c>
      <c r="S14" s="84"/>
      <c r="T14" s="84"/>
      <c r="U14" s="84"/>
      <c r="V14" s="84"/>
      <c r="W14" s="84"/>
      <c r="X14" s="84"/>
      <c r="Y14" s="84"/>
      <c r="Z14" s="84">
        <f>Z11-Z12-Z13</f>
        <v>7417798388.0399952</v>
      </c>
      <c r="AA14" s="84"/>
      <c r="AB14" s="84"/>
      <c r="AC14" s="84"/>
      <c r="AD14" s="84"/>
      <c r="AE14" s="84"/>
      <c r="AF14" s="84"/>
      <c r="AG14" s="85"/>
    </row>
    <row r="15" spans="2:37" ht="12" customHeight="1" x14ac:dyDescent="0.2">
      <c r="B15" s="88" t="s">
        <v>18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1">
        <v>25</v>
      </c>
      <c r="P15" s="91"/>
      <c r="Q15" s="91"/>
      <c r="R15" s="96">
        <v>37437866</v>
      </c>
      <c r="S15" s="96"/>
      <c r="T15" s="96"/>
      <c r="U15" s="96"/>
      <c r="V15" s="96"/>
      <c r="W15" s="96"/>
      <c r="X15" s="96"/>
      <c r="Y15" s="96"/>
      <c r="Z15" s="92">
        <v>650840.29</v>
      </c>
      <c r="AA15" s="92"/>
      <c r="AB15" s="92"/>
      <c r="AC15" s="92"/>
      <c r="AD15" s="92"/>
      <c r="AE15" s="92"/>
      <c r="AF15" s="92"/>
      <c r="AG15" s="93"/>
    </row>
    <row r="16" spans="2:37" ht="12" customHeight="1" x14ac:dyDescent="0.2">
      <c r="B16" s="88" t="s">
        <v>19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1">
        <v>26</v>
      </c>
      <c r="P16" s="91"/>
      <c r="Q16" s="91"/>
      <c r="R16" s="92">
        <v>322529304</v>
      </c>
      <c r="S16" s="92"/>
      <c r="T16" s="92"/>
      <c r="U16" s="92"/>
      <c r="V16" s="92"/>
      <c r="W16" s="92"/>
      <c r="X16" s="92"/>
      <c r="Y16" s="92"/>
      <c r="Z16" s="92">
        <v>297862572.60000002</v>
      </c>
      <c r="AA16" s="92"/>
      <c r="AB16" s="92"/>
      <c r="AC16" s="92"/>
      <c r="AD16" s="92"/>
      <c r="AE16" s="92"/>
      <c r="AF16" s="92"/>
      <c r="AG16" s="93"/>
    </row>
    <row r="17" spans="2:33" ht="12" customHeight="1" x14ac:dyDescent="0.2">
      <c r="B17" s="88" t="s">
        <v>20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1">
        <v>21</v>
      </c>
      <c r="P17" s="91"/>
      <c r="Q17" s="91"/>
      <c r="R17" s="92">
        <v>20507984586</v>
      </c>
      <c r="S17" s="92"/>
      <c r="T17" s="92"/>
      <c r="U17" s="92"/>
      <c r="V17" s="92"/>
      <c r="W17" s="92"/>
      <c r="X17" s="92"/>
      <c r="Y17" s="92"/>
      <c r="Z17" s="92">
        <v>755089010.67999995</v>
      </c>
      <c r="AA17" s="92"/>
      <c r="AB17" s="92"/>
      <c r="AC17" s="92"/>
      <c r="AD17" s="92"/>
      <c r="AE17" s="92"/>
      <c r="AF17" s="92"/>
      <c r="AG17" s="93"/>
    </row>
    <row r="18" spans="2:33" ht="12" customHeight="1" x14ac:dyDescent="0.2">
      <c r="B18" s="88" t="s">
        <v>21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1">
        <v>24</v>
      </c>
      <c r="P18" s="91"/>
      <c r="Q18" s="91"/>
      <c r="R18" s="92">
        <v>20272563738</v>
      </c>
      <c r="S18" s="92"/>
      <c r="T18" s="92"/>
      <c r="U18" s="92"/>
      <c r="V18" s="92"/>
      <c r="W18" s="92"/>
      <c r="X18" s="92"/>
      <c r="Y18" s="92"/>
      <c r="Z18" s="92">
        <v>711755644.27999997</v>
      </c>
      <c r="AA18" s="92"/>
      <c r="AB18" s="92"/>
      <c r="AC18" s="92"/>
      <c r="AD18" s="92"/>
      <c r="AE18" s="92"/>
      <c r="AF18" s="92"/>
      <c r="AG18" s="93"/>
    </row>
    <row r="19" spans="2:33" ht="23.25" customHeight="1" x14ac:dyDescent="0.2">
      <c r="B19" s="89" t="s">
        <v>75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0"/>
      <c r="Q19" s="90"/>
      <c r="R19" s="84">
        <f>R14+R15-R16+R17-R18</f>
        <v>3196605388</v>
      </c>
      <c r="S19" s="84"/>
      <c r="T19" s="84"/>
      <c r="U19" s="84"/>
      <c r="V19" s="84"/>
      <c r="W19" s="84"/>
      <c r="X19" s="84"/>
      <c r="Y19" s="84"/>
      <c r="Z19" s="84">
        <f>Z14+Z15-Z16+Z17-Z18</f>
        <v>7163920022.1299953</v>
      </c>
      <c r="AA19" s="84"/>
      <c r="AB19" s="84"/>
      <c r="AC19" s="84"/>
      <c r="AD19" s="84"/>
      <c r="AE19" s="84"/>
      <c r="AF19" s="84"/>
      <c r="AG19" s="85"/>
    </row>
    <row r="20" spans="2:33" ht="12" customHeight="1" x14ac:dyDescent="0.2">
      <c r="B20" s="88" t="s">
        <v>22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1">
        <v>27</v>
      </c>
      <c r="P20" s="91"/>
      <c r="Q20" s="91"/>
      <c r="R20" s="92">
        <v>-591942572</v>
      </c>
      <c r="S20" s="92"/>
      <c r="T20" s="92"/>
      <c r="U20" s="92"/>
      <c r="V20" s="92"/>
      <c r="W20" s="92"/>
      <c r="X20" s="92"/>
      <c r="Y20" s="92"/>
      <c r="Z20" s="92">
        <v>-161841867</v>
      </c>
      <c r="AA20" s="92"/>
      <c r="AB20" s="92"/>
      <c r="AC20" s="92"/>
      <c r="AD20" s="92"/>
      <c r="AE20" s="92"/>
      <c r="AF20" s="92"/>
      <c r="AG20" s="93"/>
    </row>
    <row r="21" spans="2:33" ht="23.25" customHeight="1" x14ac:dyDescent="0.2">
      <c r="B21" s="89" t="s">
        <v>76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90"/>
      <c r="R21" s="84">
        <f>R19+R20</f>
        <v>2604662816</v>
      </c>
      <c r="S21" s="84"/>
      <c r="T21" s="84"/>
      <c r="U21" s="84"/>
      <c r="V21" s="84"/>
      <c r="W21" s="84"/>
      <c r="X21" s="84"/>
      <c r="Y21" s="84"/>
      <c r="Z21" s="84">
        <f>Z19+Z20</f>
        <v>7002078155.1299953</v>
      </c>
      <c r="AA21" s="84"/>
      <c r="AB21" s="84"/>
      <c r="AC21" s="84"/>
      <c r="AD21" s="84"/>
      <c r="AE21" s="84"/>
      <c r="AF21" s="84"/>
      <c r="AG21" s="85"/>
    </row>
    <row r="22" spans="2:33" ht="23.25" customHeight="1" x14ac:dyDescent="0.2">
      <c r="B22" s="88" t="s">
        <v>23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1"/>
      <c r="P22" s="91"/>
      <c r="Q22" s="91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2:33" ht="12" customHeight="1" x14ac:dyDescent="0.2">
      <c r="B23" s="89" t="s">
        <v>77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90"/>
      <c r="R23" s="84">
        <f>R21</f>
        <v>2604662816</v>
      </c>
      <c r="S23" s="84"/>
      <c r="T23" s="84"/>
      <c r="U23" s="84"/>
      <c r="V23" s="84"/>
      <c r="W23" s="84"/>
      <c r="X23" s="84"/>
      <c r="Y23" s="84"/>
      <c r="Z23" s="84">
        <f>Z21</f>
        <v>7002078155.1299953</v>
      </c>
      <c r="AA23" s="84"/>
      <c r="AB23" s="84"/>
      <c r="AC23" s="84"/>
      <c r="AD23" s="84"/>
      <c r="AE23" s="84"/>
      <c r="AF23" s="84"/>
      <c r="AG23" s="85"/>
    </row>
    <row r="24" spans="2:33" ht="12" customHeight="1" x14ac:dyDescent="0.2">
      <c r="B24" s="88" t="s">
        <v>24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6"/>
      <c r="P24" s="7"/>
      <c r="Q24" s="8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7"/>
    </row>
    <row r="25" spans="2:33" ht="12" customHeight="1" x14ac:dyDescent="0.2">
      <c r="B25" s="88" t="s">
        <v>25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6"/>
      <c r="P25" s="7"/>
      <c r="Q25" s="8"/>
      <c r="R25" s="86" t="s">
        <v>1</v>
      </c>
      <c r="S25" s="86"/>
      <c r="T25" s="86"/>
      <c r="U25" s="86"/>
      <c r="V25" s="86"/>
      <c r="W25" s="86"/>
      <c r="X25" s="86"/>
      <c r="Y25" s="86"/>
      <c r="Z25" s="86" t="s">
        <v>1</v>
      </c>
      <c r="AA25" s="86"/>
      <c r="AB25" s="86"/>
      <c r="AC25" s="86"/>
      <c r="AD25" s="86"/>
      <c r="AE25" s="86"/>
      <c r="AF25" s="86"/>
      <c r="AG25" s="87"/>
    </row>
    <row r="26" spans="2:33" ht="12" customHeight="1" thickBot="1" x14ac:dyDescent="0.25">
      <c r="B26" s="82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83"/>
      <c r="Q26" s="83"/>
      <c r="R26" s="80">
        <f>R23</f>
        <v>2604662816</v>
      </c>
      <c r="S26" s="80"/>
      <c r="T26" s="80"/>
      <c r="U26" s="80"/>
      <c r="V26" s="80"/>
      <c r="W26" s="80"/>
      <c r="X26" s="80"/>
      <c r="Y26" s="80"/>
      <c r="Z26" s="80">
        <f>Z23</f>
        <v>7002078155.1299953</v>
      </c>
      <c r="AA26" s="80"/>
      <c r="AB26" s="80"/>
      <c r="AC26" s="80"/>
      <c r="AD26" s="80"/>
      <c r="AE26" s="80"/>
      <c r="AF26" s="80"/>
      <c r="AG26" s="81"/>
    </row>
    <row r="29" spans="2:33" ht="12.75" customHeight="1" x14ac:dyDescent="0.2">
      <c r="B29" s="167" t="s">
        <v>160</v>
      </c>
      <c r="C29" s="167"/>
      <c r="D29" s="167"/>
      <c r="E29" s="167"/>
      <c r="F29" s="167"/>
      <c r="G29" s="167"/>
      <c r="H29" s="156"/>
      <c r="I29" s="170" t="s">
        <v>161</v>
      </c>
      <c r="J29" s="170"/>
      <c r="K29" s="170"/>
      <c r="L29" s="170"/>
      <c r="M29" s="170"/>
      <c r="N29" s="170"/>
      <c r="P29" s="165"/>
      <c r="Q29" s="165"/>
      <c r="R29" s="165"/>
      <c r="S29" s="165"/>
      <c r="T29" s="165"/>
      <c r="U29" s="165"/>
    </row>
    <row r="30" spans="2:33" ht="12.75" customHeight="1" x14ac:dyDescent="0.2">
      <c r="B30" s="168"/>
      <c r="C30" s="168"/>
      <c r="D30" s="168"/>
      <c r="E30" s="169"/>
      <c r="F30" s="168"/>
      <c r="G30" s="168"/>
      <c r="H30" s="160"/>
      <c r="I30" s="168"/>
      <c r="J30" s="169"/>
      <c r="K30" s="169"/>
      <c r="L30" s="169"/>
      <c r="M30" s="169"/>
      <c r="N30" s="169"/>
      <c r="P30" s="161" t="s">
        <v>162</v>
      </c>
      <c r="Q30" s="161"/>
      <c r="R30" s="161"/>
      <c r="S30" s="161"/>
      <c r="T30" s="161"/>
    </row>
    <row r="31" spans="2:33" ht="12.75" customHeight="1" x14ac:dyDescent="0.2">
      <c r="B31" s="168"/>
      <c r="C31" s="168"/>
      <c r="D31" s="168"/>
      <c r="E31" s="169"/>
      <c r="F31" s="168"/>
      <c r="G31" s="168"/>
      <c r="H31" s="160"/>
      <c r="I31" s="168"/>
      <c r="J31" s="169"/>
      <c r="K31" s="169"/>
      <c r="L31" s="169"/>
      <c r="M31" s="169"/>
      <c r="N31" s="169"/>
      <c r="P31" s="162"/>
      <c r="Q31" s="162"/>
      <c r="R31" s="162"/>
      <c r="S31" s="162"/>
      <c r="T31" s="162"/>
    </row>
    <row r="32" spans="2:33" ht="12.75" customHeight="1" x14ac:dyDescent="0.2">
      <c r="B32" s="167" t="s">
        <v>163</v>
      </c>
      <c r="C32" s="167"/>
      <c r="D32" s="167"/>
      <c r="E32" s="167"/>
      <c r="F32" s="167"/>
      <c r="G32" s="167"/>
      <c r="H32" s="156"/>
      <c r="I32" s="170" t="s">
        <v>164</v>
      </c>
      <c r="J32" s="170"/>
      <c r="K32" s="170"/>
      <c r="L32" s="170"/>
      <c r="M32" s="170"/>
      <c r="N32" s="170"/>
      <c r="P32" s="166"/>
      <c r="Q32" s="166"/>
      <c r="R32" s="166"/>
      <c r="S32" s="166"/>
      <c r="T32" s="166"/>
      <c r="U32" s="166"/>
    </row>
    <row r="33" spans="2:20" ht="12.75" customHeight="1" x14ac:dyDescent="0.2">
      <c r="B33" s="156"/>
      <c r="C33" s="156"/>
      <c r="D33" s="156"/>
      <c r="E33" s="156"/>
      <c r="F33" s="156"/>
      <c r="G33" s="156"/>
      <c r="H33" s="156"/>
      <c r="P33" s="161" t="s">
        <v>162</v>
      </c>
      <c r="Q33" s="161"/>
      <c r="R33" s="161"/>
      <c r="S33" s="161"/>
      <c r="T33" s="161"/>
    </row>
  </sheetData>
  <mergeCells count="84">
    <mergeCell ref="P29:U29"/>
    <mergeCell ref="P30:T30"/>
    <mergeCell ref="P33:T33"/>
    <mergeCell ref="P32:U32"/>
    <mergeCell ref="B29:G29"/>
    <mergeCell ref="B32:G32"/>
    <mergeCell ref="I29:N29"/>
    <mergeCell ref="I32:N32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  <mergeCell ref="Z10:AG10"/>
    <mergeCell ref="Z12:AG12"/>
    <mergeCell ref="Z13:AG13"/>
    <mergeCell ref="Z14:AG14"/>
    <mergeCell ref="Z15:AG15"/>
    <mergeCell ref="Z11:AG11"/>
    <mergeCell ref="B10:N10"/>
    <mergeCell ref="O10:Q10"/>
    <mergeCell ref="R10:Y10"/>
    <mergeCell ref="B11:N11"/>
    <mergeCell ref="O11:Q11"/>
    <mergeCell ref="R11:Y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H83"/>
  <sheetViews>
    <sheetView topLeftCell="A61" workbookViewId="0">
      <selection activeCell="A79" sqref="A79:C83"/>
    </sheetView>
  </sheetViews>
  <sheetFormatPr defaultColWidth="46.7109375" defaultRowHeight="12.75" x14ac:dyDescent="0.2"/>
  <cols>
    <col min="1" max="1" width="52.5703125" style="43" customWidth="1"/>
    <col min="2" max="3" width="19.42578125" style="11" customWidth="1"/>
    <col min="4" max="16384" width="46.7109375" style="11"/>
  </cols>
  <sheetData>
    <row r="1" spans="1:3" x14ac:dyDescent="0.2">
      <c r="A1" s="75" t="s">
        <v>71</v>
      </c>
      <c r="B1" s="75"/>
      <c r="C1" s="75"/>
    </row>
    <row r="2" spans="1:3" x14ac:dyDescent="0.2">
      <c r="A2" s="41"/>
      <c r="B2" s="41"/>
      <c r="C2" s="41"/>
    </row>
    <row r="3" spans="1:3" x14ac:dyDescent="0.2">
      <c r="A3" s="76" t="s">
        <v>145</v>
      </c>
      <c r="B3" s="76"/>
      <c r="C3" s="76"/>
    </row>
    <row r="4" spans="1:3" x14ac:dyDescent="0.2">
      <c r="A4" s="76"/>
      <c r="B4" s="76"/>
      <c r="C4" s="76"/>
    </row>
    <row r="5" spans="1:3" x14ac:dyDescent="0.2">
      <c r="A5" s="12"/>
      <c r="B5" s="10"/>
      <c r="C5" s="44" t="s">
        <v>70</v>
      </c>
    </row>
    <row r="6" spans="1:3" s="15" customFormat="1" ht="28.5" customHeight="1" x14ac:dyDescent="0.2">
      <c r="A6" s="110" t="s">
        <v>46</v>
      </c>
      <c r="B6" s="111" t="s">
        <v>141</v>
      </c>
      <c r="C6" s="111"/>
    </row>
    <row r="7" spans="1:3" ht="39" customHeight="1" x14ac:dyDescent="0.2">
      <c r="A7" s="110"/>
      <c r="B7" s="45" t="s">
        <v>143</v>
      </c>
      <c r="C7" s="45" t="s">
        <v>144</v>
      </c>
    </row>
    <row r="8" spans="1:3" s="41" customFormat="1" x14ac:dyDescent="0.2">
      <c r="A8" s="112" t="s">
        <v>105</v>
      </c>
      <c r="B8" s="112"/>
      <c r="C8" s="112"/>
    </row>
    <row r="9" spans="1:3" x14ac:dyDescent="0.2">
      <c r="A9" s="46" t="s">
        <v>89</v>
      </c>
      <c r="B9" s="52">
        <f>B11+B12+B13+B14+B15+B16</f>
        <v>61041031</v>
      </c>
      <c r="C9" s="52">
        <f>C11+C12+C13+C14+C15+C16</f>
        <v>50804100</v>
      </c>
    </row>
    <row r="10" spans="1:3" x14ac:dyDescent="0.2">
      <c r="A10" s="46" t="s">
        <v>47</v>
      </c>
      <c r="B10" s="53"/>
      <c r="C10" s="53"/>
    </row>
    <row r="11" spans="1:3" x14ac:dyDescent="0.2">
      <c r="A11" s="46" t="s">
        <v>48</v>
      </c>
      <c r="B11" s="54">
        <v>58781751</v>
      </c>
      <c r="C11" s="54">
        <v>50485189</v>
      </c>
    </row>
    <row r="12" spans="1:3" x14ac:dyDescent="0.2">
      <c r="A12" s="46" t="s">
        <v>49</v>
      </c>
      <c r="B12" s="54"/>
      <c r="C12" s="54"/>
    </row>
    <row r="13" spans="1:3" x14ac:dyDescent="0.2">
      <c r="A13" s="46" t="s">
        <v>50</v>
      </c>
      <c r="B13" s="54"/>
      <c r="C13" s="54"/>
    </row>
    <row r="14" spans="1:3" x14ac:dyDescent="0.2">
      <c r="A14" s="46" t="s">
        <v>51</v>
      </c>
      <c r="B14" s="54"/>
      <c r="C14" s="54">
        <v>1750</v>
      </c>
    </row>
    <row r="15" spans="1:3" x14ac:dyDescent="0.2">
      <c r="A15" s="46" t="s">
        <v>52</v>
      </c>
      <c r="B15" s="54"/>
      <c r="C15" s="54"/>
    </row>
    <row r="16" spans="1:3" x14ac:dyDescent="0.2">
      <c r="A16" s="46" t="s">
        <v>53</v>
      </c>
      <c r="B16" s="54">
        <v>2259280</v>
      </c>
      <c r="C16" s="54">
        <v>317161</v>
      </c>
    </row>
    <row r="17" spans="1:3" x14ac:dyDescent="0.2">
      <c r="A17" s="46" t="s">
        <v>88</v>
      </c>
      <c r="B17" s="52">
        <f>B19+B21+B20+B22+B23+B24+B25</f>
        <v>56147028</v>
      </c>
      <c r="C17" s="52">
        <f>C19+C21+C20+C22+C23+C24+C25</f>
        <v>47539225</v>
      </c>
    </row>
    <row r="18" spans="1:3" x14ac:dyDescent="0.2">
      <c r="A18" s="46" t="s">
        <v>47</v>
      </c>
      <c r="B18" s="55"/>
      <c r="C18" s="55"/>
    </row>
    <row r="19" spans="1:3" x14ac:dyDescent="0.2">
      <c r="A19" s="46" t="s">
        <v>54</v>
      </c>
      <c r="B19" s="54">
        <v>50686098</v>
      </c>
      <c r="C19" s="54">
        <v>43265762</v>
      </c>
    </row>
    <row r="20" spans="1:3" x14ac:dyDescent="0.2">
      <c r="A20" s="46" t="s">
        <v>55</v>
      </c>
      <c r="B20" s="54"/>
      <c r="C20" s="54"/>
    </row>
    <row r="21" spans="1:3" x14ac:dyDescent="0.2">
      <c r="A21" s="46" t="s">
        <v>56</v>
      </c>
      <c r="B21" s="54">
        <v>342148</v>
      </c>
      <c r="C21" s="54">
        <v>200707</v>
      </c>
    </row>
    <row r="22" spans="1:3" x14ac:dyDescent="0.2">
      <c r="A22" s="46" t="s">
        <v>57</v>
      </c>
      <c r="B22" s="54">
        <v>281455</v>
      </c>
      <c r="C22" s="54">
        <v>258254</v>
      </c>
    </row>
    <row r="23" spans="1:3" x14ac:dyDescent="0.2">
      <c r="A23" s="46" t="s">
        <v>58</v>
      </c>
      <c r="B23" s="54"/>
      <c r="C23" s="54">
        <v>687</v>
      </c>
    </row>
    <row r="24" spans="1:3" x14ac:dyDescent="0.2">
      <c r="A24" s="46" t="s">
        <v>59</v>
      </c>
      <c r="B24" s="54">
        <v>4333760</v>
      </c>
      <c r="C24" s="54">
        <v>3512855</v>
      </c>
    </row>
    <row r="25" spans="1:3" x14ac:dyDescent="0.2">
      <c r="A25" s="46" t="s">
        <v>60</v>
      </c>
      <c r="B25" s="54">
        <v>503567</v>
      </c>
      <c r="C25" s="54">
        <v>300960</v>
      </c>
    </row>
    <row r="26" spans="1:3" ht="24" x14ac:dyDescent="0.2">
      <c r="A26" s="46" t="s">
        <v>135</v>
      </c>
      <c r="B26" s="52">
        <v>4894003</v>
      </c>
      <c r="C26" s="52">
        <v>3264875</v>
      </c>
    </row>
    <row r="27" spans="1:3" ht="24" x14ac:dyDescent="0.2">
      <c r="A27" s="50" t="s">
        <v>106</v>
      </c>
      <c r="B27" s="56"/>
      <c r="C27" s="56"/>
    </row>
    <row r="28" spans="1:3" x14ac:dyDescent="0.2">
      <c r="A28" s="46" t="s">
        <v>87</v>
      </c>
      <c r="B28" s="52" t="s">
        <v>1</v>
      </c>
      <c r="C28" s="52" t="s">
        <v>1</v>
      </c>
    </row>
    <row r="29" spans="1:3" x14ac:dyDescent="0.2">
      <c r="A29" s="46" t="s">
        <v>47</v>
      </c>
      <c r="B29" s="55"/>
      <c r="C29" s="55"/>
    </row>
    <row r="30" spans="1:3" x14ac:dyDescent="0.2">
      <c r="A30" s="46" t="s">
        <v>107</v>
      </c>
      <c r="B30" s="54" t="s">
        <v>1</v>
      </c>
      <c r="C30" s="54" t="s">
        <v>1</v>
      </c>
    </row>
    <row r="31" spans="1:3" x14ac:dyDescent="0.2">
      <c r="A31" s="46" t="s">
        <v>108</v>
      </c>
      <c r="B31" s="54" t="s">
        <v>1</v>
      </c>
      <c r="C31" s="54" t="s">
        <v>1</v>
      </c>
    </row>
    <row r="32" spans="1:3" x14ac:dyDescent="0.2">
      <c r="A32" s="46" t="s">
        <v>109</v>
      </c>
      <c r="B32" s="54" t="s">
        <v>1</v>
      </c>
      <c r="C32" s="54" t="s">
        <v>1</v>
      </c>
    </row>
    <row r="33" spans="1:3" ht="36" x14ac:dyDescent="0.2">
      <c r="A33" s="46" t="s">
        <v>110</v>
      </c>
      <c r="B33" s="54" t="s">
        <v>1</v>
      </c>
      <c r="C33" s="54" t="s">
        <v>1</v>
      </c>
    </row>
    <row r="34" spans="1:3" x14ac:dyDescent="0.2">
      <c r="A34" s="46" t="s">
        <v>111</v>
      </c>
      <c r="B34" s="54" t="s">
        <v>1</v>
      </c>
      <c r="C34" s="54" t="s">
        <v>1</v>
      </c>
    </row>
    <row r="35" spans="1:3" ht="24" x14ac:dyDescent="0.2">
      <c r="A35" s="46" t="s">
        <v>112</v>
      </c>
      <c r="B35" s="54" t="s">
        <v>1</v>
      </c>
      <c r="C35" s="54" t="s">
        <v>1</v>
      </c>
    </row>
    <row r="36" spans="1:3" x14ac:dyDescent="0.2">
      <c r="A36" s="46" t="s">
        <v>113</v>
      </c>
      <c r="B36" s="54" t="s">
        <v>1</v>
      </c>
      <c r="C36" s="54" t="s">
        <v>1</v>
      </c>
    </row>
    <row r="37" spans="1:3" x14ac:dyDescent="0.2">
      <c r="A37" s="46" t="s">
        <v>114</v>
      </c>
      <c r="B37" s="54" t="s">
        <v>1</v>
      </c>
      <c r="C37" s="54" t="s">
        <v>1</v>
      </c>
    </row>
    <row r="38" spans="1:3" x14ac:dyDescent="0.2">
      <c r="A38" s="46" t="s">
        <v>115</v>
      </c>
      <c r="B38" s="54" t="s">
        <v>1</v>
      </c>
      <c r="C38" s="54" t="s">
        <v>1</v>
      </c>
    </row>
    <row r="39" spans="1:3" x14ac:dyDescent="0.2">
      <c r="A39" s="46" t="s">
        <v>116</v>
      </c>
      <c r="B39" s="54" t="s">
        <v>1</v>
      </c>
      <c r="C39" s="54" t="s">
        <v>1</v>
      </c>
    </row>
    <row r="40" spans="1:3" x14ac:dyDescent="0.2">
      <c r="A40" s="46" t="s">
        <v>117</v>
      </c>
      <c r="B40" s="54" t="s">
        <v>1</v>
      </c>
      <c r="C40" s="54" t="s">
        <v>1</v>
      </c>
    </row>
    <row r="41" spans="1:3" x14ac:dyDescent="0.2">
      <c r="A41" s="46" t="s">
        <v>53</v>
      </c>
      <c r="B41" s="54" t="s">
        <v>1</v>
      </c>
      <c r="C41" s="54" t="s">
        <v>1</v>
      </c>
    </row>
    <row r="42" spans="1:3" x14ac:dyDescent="0.2">
      <c r="A42" s="46" t="s">
        <v>90</v>
      </c>
      <c r="B42" s="52" t="s">
        <v>1</v>
      </c>
      <c r="C42" s="52" t="s">
        <v>1</v>
      </c>
    </row>
    <row r="43" spans="1:3" x14ac:dyDescent="0.2">
      <c r="A43" s="46" t="s">
        <v>47</v>
      </c>
      <c r="B43" s="55"/>
      <c r="C43" s="55"/>
    </row>
    <row r="44" spans="1:3" x14ac:dyDescent="0.2">
      <c r="A44" s="46" t="s">
        <v>118</v>
      </c>
      <c r="B44" s="54" t="s">
        <v>1</v>
      </c>
      <c r="C44" s="54" t="s">
        <v>1</v>
      </c>
    </row>
    <row r="45" spans="1:3" x14ac:dyDescent="0.2">
      <c r="A45" s="46" t="s">
        <v>119</v>
      </c>
      <c r="B45" s="54" t="s">
        <v>1</v>
      </c>
      <c r="C45" s="54" t="s">
        <v>1</v>
      </c>
    </row>
    <row r="46" spans="1:3" x14ac:dyDescent="0.2">
      <c r="A46" s="46" t="s">
        <v>120</v>
      </c>
      <c r="B46" s="54" t="s">
        <v>1</v>
      </c>
      <c r="C46" s="54" t="s">
        <v>1</v>
      </c>
    </row>
    <row r="47" spans="1:3" ht="36" x14ac:dyDescent="0.2">
      <c r="A47" s="46" t="s">
        <v>121</v>
      </c>
      <c r="B47" s="54" t="s">
        <v>1</v>
      </c>
      <c r="C47" s="54" t="s">
        <v>1</v>
      </c>
    </row>
    <row r="48" spans="1:3" ht="24" x14ac:dyDescent="0.2">
      <c r="A48" s="46" t="s">
        <v>122</v>
      </c>
      <c r="B48" s="54" t="s">
        <v>1</v>
      </c>
      <c r="C48" s="54" t="s">
        <v>1</v>
      </c>
    </row>
    <row r="49" spans="1:3" ht="24" x14ac:dyDescent="0.2">
      <c r="A49" s="46" t="s">
        <v>123</v>
      </c>
      <c r="B49" s="54" t="s">
        <v>1</v>
      </c>
      <c r="C49" s="54" t="s">
        <v>1</v>
      </c>
    </row>
    <row r="50" spans="1:3" x14ac:dyDescent="0.2">
      <c r="A50" s="46" t="s">
        <v>124</v>
      </c>
      <c r="B50" s="54" t="s">
        <v>1</v>
      </c>
      <c r="C50" s="54" t="s">
        <v>1</v>
      </c>
    </row>
    <row r="51" spans="1:3" x14ac:dyDescent="0.2">
      <c r="A51" s="46" t="s">
        <v>57</v>
      </c>
      <c r="B51" s="54" t="s">
        <v>1</v>
      </c>
      <c r="C51" s="54" t="s">
        <v>1</v>
      </c>
    </row>
    <row r="52" spans="1:3" x14ac:dyDescent="0.2">
      <c r="A52" s="46" t="s">
        <v>125</v>
      </c>
      <c r="B52" s="54" t="s">
        <v>1</v>
      </c>
      <c r="C52" s="54" t="s">
        <v>1</v>
      </c>
    </row>
    <row r="53" spans="1:3" x14ac:dyDescent="0.2">
      <c r="A53" s="46" t="s">
        <v>126</v>
      </c>
      <c r="B53" s="54" t="s">
        <v>1</v>
      </c>
      <c r="C53" s="54" t="s">
        <v>1</v>
      </c>
    </row>
    <row r="54" spans="1:3" ht="24" x14ac:dyDescent="0.2">
      <c r="A54" s="46" t="s">
        <v>127</v>
      </c>
      <c r="B54" s="54" t="s">
        <v>1</v>
      </c>
      <c r="C54" s="54" t="s">
        <v>1</v>
      </c>
    </row>
    <row r="55" spans="1:3" ht="24" x14ac:dyDescent="0.2">
      <c r="A55" s="46" t="s">
        <v>128</v>
      </c>
      <c r="B55" s="54" t="s">
        <v>1</v>
      </c>
      <c r="C55" s="54" t="s">
        <v>1</v>
      </c>
    </row>
    <row r="56" spans="1:3" x14ac:dyDescent="0.2">
      <c r="A56" s="46" t="s">
        <v>129</v>
      </c>
      <c r="B56" s="54" t="s">
        <v>1</v>
      </c>
      <c r="C56" s="54" t="s">
        <v>1</v>
      </c>
    </row>
    <row r="57" spans="1:3" ht="24" x14ac:dyDescent="0.2">
      <c r="A57" s="46" t="s">
        <v>136</v>
      </c>
      <c r="B57" s="52" t="s">
        <v>1</v>
      </c>
      <c r="C57" s="52" t="s">
        <v>1</v>
      </c>
    </row>
    <row r="58" spans="1:3" x14ac:dyDescent="0.2">
      <c r="A58" s="112" t="s">
        <v>61</v>
      </c>
      <c r="B58" s="112"/>
      <c r="C58" s="112"/>
    </row>
    <row r="59" spans="1:3" x14ac:dyDescent="0.2">
      <c r="A59" s="46" t="s">
        <v>87</v>
      </c>
      <c r="B59" s="47">
        <v>4399130</v>
      </c>
      <c r="C59" s="47">
        <v>15519121</v>
      </c>
    </row>
    <row r="60" spans="1:3" x14ac:dyDescent="0.2">
      <c r="A60" s="46" t="s">
        <v>47</v>
      </c>
      <c r="B60" s="49"/>
      <c r="C60" s="49"/>
    </row>
    <row r="61" spans="1:3" x14ac:dyDescent="0.2">
      <c r="A61" s="46" t="s">
        <v>62</v>
      </c>
      <c r="B61" s="48" t="s">
        <v>1</v>
      </c>
      <c r="C61" s="48" t="s">
        <v>1</v>
      </c>
    </row>
    <row r="62" spans="1:3" x14ac:dyDescent="0.2">
      <c r="A62" s="46" t="s">
        <v>63</v>
      </c>
      <c r="B62" s="48">
        <v>629692</v>
      </c>
      <c r="C62" s="48">
        <v>297101</v>
      </c>
    </row>
    <row r="63" spans="1:3" x14ac:dyDescent="0.2">
      <c r="A63" s="46" t="s">
        <v>64</v>
      </c>
      <c r="B63" s="48" t="s">
        <v>1</v>
      </c>
      <c r="C63" s="48" t="s">
        <v>1</v>
      </c>
    </row>
    <row r="64" spans="1:3" x14ac:dyDescent="0.2">
      <c r="A64" s="46" t="s">
        <v>53</v>
      </c>
      <c r="B64" s="48">
        <v>3769438</v>
      </c>
      <c r="C64" s="48">
        <v>15222021</v>
      </c>
    </row>
    <row r="65" spans="1:6" x14ac:dyDescent="0.2">
      <c r="A65" s="46" t="s">
        <v>90</v>
      </c>
      <c r="B65" s="47">
        <v>7937814</v>
      </c>
      <c r="C65" s="47">
        <v>18498689</v>
      </c>
    </row>
    <row r="66" spans="1:6" x14ac:dyDescent="0.2">
      <c r="A66" s="46" t="s">
        <v>47</v>
      </c>
      <c r="B66" s="49"/>
      <c r="C66" s="49"/>
    </row>
    <row r="67" spans="1:6" x14ac:dyDescent="0.2">
      <c r="A67" s="46" t="s">
        <v>65</v>
      </c>
      <c r="B67" s="48" t="s">
        <v>130</v>
      </c>
      <c r="C67" s="48" t="s">
        <v>1</v>
      </c>
    </row>
    <row r="68" spans="1:6" x14ac:dyDescent="0.2">
      <c r="A68" s="46" t="s">
        <v>66</v>
      </c>
      <c r="B68" s="48" t="s">
        <v>1</v>
      </c>
      <c r="C68" s="48" t="s">
        <v>1</v>
      </c>
    </row>
    <row r="69" spans="1:6" x14ac:dyDescent="0.2">
      <c r="A69" s="46" t="s">
        <v>67</v>
      </c>
      <c r="B69" s="48" t="s">
        <v>1</v>
      </c>
      <c r="C69" s="48">
        <v>124650</v>
      </c>
    </row>
    <row r="70" spans="1:6" x14ac:dyDescent="0.2">
      <c r="A70" s="46" t="s">
        <v>68</v>
      </c>
      <c r="B70" s="48" t="s">
        <v>1</v>
      </c>
      <c r="C70" s="48" t="s">
        <v>1</v>
      </c>
    </row>
    <row r="71" spans="1:6" x14ac:dyDescent="0.2">
      <c r="A71" s="46" t="s">
        <v>69</v>
      </c>
      <c r="B71" s="48">
        <v>7558250</v>
      </c>
      <c r="C71" s="48">
        <v>18374039</v>
      </c>
    </row>
    <row r="72" spans="1:6" ht="24" x14ac:dyDescent="0.2">
      <c r="A72" s="50" t="s">
        <v>133</v>
      </c>
      <c r="B72" s="47">
        <v>-3538684</v>
      </c>
      <c r="C72" s="47">
        <v>-2979568</v>
      </c>
      <c r="D72" s="42"/>
      <c r="E72" s="42"/>
    </row>
    <row r="73" spans="1:6" x14ac:dyDescent="0.2">
      <c r="A73" s="50" t="s">
        <v>26</v>
      </c>
      <c r="B73" s="47">
        <v>-217995</v>
      </c>
      <c r="C73" s="47">
        <v>-7380</v>
      </c>
    </row>
    <row r="74" spans="1:6" ht="24" x14ac:dyDescent="0.2">
      <c r="A74" s="50" t="s">
        <v>27</v>
      </c>
      <c r="B74" s="47" t="s">
        <v>1</v>
      </c>
      <c r="C74" s="47" t="s">
        <v>1</v>
      </c>
    </row>
    <row r="75" spans="1:6" x14ac:dyDescent="0.2">
      <c r="A75" s="50" t="s">
        <v>134</v>
      </c>
      <c r="B75" s="47">
        <v>1137325</v>
      </c>
      <c r="C75" s="47">
        <v>277927</v>
      </c>
    </row>
    <row r="76" spans="1:6" ht="24" x14ac:dyDescent="0.2">
      <c r="A76" s="50" t="s">
        <v>28</v>
      </c>
      <c r="B76" s="47" t="s">
        <v>131</v>
      </c>
      <c r="C76" s="47" t="s">
        <v>132</v>
      </c>
    </row>
    <row r="77" spans="1:6" ht="24" x14ac:dyDescent="0.2">
      <c r="A77" s="50" t="s">
        <v>29</v>
      </c>
      <c r="B77" s="47">
        <v>1702585</v>
      </c>
      <c r="C77" s="47">
        <v>343799</v>
      </c>
    </row>
    <row r="79" spans="1:6" x14ac:dyDescent="0.2">
      <c r="A79" s="156" t="s">
        <v>160</v>
      </c>
      <c r="B79" s="164" t="s">
        <v>161</v>
      </c>
      <c r="C79" s="158"/>
      <c r="D79" s="164"/>
      <c r="E79" s="156"/>
      <c r="F79" s="156"/>
    </row>
    <row r="80" spans="1:6" x14ac:dyDescent="0.2">
      <c r="A80" s="160"/>
      <c r="B80" s="160"/>
      <c r="C80" s="162" t="s">
        <v>162</v>
      </c>
      <c r="D80" s="160"/>
      <c r="E80" s="160"/>
      <c r="F80" s="160"/>
    </row>
    <row r="81" spans="1:8" s="51" customFormat="1" x14ac:dyDescent="0.2">
      <c r="A81" s="160"/>
      <c r="B81" s="160"/>
      <c r="C81" s="162"/>
      <c r="D81" s="160"/>
      <c r="E81" s="160"/>
      <c r="F81" s="160"/>
    </row>
    <row r="82" spans="1:8" x14ac:dyDescent="0.2">
      <c r="A82" s="156" t="s">
        <v>163</v>
      </c>
      <c r="B82" s="164" t="s">
        <v>164</v>
      </c>
      <c r="C82" s="159"/>
      <c r="D82" s="164"/>
      <c r="E82" s="156"/>
      <c r="F82" s="156"/>
    </row>
    <row r="83" spans="1:8" x14ac:dyDescent="0.2">
      <c r="A83" s="156"/>
      <c r="B83" s="156"/>
      <c r="C83" s="162" t="s">
        <v>162</v>
      </c>
      <c r="D83" s="156"/>
      <c r="E83" s="156"/>
      <c r="F83" s="156"/>
      <c r="H83" s="163"/>
    </row>
  </sheetData>
  <mergeCells count="6">
    <mergeCell ref="A1:C1"/>
    <mergeCell ref="A3:C4"/>
    <mergeCell ref="A6:A7"/>
    <mergeCell ref="B6:C6"/>
    <mergeCell ref="A58:C58"/>
    <mergeCell ref="A8:C8"/>
  </mergeCells>
  <pageMargins left="0.23622047244094491" right="0.23622047244094491" top="0.74803149606299213" bottom="0.74803149606299213" header="0.31496062992125984" footer="0.31496062992125984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2"/>
  <sheetViews>
    <sheetView tabSelected="1" workbookViewId="0">
      <selection activeCell="S21" sqref="S21"/>
    </sheetView>
  </sheetViews>
  <sheetFormatPr defaultColWidth="12.7109375" defaultRowHeight="12.75" x14ac:dyDescent="0.2"/>
  <cols>
    <col min="1" max="1" width="3.85546875" style="22" customWidth="1"/>
    <col min="2" max="2" width="20.7109375" style="22" customWidth="1"/>
    <col min="3" max="3" width="5" style="22" customWidth="1"/>
    <col min="4" max="4" width="3.28515625" style="22" customWidth="1"/>
    <col min="5" max="14" width="0" style="22" hidden="1" customWidth="1"/>
    <col min="15" max="16384" width="12.7109375" style="22"/>
  </cols>
  <sheetData>
    <row r="1" spans="1:20" ht="15" customHeight="1" x14ac:dyDescent="0.2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3" spans="1:20" ht="31.5" customHeight="1" x14ac:dyDescent="0.2">
      <c r="A3" s="151" t="s">
        <v>146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3.5" thickBot="1" x14ac:dyDescent="0.25"/>
    <row r="5" spans="1:20" ht="14.25" thickTop="1" thickBot="1" x14ac:dyDescent="0.25">
      <c r="A5" s="139" t="s">
        <v>94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145" t="s">
        <v>95</v>
      </c>
      <c r="P5" s="146"/>
      <c r="Q5" s="146"/>
      <c r="R5" s="147"/>
      <c r="S5" s="148" t="s">
        <v>96</v>
      </c>
      <c r="T5" s="134" t="s">
        <v>93</v>
      </c>
    </row>
    <row r="6" spans="1:20" ht="36.75" thickBot="1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57" t="s">
        <v>97</v>
      </c>
      <c r="P6" s="57" t="s">
        <v>98</v>
      </c>
      <c r="Q6" s="58" t="s">
        <v>99</v>
      </c>
      <c r="R6" s="58" t="s">
        <v>100</v>
      </c>
      <c r="S6" s="149"/>
      <c r="T6" s="135"/>
    </row>
    <row r="7" spans="1:20" ht="13.5" thickBot="1" x14ac:dyDescent="0.25">
      <c r="A7" s="136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59">
        <v>3</v>
      </c>
      <c r="P7" s="59">
        <v>4</v>
      </c>
      <c r="Q7" s="60">
        <v>5</v>
      </c>
      <c r="R7" s="60">
        <v>6</v>
      </c>
      <c r="S7" s="60">
        <v>7</v>
      </c>
      <c r="T7" s="61">
        <v>8</v>
      </c>
    </row>
    <row r="8" spans="1:20" ht="13.5" thickBot="1" x14ac:dyDescent="0.25">
      <c r="A8" s="127" t="s">
        <v>92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65" t="s">
        <v>147</v>
      </c>
      <c r="P8" s="66" t="s">
        <v>1</v>
      </c>
      <c r="Q8" s="62" t="s">
        <v>148</v>
      </c>
      <c r="R8" s="62" t="s">
        <v>149</v>
      </c>
      <c r="S8" s="62" t="s">
        <v>1</v>
      </c>
      <c r="T8" s="63" t="s">
        <v>149</v>
      </c>
    </row>
    <row r="9" spans="1:20" ht="13.5" thickBot="1" x14ac:dyDescent="0.25">
      <c r="A9" s="123" t="s">
        <v>101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67" t="s">
        <v>1</v>
      </c>
      <c r="P9" s="68" t="s">
        <v>1</v>
      </c>
      <c r="Q9" s="64" t="s">
        <v>156</v>
      </c>
      <c r="R9" s="62" t="s">
        <v>156</v>
      </c>
      <c r="S9" s="64" t="s">
        <v>1</v>
      </c>
      <c r="T9" s="63" t="s">
        <v>156</v>
      </c>
    </row>
    <row r="10" spans="1:20" x14ac:dyDescent="0.2">
      <c r="A10" s="117" t="s">
        <v>155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13" t="s">
        <v>147</v>
      </c>
      <c r="P10" s="113" t="s">
        <v>1</v>
      </c>
      <c r="Q10" s="113" t="s">
        <v>157</v>
      </c>
      <c r="R10" s="113" t="s">
        <v>158</v>
      </c>
      <c r="S10" s="113" t="s">
        <v>1</v>
      </c>
      <c r="T10" s="115" t="s">
        <v>158</v>
      </c>
    </row>
    <row r="11" spans="1:20" ht="13.5" thickBot="1" x14ac:dyDescent="0.2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0"/>
      <c r="P11" s="130"/>
      <c r="Q11" s="130"/>
      <c r="R11" s="130"/>
      <c r="S11" s="130"/>
      <c r="T11" s="126"/>
    </row>
    <row r="12" spans="1:20" ht="13.5" thickBot="1" x14ac:dyDescent="0.25">
      <c r="A12" s="127" t="s">
        <v>91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65" t="s">
        <v>147</v>
      </c>
      <c r="P12" s="66" t="s">
        <v>1</v>
      </c>
      <c r="Q12" s="62" t="s">
        <v>150</v>
      </c>
      <c r="R12" s="62" t="s">
        <v>151</v>
      </c>
      <c r="S12" s="62" t="s">
        <v>1</v>
      </c>
      <c r="T12" s="63" t="s">
        <v>151</v>
      </c>
    </row>
    <row r="13" spans="1:20" ht="13.5" thickBot="1" x14ac:dyDescent="0.25">
      <c r="A13" s="123" t="s">
        <v>103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62" t="s">
        <v>1</v>
      </c>
      <c r="P13" s="62" t="s">
        <v>1</v>
      </c>
      <c r="Q13" s="62" t="s">
        <v>152</v>
      </c>
      <c r="R13" s="62" t="s">
        <v>152</v>
      </c>
      <c r="S13" s="62" t="s">
        <v>1</v>
      </c>
      <c r="T13" s="63" t="s">
        <v>152</v>
      </c>
    </row>
    <row r="14" spans="1:20" ht="13.5" thickBot="1" x14ac:dyDescent="0.25">
      <c r="A14" s="123" t="s">
        <v>102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62" t="s">
        <v>1</v>
      </c>
      <c r="P14" s="62" t="s">
        <v>1</v>
      </c>
      <c r="Q14" s="62" t="s">
        <v>104</v>
      </c>
      <c r="R14" s="62" t="s">
        <v>104</v>
      </c>
      <c r="S14" s="62" t="s">
        <v>1</v>
      </c>
      <c r="T14" s="63" t="s">
        <v>104</v>
      </c>
    </row>
    <row r="15" spans="1:20" ht="24" customHeight="1" x14ac:dyDescent="0.2">
      <c r="A15" s="117" t="s">
        <v>159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3" t="s">
        <v>147</v>
      </c>
      <c r="P15" s="113" t="s">
        <v>1</v>
      </c>
      <c r="Q15" s="113" t="s">
        <v>153</v>
      </c>
      <c r="R15" s="113" t="s">
        <v>154</v>
      </c>
      <c r="S15" s="113" t="s">
        <v>1</v>
      </c>
      <c r="T15" s="115" t="s">
        <v>154</v>
      </c>
    </row>
    <row r="16" spans="1:20" ht="13.5" thickBot="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14"/>
      <c r="P16" s="114"/>
      <c r="Q16" s="114"/>
      <c r="R16" s="114"/>
      <c r="S16" s="114"/>
      <c r="T16" s="116"/>
    </row>
    <row r="17" spans="2:16" ht="13.5" thickTop="1" x14ac:dyDescent="0.2"/>
    <row r="18" spans="2:16" ht="36" customHeight="1" x14ac:dyDescent="0.2">
      <c r="B18" s="156" t="s">
        <v>160</v>
      </c>
      <c r="C18" s="170" t="s">
        <v>161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58"/>
    </row>
    <row r="19" spans="2:16" x14ac:dyDescent="0.2">
      <c r="B19" s="160"/>
      <c r="C19" s="168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2" t="s">
        <v>162</v>
      </c>
    </row>
    <row r="20" spans="2:16" x14ac:dyDescent="0.2">
      <c r="B20" s="160"/>
      <c r="C20" s="168"/>
      <c r="D20" s="172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2:16" ht="48" customHeight="1" x14ac:dyDescent="0.2">
      <c r="B21" s="156" t="s">
        <v>163</v>
      </c>
      <c r="C21" s="170" t="s">
        <v>164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59"/>
    </row>
    <row r="22" spans="2:16" x14ac:dyDescent="0.2">
      <c r="B22" s="156"/>
      <c r="C22" s="156"/>
      <c r="P22" s="162" t="s">
        <v>162</v>
      </c>
    </row>
  </sheetData>
  <mergeCells count="30">
    <mergeCell ref="A1:T1"/>
    <mergeCell ref="A3:T3"/>
    <mergeCell ref="C18:O18"/>
    <mergeCell ref="C21:O21"/>
    <mergeCell ref="A9:N9"/>
    <mergeCell ref="T5:T6"/>
    <mergeCell ref="A7:N7"/>
    <mergeCell ref="A8:N8"/>
    <mergeCell ref="A5:N6"/>
    <mergeCell ref="O5:R5"/>
    <mergeCell ref="S5:S6"/>
    <mergeCell ref="A14:N14"/>
    <mergeCell ref="A13:N13"/>
    <mergeCell ref="T10:T11"/>
    <mergeCell ref="A12:N12"/>
    <mergeCell ref="O10:O11"/>
    <mergeCell ref="P10:P11"/>
    <mergeCell ref="Q10:Q11"/>
    <mergeCell ref="R10:R11"/>
    <mergeCell ref="S10:S11"/>
    <mergeCell ref="A10:N10"/>
    <mergeCell ref="A11:N11"/>
    <mergeCell ref="Q15:Q16"/>
    <mergeCell ref="R15:R16"/>
    <mergeCell ref="S15:S16"/>
    <mergeCell ref="T15:T16"/>
    <mergeCell ref="A15:N15"/>
    <mergeCell ref="A16:N16"/>
    <mergeCell ref="O15:O16"/>
    <mergeCell ref="P15:P16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 баланс 9 месяцев 22</vt:lpstr>
      <vt:lpstr>ОПиУ 9мес 22</vt:lpstr>
      <vt:lpstr>ОДДС за 9мес 22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2022-11-02T11:15:47Z</dcterms:modified>
</cp:coreProperties>
</file>