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<sst xmlns="http://schemas.openxmlformats.org/spreadsheetml/2006/main" count="142" uniqueCount="120">
  <si>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</si>
  <si>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</si>
  <si>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</si>
  <si>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</si>
  <si>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</si>
  <si>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</si>
  <si>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</si>
  <si>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</si>
  <si>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</si>
  <si>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</si>
  <si>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</si>
  <si>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</si>
  <si>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</si>
  <si>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</si>
  <si>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</si>
  <si>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</si>
  <si>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</si>
  <si>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</si>
  <si>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</si>
  <si>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</si>
  <si>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</si>
  <si>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</si>
  <si>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</si>
  <si>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</si>
  <si>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</si>
  <si>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</si>
  <si>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</si>
  <si>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</si>
  <si>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</si>
  <si>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Промежуточный консолидированный отчет о финансовом положении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</si>
  <si>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</si>
  <si>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</si>
  <si>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</si>
  <si>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</si>
  <si>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</si>
  <si>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</si>
  <si>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Дивиденды</t>
  </si>
  <si>
    <t xml:space="preserve">Выручка от реализованной продукции и оказанных услуг </t>
  </si>
  <si>
    <t>Финансовый доход</t>
  </si>
  <si>
    <t>Положительная/(отрицательная)  курсовая разница, нетто</t>
  </si>
  <si>
    <t>Итого совокупного дохода за период</t>
  </si>
  <si>
    <t>прибыль</t>
  </si>
  <si>
    <t>капитал</t>
  </si>
  <si>
    <t>Итого капитала</t>
  </si>
  <si>
    <t>Нераспределенная</t>
  </si>
  <si>
    <t>Акционерный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</si>
  <si>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</si>
  <si>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</si>
  <si>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</si>
  <si>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</si>
  <si>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</si>
  <si>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</si>
  <si>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</si>
  <si>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</si>
  <si>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</si>
  <si>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</si>
  <si>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</si>
  <si>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>Банковские займы</t>
  </si>
  <si>
    <t xml:space="preserve">За три месяца, закончившихся </t>
  </si>
  <si>
    <t>Промежуточная сокращенная консолидированная финансовая отчетность</t>
  </si>
  <si>
    <t>Финансовые затраты</t>
  </si>
  <si>
    <t>Обязательства по договорам с покупателями</t>
  </si>
  <si>
    <t>ПРОМЕЖУТОЧНЫЙ КОНСОЛИДИРОВАННЫЙ ОТЧЕТ О ДВИЖЕНИИ ДЕНЕЖНЫХ СРЕДСТВ.</t>
  </si>
  <si>
    <t>Прочий совокупный доход за период</t>
  </si>
  <si>
    <t>Прочий совокупный доход/убыток за период</t>
  </si>
  <si>
    <t>I. 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</si>
  <si>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</si>
  <si>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</si>
  <si>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</si>
  <si>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</si>
  <si>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</si>
  <si>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</si>
  <si>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</si>
  <si>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</si>
  <si>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</si>
  <si>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</si>
  <si>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</si>
  <si>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пенсионных отчислений, соцстрахование</t>
  </si>
  <si>
    <t>выплата вознаграждения по займам</t>
  </si>
  <si>
    <t>корпоративный подоходный налог</t>
  </si>
  <si>
    <t>другие платежи в бюджет</t>
  </si>
  <si>
    <t xml:space="preserve">прочие выплаты </t>
  </si>
  <si>
    <t>3. Чистая сумма денежных средств от операционной деятельности (стр.010 -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</si>
  <si>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</si>
  <si>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</si>
  <si>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</si>
  <si>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</si>
  <si>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</si>
  <si>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предоставленных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</si>
  <si>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</si>
  <si>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</si>
  <si>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</si>
  <si>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</si>
  <si>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</si>
  <si>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</si>
  <si>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прочие выплаты</t>
  </si>
  <si>
    <t>3. Чистая сумма денежных средств от инвестиционной деятельности (стр.040 -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</si>
  <si>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</si>
  <si>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</si>
  <si>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</si>
  <si>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</si>
  <si>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прочие поступления (проц депоз)</t>
  </si>
  <si>
    <t>погашение займов</t>
  </si>
  <si>
    <t>приобретение собственных акций</t>
  </si>
  <si>
    <t>выплата дивидендов</t>
  </si>
  <si>
    <t xml:space="preserve">прочие </t>
  </si>
  <si>
    <t>3. Чистая сумма денежных средств от финансовой деятельности (стр.070 - стр. 080)</t>
  </si>
  <si>
    <t>Итого: Увеличение (+), уменьшение (-) денег (стр.030+ стр. 060 +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</si>
  <si>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</si>
  <si>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</si>
  <si>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31 марта 2020 года </t>
  </si>
  <si>
    <t>31декабря 2019 года</t>
  </si>
  <si>
    <t xml:space="preserve">31 марта 2019 года </t>
  </si>
  <si>
    <t>Базовая и разводненная прибыль на акцию (в тысячах тенге на акцию)</t>
  </si>
  <si>
    <t xml:space="preserve"> 31.03.2020 г.</t>
  </si>
  <si>
    <t>31.03.2019г.</t>
  </si>
  <si>
    <t xml:space="preserve">На 1 января 2019 года </t>
  </si>
  <si>
    <t>На 31 марта 2019 года</t>
  </si>
  <si>
    <t>На 1 января 2020 года</t>
  </si>
  <si>
    <t xml:space="preserve">На 31 марта 2020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</si>
</sst>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_р_._-;\-* #,##0.0_р_._-;_-* &quot;-&quot;?_р_._-;_-@_-"/>
    <numFmt numFmtId="176" formatCode="#,##0.0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35" fillId="0" borderId="0" xfId="0" applyFont="1" applyAlignment="1">
      <alignment/>
    </xf>
    <xf numFmtId="172" fontId="35" fillId="0" borderId="11" xfId="58" applyNumberFormat="1" applyFont="1" applyBorder="1" applyAlignment="1">
      <alignment/>
    </xf>
    <xf numFmtId="172" fontId="35" fillId="0" borderId="11" xfId="58" applyNumberFormat="1" applyFont="1" applyBorder="1" applyAlignment="1">
      <alignment horizontal="center"/>
    </xf>
    <xf numFmtId="0" fontId="35" fillId="0" borderId="11" xfId="0" applyFont="1" applyBorder="1" applyAlignment="1">
      <alignment/>
    </xf>
    <xf numFmtId="172" fontId="35" fillId="0" borderId="0" xfId="58" applyNumberFormat="1" applyFont="1" applyAlignment="1">
      <alignment/>
    </xf>
    <xf numFmtId="172" fontId="27" fillId="0" borderId="0" xfId="58" applyNumberFormat="1" applyFont="1" applyAlignment="1">
      <alignment/>
    </xf>
    <xf numFmtId="172" fontId="27" fillId="0" borderId="0" xfId="58" applyNumberFormat="1" applyFont="1" applyAlignment="1">
      <alignment horizontal="right"/>
    </xf>
    <xf numFmtId="172" fontId="35" fillId="0" borderId="0" xfId="58" applyNumberFormat="1" applyFont="1" applyAlignment="1">
      <alignment/>
    </xf>
    <xf numFmtId="172" fontId="35" fillId="0" borderId="0" xfId="58" applyNumberFormat="1" applyFont="1" applyAlignment="1">
      <alignment horizontal="center"/>
    </xf>
    <xf numFmtId="0" fontId="35" fillId="0" borderId="11" xfId="0" applyFont="1" applyBorder="1" applyAlignment="1">
      <alignment horizontal="right"/>
    </xf>
    <xf numFmtId="0" fontId="47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5" fillId="33" borderId="1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4" fillId="0" borderId="0" xfId="0" applyNumberFormat="1" applyFont="1" applyAlignment="1">
      <alignment/>
    </xf>
    <xf numFmtId="17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172" fontId="44" fillId="0" borderId="0" xfId="0" applyNumberFormat="1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172" fontId="44" fillId="33" borderId="10" xfId="58" applyNumberFormat="1" applyFont="1" applyFill="1" applyBorder="1" applyAlignment="1">
      <alignment horizontal="left" vertical="top" wrapText="1" indent="4"/>
    </xf>
    <xf numFmtId="172" fontId="44" fillId="33" borderId="10" xfId="58" applyNumberFormat="1" applyFont="1" applyFill="1" applyBorder="1" applyAlignment="1">
      <alignment horizontal="left" vertical="top" wrapText="1" indent="7"/>
    </xf>
    <xf numFmtId="172" fontId="44" fillId="33" borderId="10" xfId="58" applyNumberFormat="1" applyFont="1" applyFill="1" applyBorder="1" applyAlignment="1">
      <alignment vertical="top" wrapText="1"/>
    </xf>
    <xf numFmtId="172" fontId="45" fillId="33" borderId="10" xfId="58" applyNumberFormat="1" applyFont="1" applyFill="1" applyBorder="1" applyAlignment="1">
      <alignment vertical="top" wrapText="1"/>
    </xf>
    <xf numFmtId="172" fontId="44" fillId="33" borderId="10" xfId="58" applyNumberFormat="1" applyFont="1" applyFill="1" applyBorder="1" applyAlignment="1">
      <alignment horizontal="left" vertical="top" wrapText="1" indent="5"/>
    </xf>
    <xf numFmtId="172" fontId="44" fillId="33" borderId="10" xfId="58" applyNumberFormat="1" applyFont="1" applyFill="1" applyBorder="1" applyAlignment="1">
      <alignment horizontal="left" vertical="top" wrapText="1" indent="6"/>
    </xf>
    <xf numFmtId="172" fontId="44" fillId="33" borderId="10" xfId="58" applyNumberFormat="1" applyFont="1" applyFill="1" applyBorder="1" applyAlignment="1">
      <alignment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172" fontId="44" fillId="33" borderId="12" xfId="58" applyNumberFormat="1" applyFont="1" applyFill="1" applyBorder="1" applyAlignment="1">
      <alignment horizontal="center" vertical="center" wrapText="1"/>
    </xf>
    <xf numFmtId="172" fontId="44" fillId="33" borderId="10" xfId="58" applyNumberFormat="1" applyFont="1" applyFill="1" applyBorder="1" applyAlignment="1">
      <alignment horizontal="center" vertical="center" wrapText="1"/>
    </xf>
    <xf numFmtId="172" fontId="35" fillId="33" borderId="10" xfId="58" applyNumberFormat="1" applyFont="1" applyFill="1" applyBorder="1" applyAlignment="1">
      <alignment horizontal="right" vertical="center" wrapText="1"/>
    </xf>
    <xf numFmtId="171" fontId="44" fillId="33" borderId="10" xfId="58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2" fontId="27" fillId="33" borderId="10" xfId="58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72" fontId="48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172" fontId="48" fillId="0" borderId="10" xfId="58" applyNumberFormat="1" applyFont="1" applyBorder="1" applyAlignment="1">
      <alignment vertical="center"/>
    </xf>
    <xf numFmtId="172" fontId="49" fillId="0" borderId="10" xfId="58" applyNumberFormat="1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Continuous" vertical="center"/>
    </xf>
    <xf numFmtId="0" fontId="2" fillId="34" borderId="10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175" fontId="3" fillId="34" borderId="0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176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49" fillId="0" borderId="0" xfId="0" applyFont="1" applyAlignment="1">
      <alignment horizont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D35" sqref="D35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0.57421875" style="31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16.5" customHeight="1">
      <c r="A1" s="2"/>
      <c r="C1" s="2"/>
      <c r="D1" s="2"/>
    </row>
    <row r="2" spans="1:4" ht="16.5" customHeight="1">
      <c r="A2" s="10" t="s">
        <v>29</v>
      </c>
      <c r="C2" s="2"/>
      <c r="D2" s="2"/>
    </row>
    <row r="3" spans="1:4" ht="16.5" customHeight="1">
      <c r="A3" s="84"/>
      <c r="B3" s="84"/>
      <c r="C3" s="84"/>
      <c r="D3" s="84"/>
    </row>
    <row r="4" spans="1:4" ht="16.5" customHeight="1">
      <c r="A4" s="4"/>
      <c r="B4" s="11"/>
      <c r="C4" s="4"/>
      <c r="D4" s="4"/>
    </row>
    <row r="5" spans="1:4" s="39" customFormat="1" ht="33.75" customHeight="1">
      <c r="A5" s="27" t="s">
        <v>0</v>
      </c>
      <c r="B5" s="37" t="s">
        <v>1</v>
      </c>
      <c r="C5" s="37" t="s">
        <v>110</v>
      </c>
      <c r="D5" s="37" t="s">
        <v>111</v>
      </c>
    </row>
    <row r="6" spans="1:4" s="32" customFormat="1" ht="16.5" customHeight="1">
      <c r="A6" s="6" t="s">
        <v>2</v>
      </c>
      <c r="B6" s="7"/>
      <c r="C6" s="5"/>
      <c r="D6" s="5"/>
    </row>
    <row r="7" spans="1:4" s="32" customFormat="1" ht="16.5" customHeight="1">
      <c r="A7" s="6" t="s">
        <v>3</v>
      </c>
      <c r="B7" s="7"/>
      <c r="C7" s="5"/>
      <c r="D7" s="5"/>
    </row>
    <row r="8" spans="1:7" s="32" customFormat="1" ht="17.25" customHeight="1">
      <c r="A8" s="5" t="s">
        <v>4</v>
      </c>
      <c r="B8" s="7">
        <v>3</v>
      </c>
      <c r="C8" s="40">
        <v>386982310</v>
      </c>
      <c r="D8" s="40">
        <v>375361648</v>
      </c>
      <c r="G8" s="29"/>
    </row>
    <row r="9" spans="1:7" s="32" customFormat="1" ht="16.5" customHeight="1">
      <c r="A9" s="5" t="s">
        <v>5</v>
      </c>
      <c r="B9" s="7"/>
      <c r="C9" s="41">
        <v>229313</v>
      </c>
      <c r="D9" s="41">
        <v>246112</v>
      </c>
      <c r="G9" s="29"/>
    </row>
    <row r="10" spans="1:7" s="32" customFormat="1" ht="16.5" customHeight="1">
      <c r="A10" s="5" t="s">
        <v>6</v>
      </c>
      <c r="B10" s="7">
        <v>4</v>
      </c>
      <c r="C10" s="42">
        <v>2383635</v>
      </c>
      <c r="D10" s="42">
        <v>1365649</v>
      </c>
      <c r="G10" s="29"/>
    </row>
    <row r="11" spans="1:7" s="9" customFormat="1" ht="16.5" customHeight="1">
      <c r="A11" s="6"/>
      <c r="B11" s="8"/>
      <c r="C11" s="43">
        <f>SUM(C8:C10)</f>
        <v>389595258</v>
      </c>
      <c r="D11" s="43">
        <f>SUM(D8:D10)</f>
        <v>376973409</v>
      </c>
      <c r="G11" s="29"/>
    </row>
    <row r="12" spans="1:7" s="32" customFormat="1" ht="16.5" customHeight="1">
      <c r="A12" s="6" t="s">
        <v>46</v>
      </c>
      <c r="B12" s="7"/>
      <c r="C12" s="42"/>
      <c r="D12" s="42"/>
      <c r="F12" s="9"/>
      <c r="G12" s="29"/>
    </row>
    <row r="13" spans="1:7" s="32" customFormat="1" ht="16.5" customHeight="1">
      <c r="A13" s="5" t="s">
        <v>7</v>
      </c>
      <c r="B13" s="7">
        <v>5</v>
      </c>
      <c r="C13" s="44">
        <v>14346770</v>
      </c>
      <c r="D13" s="44">
        <v>14415723</v>
      </c>
      <c r="G13" s="29"/>
    </row>
    <row r="14" spans="1:7" s="32" customFormat="1" ht="16.5" customHeight="1">
      <c r="A14" s="5" t="s">
        <v>8</v>
      </c>
      <c r="B14" s="7">
        <v>6</v>
      </c>
      <c r="C14" s="44">
        <v>21717966</v>
      </c>
      <c r="D14" s="44">
        <v>24527686</v>
      </c>
      <c r="G14" s="29"/>
    </row>
    <row r="15" spans="1:7" s="32" customFormat="1" ht="16.5" customHeight="1">
      <c r="A15" s="5" t="s">
        <v>9</v>
      </c>
      <c r="B15" s="7">
        <v>7</v>
      </c>
      <c r="C15" s="44">
        <v>14331034</v>
      </c>
      <c r="D15" s="44">
        <v>9706600</v>
      </c>
      <c r="G15" s="29"/>
    </row>
    <row r="16" spans="1:7" s="32" customFormat="1" ht="16.5" customHeight="1">
      <c r="A16" s="5" t="s">
        <v>10</v>
      </c>
      <c r="B16" s="7"/>
      <c r="C16" s="45">
        <v>22587382</v>
      </c>
      <c r="D16" s="45">
        <v>13060648</v>
      </c>
      <c r="G16" s="29"/>
    </row>
    <row r="17" spans="1:7" s="32" customFormat="1" ht="32.25" customHeight="1">
      <c r="A17" s="5" t="s">
        <v>30</v>
      </c>
      <c r="B17" s="7">
        <v>8</v>
      </c>
      <c r="C17" s="44">
        <v>24286411</v>
      </c>
      <c r="D17" s="44">
        <v>36058249</v>
      </c>
      <c r="G17" s="29"/>
    </row>
    <row r="18" spans="1:7" s="32" customFormat="1" ht="16.5" customHeight="1">
      <c r="A18" s="5" t="s">
        <v>11</v>
      </c>
      <c r="B18" s="7"/>
      <c r="C18" s="41">
        <v>489477</v>
      </c>
      <c r="D18" s="41">
        <v>86275</v>
      </c>
      <c r="G18" s="29"/>
    </row>
    <row r="19" spans="1:7" s="32" customFormat="1" ht="16.5" customHeight="1">
      <c r="A19" s="5" t="s">
        <v>12</v>
      </c>
      <c r="B19" s="7">
        <v>9</v>
      </c>
      <c r="C19" s="42">
        <v>50136762</v>
      </c>
      <c r="D19" s="42">
        <v>15814339</v>
      </c>
      <c r="G19" s="29"/>
    </row>
    <row r="20" spans="1:7" s="32" customFormat="1" ht="16.5" customHeight="1">
      <c r="A20" s="5"/>
      <c r="B20" s="7"/>
      <c r="C20" s="43">
        <f>SUM(C13:C19)</f>
        <v>147895802</v>
      </c>
      <c r="D20" s="43">
        <f>SUM(D13:D19)</f>
        <v>113669520</v>
      </c>
      <c r="G20" s="29"/>
    </row>
    <row r="21" spans="1:7" s="2" customFormat="1" ht="27" customHeight="1">
      <c r="A21" s="34" t="s">
        <v>53</v>
      </c>
      <c r="B21" s="35">
        <v>3</v>
      </c>
      <c r="C21" s="46">
        <v>258966</v>
      </c>
      <c r="D21" s="46">
        <v>271696</v>
      </c>
      <c r="G21" s="36"/>
    </row>
    <row r="22" spans="1:7" s="9" customFormat="1" ht="16.5" customHeight="1">
      <c r="A22" s="6" t="s">
        <v>47</v>
      </c>
      <c r="B22" s="8"/>
      <c r="C22" s="43">
        <f>C11+C20+C21</f>
        <v>537750026</v>
      </c>
      <c r="D22" s="43">
        <f>D11+D20+D21</f>
        <v>490914625</v>
      </c>
      <c r="F22" s="30"/>
      <c r="G22" s="29"/>
    </row>
    <row r="23" spans="1:7" s="32" customFormat="1" ht="16.5" customHeight="1">
      <c r="A23" s="6" t="s">
        <v>13</v>
      </c>
      <c r="B23" s="7"/>
      <c r="C23" s="42"/>
      <c r="D23" s="42"/>
      <c r="F23" s="9"/>
      <c r="G23" s="29"/>
    </row>
    <row r="24" spans="1:7" s="32" customFormat="1" ht="16.5" customHeight="1">
      <c r="A24" s="6" t="s">
        <v>14</v>
      </c>
      <c r="B24" s="7"/>
      <c r="C24" s="42"/>
      <c r="D24" s="42"/>
      <c r="F24" s="9"/>
      <c r="G24" s="29"/>
    </row>
    <row r="25" spans="1:7" s="32" customFormat="1" ht="16.5" customHeight="1">
      <c r="A25" s="5" t="s">
        <v>15</v>
      </c>
      <c r="B25" s="7">
        <v>10</v>
      </c>
      <c r="C25" s="40">
        <v>107958384</v>
      </c>
      <c r="D25" s="40">
        <v>107958384</v>
      </c>
      <c r="G25" s="29"/>
    </row>
    <row r="26" spans="1:7" s="32" customFormat="1" ht="16.5" customHeight="1">
      <c r="A26" s="5" t="s">
        <v>16</v>
      </c>
      <c r="B26" s="7"/>
      <c r="C26" s="42">
        <v>168080737</v>
      </c>
      <c r="D26" s="42">
        <v>153567667</v>
      </c>
      <c r="G26" s="29"/>
    </row>
    <row r="27" spans="1:7" s="9" customFormat="1" ht="16.5" customHeight="1">
      <c r="A27" s="6" t="s">
        <v>43</v>
      </c>
      <c r="B27" s="8"/>
      <c r="C27" s="43">
        <f>SUM(C25:C26)</f>
        <v>276039121</v>
      </c>
      <c r="D27" s="43">
        <f>SUM(D25:D26)</f>
        <v>261526051</v>
      </c>
      <c r="F27" s="32"/>
      <c r="G27" s="29"/>
    </row>
    <row r="28" spans="1:7" s="32" customFormat="1" ht="16.5" customHeight="1">
      <c r="A28" s="6" t="s">
        <v>17</v>
      </c>
      <c r="B28" s="7"/>
      <c r="C28" s="42"/>
      <c r="D28" s="42"/>
      <c r="G28" s="29"/>
    </row>
    <row r="29" spans="1:7" s="32" customFormat="1" ht="16.5" customHeight="1">
      <c r="A29" s="5" t="s">
        <v>19</v>
      </c>
      <c r="B29" s="7">
        <v>12</v>
      </c>
      <c r="C29" s="42">
        <v>112246458</v>
      </c>
      <c r="D29" s="42">
        <v>98356509</v>
      </c>
      <c r="G29" s="29"/>
    </row>
    <row r="30" spans="1:7" s="32" customFormat="1" ht="16.5" customHeight="1">
      <c r="A30" s="5" t="s">
        <v>57</v>
      </c>
      <c r="B30" s="7">
        <v>13</v>
      </c>
      <c r="C30" s="42">
        <v>58241300</v>
      </c>
      <c r="D30" s="42">
        <v>49553400</v>
      </c>
      <c r="G30" s="29"/>
    </row>
    <row r="31" spans="1:7" s="32" customFormat="1" ht="19.5" customHeight="1">
      <c r="A31" s="5" t="s">
        <v>18</v>
      </c>
      <c r="B31" s="7">
        <v>10</v>
      </c>
      <c r="C31" s="41">
        <v>987616</v>
      </c>
      <c r="D31" s="41">
        <v>987616</v>
      </c>
      <c r="G31" s="29"/>
    </row>
    <row r="32" spans="1:7" s="9" customFormat="1" ht="16.5" customHeight="1">
      <c r="A32" s="6"/>
      <c r="B32" s="8"/>
      <c r="C32" s="43">
        <f>SUM(C29:C31)</f>
        <v>171475374</v>
      </c>
      <c r="D32" s="43">
        <f>SUM(D29:D31)</f>
        <v>148897525</v>
      </c>
      <c r="G32" s="29"/>
    </row>
    <row r="33" spans="1:7" s="32" customFormat="1" ht="16.5" customHeight="1">
      <c r="A33" s="6" t="s">
        <v>48</v>
      </c>
      <c r="B33" s="7"/>
      <c r="C33" s="42"/>
      <c r="D33" s="42"/>
      <c r="F33" s="9"/>
      <c r="G33" s="29"/>
    </row>
    <row r="34" spans="1:7" s="32" customFormat="1" ht="16.5" customHeight="1">
      <c r="A34" s="5" t="s">
        <v>20</v>
      </c>
      <c r="B34" s="7">
        <v>14</v>
      </c>
      <c r="C34" s="44">
        <v>19026396</v>
      </c>
      <c r="D34" s="44">
        <v>28803493</v>
      </c>
      <c r="G34" s="29"/>
    </row>
    <row r="35" spans="1:7" s="32" customFormat="1" ht="16.5" customHeight="1">
      <c r="A35" s="5" t="s">
        <v>61</v>
      </c>
      <c r="B35" s="7"/>
      <c r="C35" s="45">
        <v>8895715</v>
      </c>
      <c r="D35" s="45">
        <v>14584587</v>
      </c>
      <c r="G35" s="29"/>
    </row>
    <row r="36" spans="1:7" s="32" customFormat="1" ht="16.5" customHeight="1">
      <c r="A36" s="5" t="s">
        <v>21</v>
      </c>
      <c r="B36" s="7">
        <v>15</v>
      </c>
      <c r="C36" s="45">
        <v>27350884</v>
      </c>
      <c r="D36" s="45">
        <v>518583</v>
      </c>
      <c r="G36" s="29"/>
    </row>
    <row r="37" spans="1:7" s="32" customFormat="1" ht="16.5" customHeight="1">
      <c r="A37" s="5" t="s">
        <v>22</v>
      </c>
      <c r="B37" s="7"/>
      <c r="C37" s="45">
        <v>4064270</v>
      </c>
      <c r="D37" s="45">
        <v>4001475</v>
      </c>
      <c r="G37" s="29"/>
    </row>
    <row r="38" spans="1:7" s="33" customFormat="1" ht="16.5" customHeight="1">
      <c r="A38" s="5" t="s">
        <v>57</v>
      </c>
      <c r="B38" s="7">
        <v>13</v>
      </c>
      <c r="C38" s="45">
        <v>442714</v>
      </c>
      <c r="D38" s="45">
        <v>399708</v>
      </c>
      <c r="G38" s="29"/>
    </row>
    <row r="39" spans="1:7" s="32" customFormat="1" ht="16.5" customHeight="1">
      <c r="A39" s="5" t="s">
        <v>19</v>
      </c>
      <c r="B39" s="7">
        <v>12</v>
      </c>
      <c r="C39" s="44">
        <v>27916610</v>
      </c>
      <c r="D39" s="44">
        <v>29686818</v>
      </c>
      <c r="G39" s="29"/>
    </row>
    <row r="40" spans="1:7" s="32" customFormat="1" ht="16.5" customHeight="1">
      <c r="A40" s="5" t="s">
        <v>23</v>
      </c>
      <c r="B40" s="7">
        <v>10</v>
      </c>
      <c r="C40" s="41">
        <v>1213726</v>
      </c>
      <c r="D40" s="41">
        <v>1191111</v>
      </c>
      <c r="G40" s="29"/>
    </row>
    <row r="41" spans="1:7" s="32" customFormat="1" ht="16.5" customHeight="1">
      <c r="A41" s="5" t="s">
        <v>24</v>
      </c>
      <c r="B41" s="7"/>
      <c r="C41" s="42">
        <v>1325216</v>
      </c>
      <c r="D41" s="42">
        <v>1305274</v>
      </c>
      <c r="F41" s="9"/>
      <c r="G41" s="29"/>
    </row>
    <row r="42" spans="1:7" s="9" customFormat="1" ht="16.5" customHeight="1">
      <c r="A42" s="6"/>
      <c r="B42" s="8"/>
      <c r="C42" s="43">
        <f>SUM(C34:C41)</f>
        <v>90235531</v>
      </c>
      <c r="D42" s="43">
        <f>SUM(D34:D41)</f>
        <v>80491049</v>
      </c>
      <c r="F42" s="32"/>
      <c r="G42" s="29"/>
    </row>
    <row r="43" spans="1:7" s="9" customFormat="1" ht="16.5" customHeight="1">
      <c r="A43" s="6" t="s">
        <v>50</v>
      </c>
      <c r="B43" s="8"/>
      <c r="C43" s="43">
        <f>C32+C42</f>
        <v>261710905</v>
      </c>
      <c r="D43" s="43">
        <f>D32+D42</f>
        <v>229388574</v>
      </c>
      <c r="F43" s="29"/>
      <c r="G43" s="29"/>
    </row>
    <row r="44" spans="1:7" s="9" customFormat="1" ht="16.5" customHeight="1">
      <c r="A44" s="6" t="s">
        <v>49</v>
      </c>
      <c r="B44" s="8"/>
      <c r="C44" s="43">
        <f>C27+C32+C42</f>
        <v>537750026</v>
      </c>
      <c r="D44" s="43">
        <f>D27+D32+D42</f>
        <v>490914625</v>
      </c>
      <c r="F44" s="32"/>
      <c r="G44" s="29"/>
    </row>
    <row r="45" s="32" customFormat="1" ht="16.5" customHeight="1">
      <c r="B45" s="3"/>
    </row>
    <row r="46" s="32" customFormat="1" ht="16.5" customHeight="1">
      <c r="B46" s="3"/>
    </row>
    <row r="47" s="32" customFormat="1" ht="16.5" customHeight="1">
      <c r="B47" s="3"/>
    </row>
    <row r="48" s="32" customFormat="1" ht="16.5" customHeight="1">
      <c r="B48" s="3"/>
    </row>
    <row r="49" spans="2:6" s="32" customFormat="1" ht="16.5" customHeight="1">
      <c r="B49" s="3"/>
      <c r="F49" s="9"/>
    </row>
    <row r="50" spans="2:6" s="32" customFormat="1" ht="16.5" customHeight="1">
      <c r="B50" s="3"/>
      <c r="F50" s="9"/>
    </row>
    <row r="51" spans="2:6" s="32" customFormat="1" ht="16.5" customHeight="1">
      <c r="B51" s="3"/>
      <c r="F51" s="9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8">
      <selection activeCell="D27" sqref="D27"/>
    </sheetView>
  </sheetViews>
  <sheetFormatPr defaultColWidth="9.140625" defaultRowHeight="14.25" customHeight="1"/>
  <cols>
    <col min="1" max="1" width="44.140625" style="39" customWidth="1"/>
    <col min="2" max="2" width="7.7109375" style="39" customWidth="1"/>
    <col min="3" max="4" width="19.7109375" style="47" customWidth="1"/>
    <col min="5" max="16384" width="9.140625" style="39" customWidth="1"/>
  </cols>
  <sheetData>
    <row r="1" spans="1:4" ht="14.25" customHeight="1">
      <c r="A1" s="95"/>
      <c r="B1" s="89"/>
      <c r="C1" s="39"/>
      <c r="D1" s="39"/>
    </row>
    <row r="2" spans="1:4" ht="14.25" customHeight="1">
      <c r="A2" s="95"/>
      <c r="B2" s="89"/>
      <c r="C2" s="39"/>
      <c r="D2" s="39"/>
    </row>
    <row r="3" spans="1:4" ht="14.25" customHeight="1">
      <c r="A3" s="96" t="s">
        <v>34</v>
      </c>
      <c r="B3" s="96"/>
      <c r="C3" s="39"/>
      <c r="D3" s="39"/>
    </row>
    <row r="4" spans="1:4" ht="14.25" customHeight="1">
      <c r="A4" s="89"/>
      <c r="B4" s="89"/>
      <c r="C4" s="39"/>
      <c r="D4" s="39"/>
    </row>
    <row r="5" spans="1:4" ht="14.25" customHeight="1">
      <c r="A5" s="90"/>
      <c r="B5" s="90"/>
      <c r="C5" s="39"/>
      <c r="D5" s="39"/>
    </row>
    <row r="6" spans="1:4" s="48" customFormat="1" ht="14.25" customHeight="1">
      <c r="A6" s="91" t="s">
        <v>0</v>
      </c>
      <c r="B6" s="85" t="s">
        <v>1</v>
      </c>
      <c r="C6" s="85" t="s">
        <v>58</v>
      </c>
      <c r="D6" s="86"/>
    </row>
    <row r="7" spans="1:4" s="48" customFormat="1" ht="14.25" customHeight="1">
      <c r="A7" s="92"/>
      <c r="B7" s="94"/>
      <c r="C7" s="87"/>
      <c r="D7" s="88"/>
    </row>
    <row r="8" spans="1:4" s="48" customFormat="1" ht="29.25" customHeight="1">
      <c r="A8" s="93"/>
      <c r="B8" s="87"/>
      <c r="C8" s="38" t="s">
        <v>110</v>
      </c>
      <c r="D8" s="38" t="s">
        <v>112</v>
      </c>
    </row>
    <row r="9" spans="1:4" ht="30.75" customHeight="1">
      <c r="A9" s="49" t="s">
        <v>37</v>
      </c>
      <c r="B9" s="50">
        <v>16</v>
      </c>
      <c r="C9" s="51">
        <v>147676742</v>
      </c>
      <c r="D9" s="51">
        <v>204280992</v>
      </c>
    </row>
    <row r="10" spans="1:4" ht="24.75" customHeight="1">
      <c r="A10" s="49" t="s">
        <v>31</v>
      </c>
      <c r="B10" s="50">
        <v>17</v>
      </c>
      <c r="C10" s="52">
        <v>-66181584</v>
      </c>
      <c r="D10" s="52">
        <v>-63405239</v>
      </c>
    </row>
    <row r="11" spans="1:4" s="48" customFormat="1" ht="14.25" customHeight="1">
      <c r="A11" s="27" t="s">
        <v>25</v>
      </c>
      <c r="B11" s="37"/>
      <c r="C11" s="53">
        <f>SUM(C9:C10)</f>
        <v>81495158</v>
      </c>
      <c r="D11" s="56">
        <f>SUM(D9:D10)</f>
        <v>140875753</v>
      </c>
    </row>
    <row r="12" spans="1:4" ht="14.25" customHeight="1">
      <c r="A12" s="27"/>
      <c r="B12" s="50"/>
      <c r="C12" s="52"/>
      <c r="D12" s="52"/>
    </row>
    <row r="13" spans="1:4" ht="14.25" customHeight="1">
      <c r="A13" s="49" t="s">
        <v>32</v>
      </c>
      <c r="B13" s="50">
        <v>19</v>
      </c>
      <c r="C13" s="52">
        <v>-59471194</v>
      </c>
      <c r="D13" s="52">
        <v>-68553126</v>
      </c>
    </row>
    <row r="14" spans="1:4" ht="14.25" customHeight="1">
      <c r="A14" s="49" t="s">
        <v>33</v>
      </c>
      <c r="B14" s="50">
        <v>18</v>
      </c>
      <c r="C14" s="52">
        <v>-2312579</v>
      </c>
      <c r="D14" s="52">
        <v>-7025366</v>
      </c>
    </row>
    <row r="15" spans="1:4" ht="14.25" customHeight="1">
      <c r="A15" s="27" t="s">
        <v>51</v>
      </c>
      <c r="B15" s="50"/>
      <c r="C15" s="53">
        <f>SUM(C11:C14)</f>
        <v>19711385</v>
      </c>
      <c r="D15" s="56">
        <f>SUM(D11:D14)</f>
        <v>65297261</v>
      </c>
    </row>
    <row r="16" spans="1:4" ht="14.25" customHeight="1">
      <c r="A16" s="49" t="s">
        <v>38</v>
      </c>
      <c r="B16" s="50"/>
      <c r="C16" s="52">
        <v>23492</v>
      </c>
      <c r="D16" s="52">
        <v>16874</v>
      </c>
    </row>
    <row r="17" spans="1:4" ht="14.25" customHeight="1">
      <c r="A17" s="49" t="s">
        <v>60</v>
      </c>
      <c r="B17" s="50"/>
      <c r="C17" s="52">
        <v>-2362465</v>
      </c>
      <c r="D17" s="52">
        <v>-2192906</v>
      </c>
    </row>
    <row r="18" spans="1:4" ht="30" customHeight="1">
      <c r="A18" s="49" t="s">
        <v>39</v>
      </c>
      <c r="B18" s="50"/>
      <c r="C18" s="52">
        <v>2791997</v>
      </c>
      <c r="D18" s="52">
        <v>220461</v>
      </c>
    </row>
    <row r="19" spans="1:4" ht="14.25" customHeight="1">
      <c r="A19" s="49" t="s">
        <v>27</v>
      </c>
      <c r="B19" s="50"/>
      <c r="C19" s="52">
        <v>89134</v>
      </c>
      <c r="D19" s="52">
        <v>135451</v>
      </c>
    </row>
    <row r="20" spans="1:4" ht="14.25" customHeight="1">
      <c r="A20" s="49" t="s">
        <v>26</v>
      </c>
      <c r="B20" s="50"/>
      <c r="C20" s="52">
        <v>-49869</v>
      </c>
      <c r="D20" s="52">
        <v>-7080</v>
      </c>
    </row>
    <row r="21" spans="1:4" ht="14.25" customHeight="1">
      <c r="A21" s="27" t="s">
        <v>52</v>
      </c>
      <c r="B21" s="50"/>
      <c r="C21" s="53">
        <f>SUM(C15:C20)</f>
        <v>20203674</v>
      </c>
      <c r="D21" s="56">
        <f>SUM(D15:D20)</f>
        <v>63470061</v>
      </c>
    </row>
    <row r="22" spans="1:4" ht="14.25" customHeight="1">
      <c r="A22" s="49" t="s">
        <v>28</v>
      </c>
      <c r="B22" s="50">
        <v>22</v>
      </c>
      <c r="C22" s="52">
        <v>-5773266</v>
      </c>
      <c r="D22" s="52">
        <v>-13575000</v>
      </c>
    </row>
    <row r="23" spans="1:4" ht="26.25" customHeight="1">
      <c r="A23" s="27" t="s">
        <v>56</v>
      </c>
      <c r="B23" s="50"/>
      <c r="C23" s="53">
        <f>SUM(C21:C22)</f>
        <v>14430408</v>
      </c>
      <c r="D23" s="56">
        <f>SUM(D21:D22)</f>
        <v>49895061</v>
      </c>
    </row>
    <row r="24" spans="1:4" ht="26.25" customHeight="1">
      <c r="A24" s="49" t="s">
        <v>54</v>
      </c>
      <c r="B24" s="50"/>
      <c r="C24" s="52">
        <v>82662</v>
      </c>
      <c r="D24" s="52">
        <v>468284</v>
      </c>
    </row>
    <row r="25" spans="1:4" ht="26.25" customHeight="1">
      <c r="A25" s="27" t="s">
        <v>55</v>
      </c>
      <c r="B25" s="50"/>
      <c r="C25" s="53">
        <f>SUM(C23:C24)</f>
        <v>14513070</v>
      </c>
      <c r="D25" s="56">
        <f>SUM(D23:D24)</f>
        <v>50363345</v>
      </c>
    </row>
    <row r="26" spans="1:4" ht="28.5" customHeight="1">
      <c r="A26" s="49" t="s">
        <v>113</v>
      </c>
      <c r="B26" s="50">
        <v>11</v>
      </c>
      <c r="C26" s="54">
        <v>0.13</v>
      </c>
      <c r="D26" s="54">
        <v>0.46</v>
      </c>
    </row>
    <row r="27" spans="2:4" ht="14.25" customHeight="1">
      <c r="B27" s="55"/>
      <c r="C27" s="55"/>
      <c r="D27" s="55"/>
    </row>
  </sheetData>
  <sheetProtection/>
  <mergeCells count="8">
    <mergeCell ref="C6:D7"/>
    <mergeCell ref="A4:B4"/>
    <mergeCell ref="A5:B5"/>
    <mergeCell ref="A6:A8"/>
    <mergeCell ref="B6:B8"/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zoomScalePageLayoutView="0" workbookViewId="0" topLeftCell="A4">
      <selection activeCell="B60" sqref="B60:C60"/>
    </sheetView>
  </sheetViews>
  <sheetFormatPr defaultColWidth="9.140625" defaultRowHeight="15"/>
  <cols>
    <col min="1" max="1" width="48.140625" style="83" customWidth="1"/>
    <col min="2" max="2" width="18.421875" style="83" customWidth="1"/>
    <col min="3" max="3" width="18.28125" style="57" bestFit="1" customWidth="1"/>
    <col min="4" max="4" width="15.421875" style="57" bestFit="1" customWidth="1"/>
    <col min="5" max="16384" width="9.140625" style="57" customWidth="1"/>
  </cols>
  <sheetData>
    <row r="1" spans="1:3" ht="21.75" customHeight="1">
      <c r="A1" s="98" t="s">
        <v>59</v>
      </c>
      <c r="B1" s="98"/>
      <c r="C1" s="98"/>
    </row>
    <row r="2" spans="1:3" ht="37.5" customHeight="1">
      <c r="A2" s="99" t="s">
        <v>62</v>
      </c>
      <c r="B2" s="99"/>
      <c r="C2" s="99"/>
    </row>
    <row r="3" spans="1:2" ht="15">
      <c r="A3" s="69"/>
      <c r="B3" s="70"/>
    </row>
    <row r="4" spans="1:3" ht="30" customHeight="1">
      <c r="A4" s="71"/>
      <c r="B4" s="61" t="s">
        <v>114</v>
      </c>
      <c r="C4" s="63" t="s">
        <v>115</v>
      </c>
    </row>
    <row r="5" spans="1:3" s="58" customFormat="1" ht="15">
      <c r="A5" s="97" t="s">
        <v>65</v>
      </c>
      <c r="B5" s="97"/>
      <c r="C5" s="62"/>
    </row>
    <row r="6" spans="1:3" ht="15">
      <c r="A6" s="72" t="s">
        <v>66</v>
      </c>
      <c r="B6" s="73">
        <f>SUM(B8:B12)</f>
        <v>162476632</v>
      </c>
      <c r="C6" s="73">
        <f>SUM(C8:C12)</f>
        <v>125108541</v>
      </c>
    </row>
    <row r="7" spans="1:3" ht="20.25" customHeight="1">
      <c r="A7" s="74" t="s">
        <v>67</v>
      </c>
      <c r="B7" s="75"/>
      <c r="C7" s="64"/>
    </row>
    <row r="8" spans="1:3" ht="15">
      <c r="A8" s="74" t="s">
        <v>68</v>
      </c>
      <c r="B8" s="75">
        <v>116991510</v>
      </c>
      <c r="C8" s="64">
        <v>101063971</v>
      </c>
    </row>
    <row r="9" spans="1:3" ht="15">
      <c r="A9" s="74" t="s">
        <v>69</v>
      </c>
      <c r="B9" s="75">
        <v>171067</v>
      </c>
      <c r="C9" s="64">
        <v>118257</v>
      </c>
    </row>
    <row r="10" spans="1:3" ht="15">
      <c r="A10" s="74" t="s">
        <v>70</v>
      </c>
      <c r="B10" s="75">
        <v>35364612</v>
      </c>
      <c r="C10" s="64">
        <v>21856552</v>
      </c>
    </row>
    <row r="11" spans="1:3" ht="15">
      <c r="A11" s="74" t="s">
        <v>71</v>
      </c>
      <c r="B11" s="75">
        <v>0</v>
      </c>
      <c r="C11" s="64">
        <v>0</v>
      </c>
    </row>
    <row r="12" spans="1:3" ht="15">
      <c r="A12" s="74" t="s">
        <v>72</v>
      </c>
      <c r="B12" s="75">
        <v>9949443</v>
      </c>
      <c r="C12" s="64">
        <v>2069761</v>
      </c>
    </row>
    <row r="13" spans="1:3" ht="15">
      <c r="A13" s="72" t="s">
        <v>73</v>
      </c>
      <c r="B13" s="73">
        <f>SUM(B15:B22)</f>
        <v>106897466</v>
      </c>
      <c r="C13" s="73">
        <f>SUM(C15:C22)</f>
        <v>102027549</v>
      </c>
    </row>
    <row r="14" spans="1:3" ht="15">
      <c r="A14" s="74" t="s">
        <v>67</v>
      </c>
      <c r="B14" s="75"/>
      <c r="C14" s="64"/>
    </row>
    <row r="15" spans="1:3" ht="15">
      <c r="A15" s="76" t="s">
        <v>74</v>
      </c>
      <c r="B15" s="75">
        <v>23109210</v>
      </c>
      <c r="C15" s="64">
        <v>17289199</v>
      </c>
    </row>
    <row r="16" spans="1:3" ht="15">
      <c r="A16" s="76" t="s">
        <v>75</v>
      </c>
      <c r="B16" s="75">
        <v>50334881</v>
      </c>
      <c r="C16" s="64">
        <v>54306549</v>
      </c>
    </row>
    <row r="17" spans="1:3" ht="24.75" customHeight="1">
      <c r="A17" s="76" t="s">
        <v>76</v>
      </c>
      <c r="B17" s="75">
        <v>7527054</v>
      </c>
      <c r="C17" s="64">
        <v>6518856</v>
      </c>
    </row>
    <row r="18" spans="1:3" ht="18" customHeight="1">
      <c r="A18" s="76" t="s">
        <v>77</v>
      </c>
      <c r="B18" s="75">
        <v>0</v>
      </c>
      <c r="C18" s="64"/>
    </row>
    <row r="19" spans="1:3" ht="15">
      <c r="A19" s="76" t="s">
        <v>78</v>
      </c>
      <c r="B19" s="75">
        <v>473134</v>
      </c>
      <c r="C19" s="64">
        <v>530845</v>
      </c>
    </row>
    <row r="20" spans="1:3" ht="15">
      <c r="A20" s="76" t="s">
        <v>79</v>
      </c>
      <c r="B20" s="75">
        <v>15300000</v>
      </c>
      <c r="C20" s="64">
        <v>16500000</v>
      </c>
    </row>
    <row r="21" spans="1:3" ht="15">
      <c r="A21" s="76" t="s">
        <v>80</v>
      </c>
      <c r="B21" s="75">
        <v>6748225</v>
      </c>
      <c r="C21" s="64">
        <v>1284012</v>
      </c>
    </row>
    <row r="22" spans="1:4" ht="15">
      <c r="A22" s="76" t="s">
        <v>81</v>
      </c>
      <c r="B22" s="75">
        <v>3404962</v>
      </c>
      <c r="C22" s="64">
        <v>5598088</v>
      </c>
      <c r="D22" s="59"/>
    </row>
    <row r="23" spans="1:3" ht="15">
      <c r="A23" s="77" t="s">
        <v>82</v>
      </c>
      <c r="B23" s="73">
        <f>B6-B13</f>
        <v>55579166</v>
      </c>
      <c r="C23" s="73">
        <f>C6-C13</f>
        <v>23080992</v>
      </c>
    </row>
    <row r="24" spans="1:3" ht="15">
      <c r="A24" s="97" t="s">
        <v>83</v>
      </c>
      <c r="B24" s="97"/>
      <c r="C24" s="64"/>
    </row>
    <row r="25" spans="1:3" ht="15">
      <c r="A25" s="72" t="s">
        <v>66</v>
      </c>
      <c r="B25" s="73">
        <v>0</v>
      </c>
      <c r="C25" s="65"/>
    </row>
    <row r="26" spans="1:3" ht="15">
      <c r="A26" s="74" t="s">
        <v>67</v>
      </c>
      <c r="B26" s="73"/>
      <c r="C26" s="64"/>
    </row>
    <row r="27" spans="1:3" ht="15">
      <c r="A27" s="76" t="s">
        <v>84</v>
      </c>
      <c r="B27" s="75">
        <v>0</v>
      </c>
      <c r="C27" s="64"/>
    </row>
    <row r="28" spans="1:3" ht="15">
      <c r="A28" s="76" t="s">
        <v>85</v>
      </c>
      <c r="B28" s="75">
        <v>0</v>
      </c>
      <c r="C28" s="64"/>
    </row>
    <row r="29" spans="1:3" ht="15">
      <c r="A29" s="76" t="s">
        <v>86</v>
      </c>
      <c r="B29" s="75">
        <v>0</v>
      </c>
      <c r="C29" s="64"/>
    </row>
    <row r="30" spans="1:3" ht="15" customHeight="1">
      <c r="A30" s="76" t="s">
        <v>87</v>
      </c>
      <c r="B30" s="75">
        <v>0</v>
      </c>
      <c r="C30" s="64"/>
    </row>
    <row r="31" spans="1:3" ht="15" customHeight="1">
      <c r="A31" s="76" t="s">
        <v>88</v>
      </c>
      <c r="B31" s="75">
        <v>0</v>
      </c>
      <c r="C31" s="64"/>
    </row>
    <row r="32" spans="1:3" ht="15" customHeight="1">
      <c r="A32" s="76" t="s">
        <v>89</v>
      </c>
      <c r="B32" s="75">
        <v>0</v>
      </c>
      <c r="C32" s="64"/>
    </row>
    <row r="33" spans="1:3" ht="26.25" customHeight="1">
      <c r="A33" s="76" t="s">
        <v>72</v>
      </c>
      <c r="B33" s="75">
        <v>0</v>
      </c>
      <c r="C33" s="64"/>
    </row>
    <row r="34" spans="1:3" ht="26.25" customHeight="1">
      <c r="A34" s="72" t="s">
        <v>73</v>
      </c>
      <c r="B34" s="73">
        <f>SUM(B36:B42)</f>
        <v>21275611</v>
      </c>
      <c r="C34" s="73">
        <f>SUM(C36:C42)</f>
        <v>11850361</v>
      </c>
    </row>
    <row r="35" spans="1:3" ht="15" customHeight="1">
      <c r="A35" s="74" t="s">
        <v>67</v>
      </c>
      <c r="B35" s="73"/>
      <c r="C35" s="64"/>
    </row>
    <row r="36" spans="1:3" ht="15">
      <c r="A36" s="76" t="s">
        <v>90</v>
      </c>
      <c r="B36" s="75">
        <v>21275611</v>
      </c>
      <c r="C36" s="64">
        <v>11848234</v>
      </c>
    </row>
    <row r="37" spans="1:3" ht="15">
      <c r="A37" s="76" t="s">
        <v>91</v>
      </c>
      <c r="B37" s="75"/>
      <c r="C37" s="64">
        <v>2127</v>
      </c>
    </row>
    <row r="38" spans="1:3" ht="15">
      <c r="A38" s="76" t="s">
        <v>92</v>
      </c>
      <c r="B38" s="75">
        <v>0</v>
      </c>
      <c r="C38" s="64"/>
    </row>
    <row r="39" spans="1:3" ht="15">
      <c r="A39" s="76" t="s">
        <v>93</v>
      </c>
      <c r="B39" s="75">
        <v>0</v>
      </c>
      <c r="C39" s="64"/>
    </row>
    <row r="40" spans="1:3" ht="15">
      <c r="A40" s="76" t="s">
        <v>94</v>
      </c>
      <c r="B40" s="75">
        <v>0</v>
      </c>
      <c r="C40" s="64"/>
    </row>
    <row r="41" spans="1:3" ht="15">
      <c r="A41" s="76" t="s">
        <v>89</v>
      </c>
      <c r="B41" s="75">
        <v>0</v>
      </c>
      <c r="C41" s="64"/>
    </row>
    <row r="42" spans="1:3" ht="15">
      <c r="A42" s="76" t="s">
        <v>95</v>
      </c>
      <c r="B42" s="75">
        <v>0</v>
      </c>
      <c r="C42" s="64"/>
    </row>
    <row r="43" spans="1:3" ht="15">
      <c r="A43" s="77" t="s">
        <v>96</v>
      </c>
      <c r="B43" s="73">
        <f>B25-B34</f>
        <v>-21275611</v>
      </c>
      <c r="C43" s="73">
        <f>C25-C34</f>
        <v>-11850361</v>
      </c>
    </row>
    <row r="44" spans="1:3" ht="15">
      <c r="A44" s="97" t="s">
        <v>97</v>
      </c>
      <c r="B44" s="97"/>
      <c r="C44" s="64"/>
    </row>
    <row r="45" spans="1:3" ht="15">
      <c r="A45" s="72" t="s">
        <v>66</v>
      </c>
      <c r="B45" s="73">
        <f>SUM(B47:B50)</f>
        <v>23492</v>
      </c>
      <c r="C45" s="73">
        <f>SUM(C47:C50)</f>
        <v>16874</v>
      </c>
    </row>
    <row r="46" spans="1:3" ht="15">
      <c r="A46" s="74" t="s">
        <v>67</v>
      </c>
      <c r="B46" s="73"/>
      <c r="C46" s="64"/>
    </row>
    <row r="47" spans="1:3" ht="15">
      <c r="A47" s="76" t="s">
        <v>98</v>
      </c>
      <c r="B47" s="73">
        <v>0</v>
      </c>
      <c r="C47" s="64"/>
    </row>
    <row r="48" spans="1:3" ht="18" customHeight="1">
      <c r="A48" s="76" t="s">
        <v>99</v>
      </c>
      <c r="B48" s="73">
        <v>0</v>
      </c>
      <c r="C48" s="64"/>
    </row>
    <row r="49" spans="1:3" ht="15">
      <c r="A49" s="76" t="s">
        <v>100</v>
      </c>
      <c r="B49" s="73">
        <v>0</v>
      </c>
      <c r="C49" s="64"/>
    </row>
    <row r="50" spans="1:3" ht="15">
      <c r="A50" s="76" t="s">
        <v>101</v>
      </c>
      <c r="B50" s="73">
        <v>23492</v>
      </c>
      <c r="C50" s="64">
        <v>16874</v>
      </c>
    </row>
    <row r="51" spans="1:3" ht="15">
      <c r="A51" s="72" t="s">
        <v>73</v>
      </c>
      <c r="B51" s="73">
        <f>SUM(B53:B56)</f>
        <v>4624</v>
      </c>
      <c r="C51" s="73">
        <f>SUM(C53:C56)</f>
        <v>1860</v>
      </c>
    </row>
    <row r="52" spans="1:4" ht="15">
      <c r="A52" s="74" t="s">
        <v>67</v>
      </c>
      <c r="B52" s="73">
        <v>0</v>
      </c>
      <c r="C52" s="64"/>
      <c r="D52" s="60"/>
    </row>
    <row r="53" spans="1:4" ht="15">
      <c r="A53" s="74" t="s">
        <v>102</v>
      </c>
      <c r="B53" s="73">
        <v>0</v>
      </c>
      <c r="C53" s="64"/>
      <c r="D53" s="60"/>
    </row>
    <row r="54" spans="1:4" ht="15">
      <c r="A54" s="74" t="s">
        <v>103</v>
      </c>
      <c r="B54" s="73">
        <v>0</v>
      </c>
      <c r="C54" s="64"/>
      <c r="D54" s="60"/>
    </row>
    <row r="55" spans="1:3" ht="15">
      <c r="A55" s="74" t="s">
        <v>104</v>
      </c>
      <c r="B55" s="73">
        <v>4621</v>
      </c>
      <c r="C55" s="64">
        <v>1860</v>
      </c>
    </row>
    <row r="56" spans="1:3" ht="15">
      <c r="A56" s="74" t="s">
        <v>105</v>
      </c>
      <c r="B56" s="73">
        <v>3</v>
      </c>
      <c r="C56" s="64"/>
    </row>
    <row r="57" spans="1:4" ht="15">
      <c r="A57" s="77" t="s">
        <v>106</v>
      </c>
      <c r="B57" s="73">
        <f>B45-B51</f>
        <v>18868</v>
      </c>
      <c r="C57" s="73">
        <f>C45-C51</f>
        <v>15014</v>
      </c>
      <c r="D57" s="59"/>
    </row>
    <row r="58" spans="1:4" ht="30.75">
      <c r="A58" s="78" t="s">
        <v>107</v>
      </c>
      <c r="B58" s="73">
        <f>B23+B43+B57</f>
        <v>34322423</v>
      </c>
      <c r="C58" s="73">
        <f>C23+C43+C57</f>
        <v>11245645</v>
      </c>
      <c r="D58" s="59"/>
    </row>
    <row r="59" spans="1:3" ht="15">
      <c r="A59" s="72" t="s">
        <v>108</v>
      </c>
      <c r="B59" s="75">
        <v>15814339</v>
      </c>
      <c r="C59" s="75">
        <v>14702317</v>
      </c>
    </row>
    <row r="60" spans="1:4" ht="15">
      <c r="A60" s="72" t="s">
        <v>109</v>
      </c>
      <c r="B60" s="73">
        <f>B58+B59</f>
        <v>50136762</v>
      </c>
      <c r="C60" s="73">
        <f>C58+C59</f>
        <v>25947962</v>
      </c>
      <c r="D60" s="59"/>
    </row>
    <row r="61" spans="1:2" ht="15">
      <c r="A61" s="79"/>
      <c r="B61" s="80"/>
    </row>
    <row r="62" spans="1:2" ht="15">
      <c r="A62" s="79"/>
      <c r="B62" s="81"/>
    </row>
    <row r="63" spans="1:2" ht="15">
      <c r="A63" s="79"/>
      <c r="B63" s="80"/>
    </row>
    <row r="64" spans="1:2" ht="15">
      <c r="A64" s="79"/>
      <c r="B64" s="80"/>
    </row>
    <row r="65" spans="1:2" ht="15">
      <c r="A65" s="79"/>
      <c r="B65" s="80"/>
    </row>
    <row r="66" spans="1:2" ht="15">
      <c r="A66" s="79"/>
      <c r="B66" s="80"/>
    </row>
    <row r="67" spans="1:2" ht="15">
      <c r="A67" s="79"/>
      <c r="B67" s="80"/>
    </row>
    <row r="68" spans="1:2" ht="15">
      <c r="A68" s="69"/>
      <c r="B68" s="80"/>
    </row>
    <row r="69" spans="1:2" ht="15">
      <c r="A69" s="79"/>
      <c r="B69" s="80"/>
    </row>
    <row r="70" spans="1:2" ht="15">
      <c r="A70" s="68"/>
      <c r="B70" s="82"/>
    </row>
    <row r="71" ht="15">
      <c r="A71" s="66"/>
    </row>
    <row r="72" ht="15">
      <c r="A72" s="67"/>
    </row>
    <row r="73" ht="15">
      <c r="A73" s="68"/>
    </row>
  </sheetData>
  <sheetProtection/>
  <mergeCells count="5">
    <mergeCell ref="A5:B5"/>
    <mergeCell ref="A24:B24"/>
    <mergeCell ref="A44:B44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6" max="6" width="14.140625" style="0" bestFit="1" customWidth="1"/>
  </cols>
  <sheetData>
    <row r="2" spans="1:4" ht="15">
      <c r="A2" s="100" t="s">
        <v>35</v>
      </c>
      <c r="B2" s="100"/>
      <c r="C2" s="100"/>
      <c r="D2" s="100"/>
    </row>
    <row r="5" spans="1:4" ht="14.25">
      <c r="A5" s="26"/>
      <c r="B5" s="25" t="s">
        <v>45</v>
      </c>
      <c r="C5" s="25" t="s">
        <v>44</v>
      </c>
      <c r="D5" s="24" t="s">
        <v>43</v>
      </c>
    </row>
    <row r="6" spans="1:4" ht="14.25">
      <c r="A6" s="23" t="s">
        <v>0</v>
      </c>
      <c r="B6" s="22" t="s">
        <v>42</v>
      </c>
      <c r="C6" s="22" t="s">
        <v>41</v>
      </c>
      <c r="D6" s="16"/>
    </row>
    <row r="7" spans="1:4" ht="14.25">
      <c r="A7" s="13" t="s">
        <v>116</v>
      </c>
      <c r="B7" s="21">
        <v>107958384</v>
      </c>
      <c r="C7" s="17">
        <v>100037502</v>
      </c>
      <c r="D7" s="20">
        <f>SUM(B7:C7)</f>
        <v>207995886</v>
      </c>
    </row>
    <row r="8" spans="1:4" ht="14.25">
      <c r="A8" s="12" t="s">
        <v>56</v>
      </c>
      <c r="B8" s="19">
        <v>0</v>
      </c>
      <c r="C8" s="18">
        <v>49895061</v>
      </c>
      <c r="D8" s="18">
        <f>C8</f>
        <v>49895061</v>
      </c>
    </row>
    <row r="9" spans="1:4" ht="14.25">
      <c r="A9" s="12" t="s">
        <v>64</v>
      </c>
      <c r="B9" s="19"/>
      <c r="C9" s="18">
        <v>468284</v>
      </c>
      <c r="D9" s="18">
        <f>C9</f>
        <v>468284</v>
      </c>
    </row>
    <row r="10" spans="1:4" ht="14.25">
      <c r="A10" s="12" t="s">
        <v>40</v>
      </c>
      <c r="B10" s="19">
        <v>0</v>
      </c>
      <c r="C10" s="19">
        <f>SUM(C8:C9)</f>
        <v>50363345</v>
      </c>
      <c r="D10" s="18">
        <f>C10</f>
        <v>50363345</v>
      </c>
    </row>
    <row r="11" spans="1:4" ht="14.25">
      <c r="A11" s="12" t="s">
        <v>36</v>
      </c>
      <c r="B11" s="19"/>
      <c r="C11" s="19"/>
      <c r="D11" s="18">
        <f>C11</f>
        <v>0</v>
      </c>
    </row>
    <row r="12" spans="1:6" ht="14.25">
      <c r="A12" s="13" t="s">
        <v>117</v>
      </c>
      <c r="B12" s="17">
        <v>107958384</v>
      </c>
      <c r="C12" s="17">
        <f>C7+C10+C11</f>
        <v>150400847</v>
      </c>
      <c r="D12" s="17">
        <f>D7+D10+D11</f>
        <v>258359231</v>
      </c>
      <c r="F12" s="28"/>
    </row>
    <row r="13" spans="1:4" ht="33" customHeight="1">
      <c r="A13" s="13" t="s">
        <v>118</v>
      </c>
      <c r="B13" s="17">
        <v>107958384</v>
      </c>
      <c r="C13" s="17">
        <v>153567667</v>
      </c>
      <c r="D13" s="17">
        <f>B13+C13</f>
        <v>261526051</v>
      </c>
    </row>
    <row r="14" spans="1:4" ht="14.25">
      <c r="A14" s="12" t="s">
        <v>56</v>
      </c>
      <c r="B14" s="19">
        <v>0</v>
      </c>
      <c r="C14" s="18">
        <v>14430408</v>
      </c>
      <c r="D14" s="17">
        <f>C14</f>
        <v>14430408</v>
      </c>
    </row>
    <row r="15" spans="1:4" ht="14.25">
      <c r="A15" s="12" t="s">
        <v>63</v>
      </c>
      <c r="B15" s="19"/>
      <c r="C15" s="18">
        <v>82662</v>
      </c>
      <c r="D15" s="17">
        <f>C15</f>
        <v>82662</v>
      </c>
    </row>
    <row r="16" spans="1:4" ht="14.25">
      <c r="A16" s="12" t="s">
        <v>40</v>
      </c>
      <c r="B16" s="19">
        <v>0</v>
      </c>
      <c r="C16" s="18">
        <f>SUM(C14:C15)</f>
        <v>14513070</v>
      </c>
      <c r="D16" s="17">
        <f>SUM(D14:D15)</f>
        <v>14513070</v>
      </c>
    </row>
    <row r="17" spans="1:4" ht="14.25">
      <c r="A17" s="12" t="s">
        <v>36</v>
      </c>
      <c r="B17" s="19"/>
      <c r="C17" s="18"/>
      <c r="D17" s="17">
        <f>SUM(C17)</f>
        <v>0</v>
      </c>
    </row>
    <row r="18" spans="1:6" ht="14.25">
      <c r="A18" s="16" t="s">
        <v>119</v>
      </c>
      <c r="B18" s="15">
        <v>107958384</v>
      </c>
      <c r="C18" s="14">
        <f>C13+C16+C17</f>
        <v>168080737</v>
      </c>
      <c r="D18" s="14">
        <f>D13+D16+D17</f>
        <v>276039121</v>
      </c>
      <c r="F18" s="28"/>
    </row>
    <row r="20" ht="14.25">
      <c r="D20" s="28"/>
    </row>
    <row r="21" ht="14.25">
      <c r="D21" s="28"/>
    </row>
    <row r="22" ht="14.25">
      <c r="B22" s="28"/>
    </row>
    <row r="23" ht="14.25">
      <c r="B23" s="28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2020-05-22T07:04:52Z</dcterms:modified>
  <cp:category/>
  <cp:version/>
  <cp:contentType/>
  <cp:contentStatus/>
</cp:coreProperties>
</file>