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Ф1" sheetId="1" r:id="rId1"/>
    <sheet name="ф2" sheetId="2" r:id="rId2"/>
    <sheet name="Ф-3" sheetId="3" r:id="rId3"/>
    <sheet name="Ф-4" sheetId="4" r:id="rId4"/>
  </sheets>
  <definedNames/>
  <calcPr fullCalcOnLoad="1"/>
</workbook>
</file>

<file path=xl/sharedStrings.xml><?xml version="1.0" encoding="utf-8"?>
<sst xmlns="http://schemas.openxmlformats.org/spreadsheetml/2006/main" count="134" uniqueCount="121">
  <si>
    <t>В тысячах тенге</t>
  </si>
  <si>
    <t>Прим.</t>
  </si>
  <si>
    <t>Активы</t>
  </si>
  <si>
    <t>Долгосрочные активы</t>
  </si>
  <si>
    <t>Основные средства</t>
  </si>
  <si>
    <t>Нематериальные активы</t>
  </si>
  <si>
    <t>Прочие долгосрочные активы</t>
  </si>
  <si>
    <t>Товарно-материальные запасы</t>
  </si>
  <si>
    <t>Торговая и прочая дебиторская задолженность</t>
  </si>
  <si>
    <t>Авансы выданные</t>
  </si>
  <si>
    <t>Предоплата по подоходному налогу</t>
  </si>
  <si>
    <t>Прочие текущие активы</t>
  </si>
  <si>
    <t>Денежные средства и их эквиваленты</t>
  </si>
  <si>
    <t>Капитал и обязательства</t>
  </si>
  <si>
    <t>Капитал</t>
  </si>
  <si>
    <t>Уставный капитал</t>
  </si>
  <si>
    <t>Нераспределенная прибыль</t>
  </si>
  <si>
    <t>Долгосрочные обязательства</t>
  </si>
  <si>
    <t>Долговая составляющая привилегированных акций</t>
  </si>
  <si>
    <t>Резервы</t>
  </si>
  <si>
    <t>Торговая и прочая кредиторская задолженность</t>
  </si>
  <si>
    <t>Авансы полученные</t>
  </si>
  <si>
    <t>Прочие налоги к уплате</t>
  </si>
  <si>
    <t>Задолженность перед работниками</t>
  </si>
  <si>
    <t>Дивиденды к уплате</t>
  </si>
  <si>
    <t>Прочие текущие обязательства</t>
  </si>
  <si>
    <t>Валовая прибыль</t>
  </si>
  <si>
    <t>Прочие расходы</t>
  </si>
  <si>
    <t>Прочие доходы</t>
  </si>
  <si>
    <t>Расходы по подоходному налогу</t>
  </si>
  <si>
    <t>Промежуточный консолидированный отчет о финансовом положении</t>
  </si>
  <si>
    <t>НДС к возмещению и предоплата по прочим налогам и платежам в бюджет</t>
  </si>
  <si>
    <t>Себестоимость реализованной продукции и оказанных услуг</t>
  </si>
  <si>
    <t>Расходы по реализации</t>
  </si>
  <si>
    <t xml:space="preserve">Общие и административные расходы </t>
  </si>
  <si>
    <t>Промежуточный консолидированный отчет о совокупном доходе</t>
  </si>
  <si>
    <t>Промежуточный консолидированный отчет об изменениях в капитале</t>
  </si>
  <si>
    <t>Дивиденды</t>
  </si>
  <si>
    <t xml:space="preserve">Выручка от реализованной продукции и оказанных услуг </t>
  </si>
  <si>
    <t>Финансовый доход</t>
  </si>
  <si>
    <t>Финансовые расходы</t>
  </si>
  <si>
    <t>Положительная/(отрицательная)  курсовая разница, нетто</t>
  </si>
  <si>
    <t>Итого совокупного дохода за период</t>
  </si>
  <si>
    <t>Прибыль за период</t>
  </si>
  <si>
    <t>Прибыль на период</t>
  </si>
  <si>
    <t>прибыль</t>
  </si>
  <si>
    <t>капитал</t>
  </si>
  <si>
    <t>Итого капитала</t>
  </si>
  <si>
    <t>Нераспределенная</t>
  </si>
  <si>
    <t>Акционерный</t>
  </si>
  <si>
    <t>Краткосрочные активы</t>
  </si>
  <si>
    <t>Итого активов</t>
  </si>
  <si>
    <t>Обязательства по отсроченному налогу</t>
  </si>
  <si>
    <t>Краткосрочные обязательства</t>
  </si>
  <si>
    <t>Итого капитала и обязательств</t>
  </si>
  <si>
    <t>Итого обязательств</t>
  </si>
  <si>
    <t>Доход от операционной деятельности</t>
  </si>
  <si>
    <t>Прибыль до учета подоходного налога</t>
  </si>
  <si>
    <t>Базовая и разводненная прибыль на акцию (в тысячах тенге на акцию)</t>
  </si>
  <si>
    <t>Активы по оценке и разведке</t>
  </si>
  <si>
    <t>Активы, классифицированные как предназначенные для продажи</t>
  </si>
  <si>
    <t>Актуарные (убытки) прибыли по плану с установленными выплатами</t>
  </si>
  <si>
    <t>Итого совокупный доход за отчетный год, за вычетом налогов</t>
  </si>
  <si>
    <t>Чистая прибыль за период</t>
  </si>
  <si>
    <t>Банковские займы</t>
  </si>
  <si>
    <t>Прочий совокупный убыток</t>
  </si>
  <si>
    <t xml:space="preserve">30 июня 2018 года </t>
  </si>
  <si>
    <t>31декабря 2017 года</t>
  </si>
  <si>
    <t>30 июня 2018 года</t>
  </si>
  <si>
    <t xml:space="preserve">30 июня 2017 года </t>
  </si>
  <si>
    <t>За шесть месяцев, закончившихся</t>
  </si>
  <si>
    <t xml:space="preserve">За три месяца, закончившихся </t>
  </si>
  <si>
    <t xml:space="preserve"> АО "Мангистаумунайгаз"</t>
  </si>
  <si>
    <t>Промежуточная сокращенная консолидированная финансовая отчетность</t>
  </si>
  <si>
    <t>ПРОМЕЖУТОЧНЫЙ КОНСОЛИДИРОВАННЫЙ ОТЧЕТ О ДВИЖЕНИИ ДЕНЕЖНЫХ СРЕДСТВ.</t>
  </si>
  <si>
    <t>Денежные потоки от операционной деятельности</t>
  </si>
  <si>
    <t>Прибыль до подоходного налога</t>
  </si>
  <si>
    <t>Корректировки на:</t>
  </si>
  <si>
    <t>Износ, истощение и амортизацию</t>
  </si>
  <si>
    <t>Финансовые затраты</t>
  </si>
  <si>
    <t>Финансовые доходы</t>
  </si>
  <si>
    <t>Изменение в прочих резервах</t>
  </si>
  <si>
    <t>Изменение в резерве по сомнительной задолженности, авансам выданным, товарно-материальным запасам, НДС к возмещению и основным средствам</t>
  </si>
  <si>
    <t>Изменение в резерве по неиспользованным отпускам</t>
  </si>
  <si>
    <t>Нереализованную (положительную) / отрицательную курсовую разницу</t>
  </si>
  <si>
    <t>Прочие операционные расходы, нетто</t>
  </si>
  <si>
    <t>Денежные потоки от операционной деятельности до изменений в оборотном капитале</t>
  </si>
  <si>
    <t xml:space="preserve">Изменение в торговой и прочей дебиторской задолженности </t>
  </si>
  <si>
    <t xml:space="preserve">Изменение в прочих текущих и долгосрочных активах </t>
  </si>
  <si>
    <t>Изменение в авансах выданных</t>
  </si>
  <si>
    <t xml:space="preserve">Изменение в товарно-материальных запасах </t>
  </si>
  <si>
    <t xml:space="preserve">Изменение в НДС к возмещению и предоплате по прочим налогам и платежам в бюджет </t>
  </si>
  <si>
    <t xml:space="preserve">Изменение в торговой и прочей кредиторской задолженности </t>
  </si>
  <si>
    <t>Изменение в прочих налогах к уплате</t>
  </si>
  <si>
    <t xml:space="preserve">Изменения в задолженности перед работниками </t>
  </si>
  <si>
    <t>Изменение в прочих текущих обязательствах и авансах полученных</t>
  </si>
  <si>
    <t xml:space="preserve">Вознаграждение полученное </t>
  </si>
  <si>
    <t>Подоходный налог уплаченный</t>
  </si>
  <si>
    <t>Чистое поступление денежных средств от операционной деятельности</t>
  </si>
  <si>
    <t>Денежные потоки от инвестиционной деятельности</t>
  </si>
  <si>
    <t xml:space="preserve">Приобретение основных средств и нематериальных активов </t>
  </si>
  <si>
    <t>Авансы выданные за долгосрочные активы</t>
  </si>
  <si>
    <t>Изменение в денежных средствах, ограниченных в использовании</t>
  </si>
  <si>
    <t>Резервы, использованные в течение периода</t>
  </si>
  <si>
    <t>Чистое использование денежных средств в инвестиционной деятельности</t>
  </si>
  <si>
    <t>Денежные потоки от финансовой деятельности</t>
  </si>
  <si>
    <t>Выплата дивидендов</t>
  </si>
  <si>
    <t>Чистое использование денежных средств в</t>
  </si>
  <si>
    <t xml:space="preserve">финансовой деятельности </t>
  </si>
  <si>
    <t>Чистое увеличение в денежных средствах и их эквивалентах</t>
  </si>
  <si>
    <t>Влияние изменений в обменных курсах</t>
  </si>
  <si>
    <t>Денежные средства и их эквиваленты, на начало периода</t>
  </si>
  <si>
    <t>Денежные средства и их эквиваленты, на конец периода</t>
  </si>
  <si>
    <t>За шесть месяцев, закончившихся    30 июня 2017 года</t>
  </si>
  <si>
    <t>За шесть месяцев, закончившихся    30 июня 2018 года</t>
  </si>
  <si>
    <t>Погашение вознаграждения по банковскому займу</t>
  </si>
  <si>
    <t>Поступление по займу</t>
  </si>
  <si>
    <t>На 30 июня 2017 года</t>
  </si>
  <si>
    <t xml:space="preserve">На 1 января 2017 года </t>
  </si>
  <si>
    <t>На 1 января 2018 года</t>
  </si>
  <si>
    <t xml:space="preserve">На 31 марта 2018 года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</si>
</sst>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</numFmts>
  <fonts count="48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/>
    </xf>
    <xf numFmtId="0" fontId="42" fillId="33" borderId="1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 wrapText="1"/>
    </xf>
    <xf numFmtId="164" fontId="42" fillId="0" borderId="0" xfId="58" applyNumberFormat="1" applyFont="1" applyAlignment="1">
      <alignment/>
    </xf>
    <xf numFmtId="0" fontId="42" fillId="33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33" fillId="0" borderId="0" xfId="0" applyFont="1" applyAlignment="1">
      <alignment/>
    </xf>
    <xf numFmtId="164" fontId="33" fillId="0" borderId="11" xfId="58" applyNumberFormat="1" applyFont="1" applyBorder="1" applyAlignment="1">
      <alignment/>
    </xf>
    <xf numFmtId="164" fontId="33" fillId="0" borderId="11" xfId="58" applyNumberFormat="1" applyFont="1" applyBorder="1" applyAlignment="1">
      <alignment horizontal="center"/>
    </xf>
    <xf numFmtId="0" fontId="33" fillId="0" borderId="11" xfId="0" applyFont="1" applyBorder="1" applyAlignment="1">
      <alignment/>
    </xf>
    <xf numFmtId="164" fontId="33" fillId="0" borderId="0" xfId="58" applyNumberFormat="1" applyFont="1" applyAlignment="1">
      <alignment/>
    </xf>
    <xf numFmtId="164" fontId="25" fillId="0" borderId="0" xfId="58" applyNumberFormat="1" applyFont="1" applyAlignment="1">
      <alignment/>
    </xf>
    <xf numFmtId="164" fontId="25" fillId="0" borderId="0" xfId="58" applyNumberFormat="1" applyFont="1" applyAlignment="1">
      <alignment horizontal="right"/>
    </xf>
    <xf numFmtId="164" fontId="33" fillId="0" borderId="0" xfId="58" applyNumberFormat="1" applyFont="1" applyAlignment="1">
      <alignment/>
    </xf>
    <xf numFmtId="164" fontId="33" fillId="0" borderId="0" xfId="58" applyNumberFormat="1" applyFont="1" applyAlignment="1">
      <alignment horizontal="center"/>
    </xf>
    <xf numFmtId="0" fontId="33" fillId="0" borderId="11" xfId="0" applyFont="1" applyBorder="1" applyAlignment="1">
      <alignment horizontal="right"/>
    </xf>
    <xf numFmtId="0" fontId="45" fillId="0" borderId="11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43" fillId="33" borderId="10" xfId="0" applyFont="1" applyFill="1" applyBorder="1" applyAlignment="1">
      <alignment vertical="center" wrapText="1"/>
    </xf>
    <xf numFmtId="164" fontId="0" fillId="0" borderId="0" xfId="0" applyNumberFormat="1" applyAlignment="1">
      <alignment/>
    </xf>
    <xf numFmtId="164" fontId="42" fillId="0" borderId="0" xfId="0" applyNumberFormat="1" applyFont="1" applyAlignment="1">
      <alignment/>
    </xf>
    <xf numFmtId="164" fontId="43" fillId="0" borderId="0" xfId="0" applyNumberFormat="1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164" fontId="25" fillId="33" borderId="12" xfId="58" applyNumberFormat="1" applyFont="1" applyFill="1" applyBorder="1" applyAlignment="1">
      <alignment horizontal="right" vertical="top" wrapText="1"/>
    </xf>
    <xf numFmtId="164" fontId="25" fillId="33" borderId="10" xfId="58" applyNumberFormat="1" applyFont="1" applyFill="1" applyBorder="1" applyAlignment="1">
      <alignment horizontal="right" vertical="top" wrapText="1"/>
    </xf>
    <xf numFmtId="164" fontId="33" fillId="33" borderId="10" xfId="58" applyNumberFormat="1" applyFont="1" applyFill="1" applyBorder="1" applyAlignment="1">
      <alignment horizontal="right" vertical="top" wrapText="1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center" wrapText="1"/>
    </xf>
    <xf numFmtId="164" fontId="42" fillId="0" borderId="0" xfId="0" applyNumberFormat="1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right" vertical="center" wrapText="1"/>
    </xf>
    <xf numFmtId="0" fontId="42" fillId="0" borderId="0" xfId="0" applyFont="1" applyAlignment="1">
      <alignment vertical="center"/>
    </xf>
    <xf numFmtId="164" fontId="42" fillId="33" borderId="10" xfId="58" applyNumberFormat="1" applyFont="1" applyFill="1" applyBorder="1" applyAlignment="1">
      <alignment horizontal="left" vertical="top" wrapText="1" indent="4"/>
    </xf>
    <xf numFmtId="164" fontId="42" fillId="33" borderId="10" xfId="58" applyNumberFormat="1" applyFont="1" applyFill="1" applyBorder="1" applyAlignment="1">
      <alignment horizontal="left" vertical="top" wrapText="1" indent="7"/>
    </xf>
    <xf numFmtId="164" fontId="42" fillId="33" borderId="10" xfId="58" applyNumberFormat="1" applyFont="1" applyFill="1" applyBorder="1" applyAlignment="1">
      <alignment vertical="top" wrapText="1"/>
    </xf>
    <xf numFmtId="164" fontId="43" fillId="33" borderId="10" xfId="58" applyNumberFormat="1" applyFont="1" applyFill="1" applyBorder="1" applyAlignment="1">
      <alignment vertical="top" wrapText="1"/>
    </xf>
    <xf numFmtId="164" fontId="42" fillId="33" borderId="10" xfId="58" applyNumberFormat="1" applyFont="1" applyFill="1" applyBorder="1" applyAlignment="1">
      <alignment horizontal="left" vertical="top" wrapText="1" indent="5"/>
    </xf>
    <xf numFmtId="164" fontId="42" fillId="33" borderId="10" xfId="58" applyNumberFormat="1" applyFont="1" applyFill="1" applyBorder="1" applyAlignment="1">
      <alignment horizontal="left" vertical="top" wrapText="1" indent="6"/>
    </xf>
    <xf numFmtId="164" fontId="42" fillId="33" borderId="10" xfId="58" applyNumberFormat="1" applyFont="1" applyFill="1" applyBorder="1" applyAlignment="1">
      <alignment wrapText="1"/>
    </xf>
    <xf numFmtId="164" fontId="42" fillId="33" borderId="10" xfId="58" applyNumberFormat="1" applyFont="1" applyFill="1" applyBorder="1" applyAlignment="1">
      <alignment horizontal="left" vertical="top" wrapText="1" indent="11"/>
    </xf>
    <xf numFmtId="0" fontId="46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indent="1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164" fontId="42" fillId="33" borderId="12" xfId="58" applyNumberFormat="1" applyFont="1" applyFill="1" applyBorder="1" applyAlignment="1">
      <alignment horizontal="center" vertical="top" wrapText="1"/>
    </xf>
    <xf numFmtId="164" fontId="42" fillId="33" borderId="10" xfId="58" applyNumberFormat="1" applyFont="1" applyFill="1" applyBorder="1" applyAlignment="1">
      <alignment horizontal="center" vertical="top" wrapText="1"/>
    </xf>
    <xf numFmtId="0" fontId="33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right" vertical="center" wrapText="1"/>
    </xf>
    <xf numFmtId="0" fontId="43" fillId="0" borderId="0" xfId="0" applyFont="1" applyBorder="1" applyAlignment="1">
      <alignment horizontal="left" wrapText="1"/>
    </xf>
    <xf numFmtId="0" fontId="0" fillId="0" borderId="0" xfId="0" applyBorder="1" applyAlignment="1">
      <alignment vertical="center"/>
    </xf>
    <xf numFmtId="0" fontId="47" fillId="0" borderId="0" xfId="0" applyFont="1" applyBorder="1" applyAlignment="1">
      <alignment/>
    </xf>
    <xf numFmtId="0" fontId="42" fillId="0" borderId="11" xfId="0" applyFont="1" applyBorder="1" applyAlignment="1">
      <alignment vertical="center"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horizontal="right" wrapText="1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vertical="center"/>
    </xf>
    <xf numFmtId="164" fontId="43" fillId="0" borderId="0" xfId="58" applyNumberFormat="1" applyFont="1" applyBorder="1" applyAlignment="1">
      <alignment/>
    </xf>
    <xf numFmtId="0" fontId="42" fillId="0" borderId="0" xfId="0" applyFont="1" applyBorder="1" applyAlignment="1">
      <alignment horizontal="justify" vertical="center"/>
    </xf>
    <xf numFmtId="0" fontId="42" fillId="0" borderId="0" xfId="0" applyFont="1" applyBorder="1" applyAlignment="1">
      <alignment horizontal="left" vertical="center" wrapText="1"/>
    </xf>
    <xf numFmtId="0" fontId="42" fillId="0" borderId="11" xfId="0" applyFont="1" applyBorder="1" applyAlignment="1">
      <alignment/>
    </xf>
    <xf numFmtId="164" fontId="43" fillId="0" borderId="11" xfId="58" applyNumberFormat="1" applyFont="1" applyBorder="1" applyAlignment="1">
      <alignment/>
    </xf>
    <xf numFmtId="0" fontId="4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vertical="center" wrapText="1"/>
    </xf>
    <xf numFmtId="0" fontId="42" fillId="0" borderId="11" xfId="0" applyFont="1" applyBorder="1" applyAlignment="1">
      <alignment horizontal="left" vertical="center" wrapText="1"/>
    </xf>
    <xf numFmtId="164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 horizontal="left" vertical="center"/>
    </xf>
    <xf numFmtId="0" fontId="43" fillId="0" borderId="20" xfId="0" applyFont="1" applyBorder="1" applyAlignment="1">
      <alignment horizontal="left" vertical="center" wrapText="1"/>
    </xf>
    <xf numFmtId="0" fontId="42" fillId="0" borderId="20" xfId="0" applyFont="1" applyBorder="1" applyAlignment="1">
      <alignment/>
    </xf>
    <xf numFmtId="164" fontId="43" fillId="0" borderId="20" xfId="58" applyNumberFormat="1" applyFont="1" applyBorder="1" applyAlignment="1">
      <alignment/>
    </xf>
    <xf numFmtId="0" fontId="43" fillId="0" borderId="0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 wrapText="1"/>
    </xf>
    <xf numFmtId="43" fontId="42" fillId="0" borderId="11" xfId="58" applyFont="1" applyBorder="1" applyAlignment="1">
      <alignment/>
    </xf>
    <xf numFmtId="0" fontId="43" fillId="0" borderId="21" xfId="0" applyFont="1" applyBorder="1" applyAlignment="1">
      <alignment horizontal="left" vertical="center" wrapText="1"/>
    </xf>
    <xf numFmtId="43" fontId="42" fillId="0" borderId="21" xfId="58" applyFont="1" applyBorder="1" applyAlignment="1">
      <alignment/>
    </xf>
    <xf numFmtId="164" fontId="43" fillId="0" borderId="21" xfId="58" applyNumberFormat="1" applyFont="1" applyBorder="1" applyAlignment="1">
      <alignment/>
    </xf>
    <xf numFmtId="164" fontId="47" fillId="0" borderId="0" xfId="58" applyNumberFormat="1" applyFont="1" applyBorder="1" applyAlignment="1">
      <alignment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/>
    </xf>
    <xf numFmtId="164" fontId="43" fillId="0" borderId="0" xfId="58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D6" sqref="D6"/>
    </sheetView>
  </sheetViews>
  <sheetFormatPr defaultColWidth="9.140625" defaultRowHeight="16.5" customHeight="1"/>
  <cols>
    <col min="1" max="1" width="43.57421875" style="1" customWidth="1"/>
    <col min="2" max="2" width="6.421875" style="3" customWidth="1"/>
    <col min="3" max="3" width="20.57421875" style="32" customWidth="1"/>
    <col min="4" max="4" width="20.8515625" style="1" customWidth="1"/>
    <col min="5" max="5" width="9.140625" style="1" customWidth="1"/>
    <col min="6" max="6" width="13.421875" style="1" bestFit="1" customWidth="1"/>
    <col min="7" max="7" width="12.140625" style="1" bestFit="1" customWidth="1"/>
    <col min="8" max="16384" width="9.140625" style="1" customWidth="1"/>
  </cols>
  <sheetData>
    <row r="1" spans="1:4" ht="16.5" customHeight="1">
      <c r="A1" s="2"/>
      <c r="C1" s="2"/>
      <c r="D1" s="2"/>
    </row>
    <row r="2" spans="1:4" ht="16.5" customHeight="1">
      <c r="A2" s="11" t="s">
        <v>30</v>
      </c>
      <c r="C2" s="2"/>
      <c r="D2" s="2"/>
    </row>
    <row r="3" spans="1:4" ht="16.5" customHeight="1">
      <c r="A3" s="54"/>
      <c r="B3" s="54"/>
      <c r="C3" s="54"/>
      <c r="D3" s="54"/>
    </row>
    <row r="4" spans="1:4" ht="16.5" customHeight="1">
      <c r="A4" s="4"/>
      <c r="B4" s="12"/>
      <c r="C4" s="4"/>
      <c r="D4" s="4"/>
    </row>
    <row r="5" spans="1:4" s="45" customFormat="1" ht="33.75" customHeight="1">
      <c r="A5" s="28" t="s">
        <v>0</v>
      </c>
      <c r="B5" s="43" t="s">
        <v>1</v>
      </c>
      <c r="C5" s="43" t="s">
        <v>66</v>
      </c>
      <c r="D5" s="43" t="s">
        <v>67</v>
      </c>
    </row>
    <row r="6" spans="1:4" s="34" customFormat="1" ht="16.5" customHeight="1">
      <c r="A6" s="6" t="s">
        <v>2</v>
      </c>
      <c r="B6" s="8"/>
      <c r="C6" s="5"/>
      <c r="D6" s="5"/>
    </row>
    <row r="7" spans="1:4" s="34" customFormat="1" ht="16.5" customHeight="1">
      <c r="A7" s="6" t="s">
        <v>3</v>
      </c>
      <c r="B7" s="8"/>
      <c r="C7" s="5"/>
      <c r="D7" s="5"/>
    </row>
    <row r="8" spans="1:7" s="34" customFormat="1" ht="17.25" customHeight="1">
      <c r="A8" s="5" t="s">
        <v>4</v>
      </c>
      <c r="B8" s="8">
        <v>3</v>
      </c>
      <c r="C8" s="46">
        <v>319221662</v>
      </c>
      <c r="D8" s="46">
        <v>311061969</v>
      </c>
      <c r="G8" s="30"/>
    </row>
    <row r="9" spans="1:7" s="34" customFormat="1" ht="17.25" customHeight="1">
      <c r="A9" s="5" t="s">
        <v>59</v>
      </c>
      <c r="B9" s="8"/>
      <c r="C9" s="46">
        <v>1411555</v>
      </c>
      <c r="D9" s="46">
        <v>1410562</v>
      </c>
      <c r="G9" s="30"/>
    </row>
    <row r="10" spans="1:7" s="34" customFormat="1" ht="16.5" customHeight="1">
      <c r="A10" s="5" t="s">
        <v>5</v>
      </c>
      <c r="B10" s="8"/>
      <c r="C10" s="47">
        <v>170758</v>
      </c>
      <c r="D10" s="47">
        <v>191514</v>
      </c>
      <c r="G10" s="30"/>
    </row>
    <row r="11" spans="1:7" s="34" customFormat="1" ht="16.5" customHeight="1">
      <c r="A11" s="5" t="s">
        <v>6</v>
      </c>
      <c r="B11" s="8">
        <v>4</v>
      </c>
      <c r="C11" s="48">
        <v>1192680</v>
      </c>
      <c r="D11" s="48">
        <v>930919</v>
      </c>
      <c r="G11" s="30"/>
    </row>
    <row r="12" spans="1:7" s="10" customFormat="1" ht="16.5" customHeight="1">
      <c r="A12" s="6"/>
      <c r="B12" s="9"/>
      <c r="C12" s="49">
        <f>SUM(C8:C11)</f>
        <v>321996655</v>
      </c>
      <c r="D12" s="49">
        <f>SUM(D8:D11)</f>
        <v>313594964</v>
      </c>
      <c r="G12" s="30"/>
    </row>
    <row r="13" spans="1:7" s="34" customFormat="1" ht="16.5" customHeight="1">
      <c r="A13" s="6" t="s">
        <v>50</v>
      </c>
      <c r="B13" s="8"/>
      <c r="C13" s="48"/>
      <c r="D13" s="48"/>
      <c r="F13" s="10"/>
      <c r="G13" s="30"/>
    </row>
    <row r="14" spans="1:7" s="34" customFormat="1" ht="16.5" customHeight="1">
      <c r="A14" s="5" t="s">
        <v>7</v>
      </c>
      <c r="B14" s="8">
        <v>5</v>
      </c>
      <c r="C14" s="50">
        <v>11457693</v>
      </c>
      <c r="D14" s="50">
        <v>11260631</v>
      </c>
      <c r="G14" s="30"/>
    </row>
    <row r="15" spans="1:7" s="34" customFormat="1" ht="16.5" customHeight="1">
      <c r="A15" s="5" t="s">
        <v>8</v>
      </c>
      <c r="B15" s="8">
        <v>6</v>
      </c>
      <c r="C15" s="50">
        <v>59466196</v>
      </c>
      <c r="D15" s="50">
        <v>10510865</v>
      </c>
      <c r="G15" s="30"/>
    </row>
    <row r="16" spans="1:7" s="34" customFormat="1" ht="16.5" customHeight="1">
      <c r="A16" s="5" t="s">
        <v>9</v>
      </c>
      <c r="B16" s="8">
        <v>7</v>
      </c>
      <c r="C16" s="50">
        <v>13471808</v>
      </c>
      <c r="D16" s="50">
        <v>11305049</v>
      </c>
      <c r="G16" s="30"/>
    </row>
    <row r="17" spans="1:7" s="34" customFormat="1" ht="16.5" customHeight="1">
      <c r="A17" s="5" t="s">
        <v>10</v>
      </c>
      <c r="B17" s="8"/>
      <c r="C17" s="51"/>
      <c r="D17" s="51">
        <v>5508959</v>
      </c>
      <c r="G17" s="30"/>
    </row>
    <row r="18" spans="1:7" s="34" customFormat="1" ht="32.25" customHeight="1">
      <c r="A18" s="5" t="s">
        <v>31</v>
      </c>
      <c r="B18" s="8">
        <v>8</v>
      </c>
      <c r="C18" s="50">
        <v>12868267</v>
      </c>
      <c r="D18" s="50">
        <v>23429888</v>
      </c>
      <c r="G18" s="30"/>
    </row>
    <row r="19" spans="1:7" s="34" customFormat="1" ht="16.5" customHeight="1">
      <c r="A19" s="5" t="s">
        <v>11</v>
      </c>
      <c r="B19" s="8"/>
      <c r="C19" s="47">
        <v>356902</v>
      </c>
      <c r="D19" s="47">
        <v>204778</v>
      </c>
      <c r="G19" s="30"/>
    </row>
    <row r="20" spans="1:7" s="34" customFormat="1" ht="16.5" customHeight="1">
      <c r="A20" s="5" t="s">
        <v>12</v>
      </c>
      <c r="B20" s="8">
        <v>9</v>
      </c>
      <c r="C20" s="48">
        <v>85084701</v>
      </c>
      <c r="D20" s="48">
        <v>3010386</v>
      </c>
      <c r="G20" s="30"/>
    </row>
    <row r="21" spans="1:7" s="34" customFormat="1" ht="16.5" customHeight="1">
      <c r="A21" s="5"/>
      <c r="B21" s="8"/>
      <c r="C21" s="49">
        <f>SUM(C14:C20)</f>
        <v>182705567</v>
      </c>
      <c r="D21" s="49">
        <f>SUM(D14:D20)</f>
        <v>65230556</v>
      </c>
      <c r="G21" s="30"/>
    </row>
    <row r="22" spans="1:7" s="2" customFormat="1" ht="27" customHeight="1">
      <c r="A22" s="40" t="s">
        <v>60</v>
      </c>
      <c r="B22" s="41">
        <v>3</v>
      </c>
      <c r="C22" s="52">
        <v>1287687</v>
      </c>
      <c r="D22" s="52">
        <v>1287687</v>
      </c>
      <c r="G22" s="42"/>
    </row>
    <row r="23" spans="1:7" s="10" customFormat="1" ht="16.5" customHeight="1">
      <c r="A23" s="6" t="s">
        <v>51</v>
      </c>
      <c r="B23" s="9"/>
      <c r="C23" s="49">
        <f>C12+C21+C22</f>
        <v>505989909</v>
      </c>
      <c r="D23" s="49">
        <f>D12+D21+D22</f>
        <v>380113207</v>
      </c>
      <c r="F23" s="31"/>
      <c r="G23" s="30"/>
    </row>
    <row r="24" spans="1:7" s="34" customFormat="1" ht="16.5" customHeight="1">
      <c r="A24" s="6" t="s">
        <v>13</v>
      </c>
      <c r="B24" s="8"/>
      <c r="C24" s="48"/>
      <c r="D24" s="48"/>
      <c r="F24" s="10"/>
      <c r="G24" s="30"/>
    </row>
    <row r="25" spans="1:7" s="34" customFormat="1" ht="16.5" customHeight="1">
      <c r="A25" s="6" t="s">
        <v>14</v>
      </c>
      <c r="B25" s="8"/>
      <c r="C25" s="48"/>
      <c r="D25" s="48"/>
      <c r="F25" s="10"/>
      <c r="G25" s="30"/>
    </row>
    <row r="26" spans="1:7" s="34" customFormat="1" ht="16.5" customHeight="1">
      <c r="A26" s="5" t="s">
        <v>15</v>
      </c>
      <c r="B26" s="8">
        <v>10</v>
      </c>
      <c r="C26" s="46">
        <v>107958384</v>
      </c>
      <c r="D26" s="46">
        <v>107958384</v>
      </c>
      <c r="G26" s="30"/>
    </row>
    <row r="27" spans="1:7" s="34" customFormat="1" ht="16.5" customHeight="1">
      <c r="A27" s="5" t="s">
        <v>16</v>
      </c>
      <c r="B27" s="8"/>
      <c r="C27" s="48">
        <v>183828739</v>
      </c>
      <c r="D27" s="48">
        <v>82931574</v>
      </c>
      <c r="G27" s="30"/>
    </row>
    <row r="28" spans="1:7" s="10" customFormat="1" ht="16.5" customHeight="1">
      <c r="A28" s="6" t="s">
        <v>47</v>
      </c>
      <c r="B28" s="9"/>
      <c r="C28" s="49">
        <f>SUM(C26:C27)</f>
        <v>291787123</v>
      </c>
      <c r="D28" s="49">
        <f>SUM(D26:D27)</f>
        <v>190889958</v>
      </c>
      <c r="F28" s="34"/>
      <c r="G28" s="30"/>
    </row>
    <row r="29" spans="1:7" s="34" customFormat="1" ht="16.5" customHeight="1">
      <c r="A29" s="6" t="s">
        <v>17</v>
      </c>
      <c r="B29" s="8"/>
      <c r="C29" s="48"/>
      <c r="D29" s="48"/>
      <c r="G29" s="30"/>
    </row>
    <row r="30" spans="1:7" s="34" customFormat="1" ht="16.5" customHeight="1">
      <c r="A30" s="5" t="s">
        <v>19</v>
      </c>
      <c r="B30" s="8">
        <v>11</v>
      </c>
      <c r="C30" s="48">
        <v>70169490</v>
      </c>
      <c r="D30" s="48">
        <v>65141736</v>
      </c>
      <c r="G30" s="30"/>
    </row>
    <row r="31" spans="1:7" s="34" customFormat="1" ht="16.5" customHeight="1">
      <c r="A31" s="5" t="s">
        <v>64</v>
      </c>
      <c r="B31" s="8">
        <v>12</v>
      </c>
      <c r="C31" s="48">
        <v>44340400</v>
      </c>
      <c r="D31" s="48"/>
      <c r="G31" s="30"/>
    </row>
    <row r="32" spans="1:7" s="34" customFormat="1" ht="19.5" customHeight="1">
      <c r="A32" s="5" t="s">
        <v>18</v>
      </c>
      <c r="B32" s="8">
        <v>11</v>
      </c>
      <c r="C32" s="47">
        <v>987616</v>
      </c>
      <c r="D32" s="47">
        <v>987616</v>
      </c>
      <c r="G32" s="30"/>
    </row>
    <row r="33" spans="1:7" s="34" customFormat="1" ht="16.5" customHeight="1">
      <c r="A33" s="5" t="s">
        <v>52</v>
      </c>
      <c r="B33" s="8"/>
      <c r="C33" s="53"/>
      <c r="D33" s="53"/>
      <c r="F33" s="10"/>
      <c r="G33" s="30"/>
    </row>
    <row r="34" spans="1:7" s="10" customFormat="1" ht="16.5" customHeight="1">
      <c r="A34" s="6"/>
      <c r="B34" s="9"/>
      <c r="C34" s="49">
        <f>SUM(C30:C33)</f>
        <v>115497506</v>
      </c>
      <c r="D34" s="49">
        <f>SUM(D30:D33)</f>
        <v>66129352</v>
      </c>
      <c r="G34" s="30"/>
    </row>
    <row r="35" spans="1:7" s="34" customFormat="1" ht="16.5" customHeight="1">
      <c r="A35" s="6" t="s">
        <v>53</v>
      </c>
      <c r="B35" s="8"/>
      <c r="C35" s="48"/>
      <c r="D35" s="48"/>
      <c r="F35" s="10"/>
      <c r="G35" s="30"/>
    </row>
    <row r="36" spans="1:7" s="34" customFormat="1" ht="16.5" customHeight="1">
      <c r="A36" s="5" t="s">
        <v>20</v>
      </c>
      <c r="B36" s="8">
        <v>13</v>
      </c>
      <c r="C36" s="50">
        <v>16902870</v>
      </c>
      <c r="D36" s="50">
        <v>23323036</v>
      </c>
      <c r="G36" s="30"/>
    </row>
    <row r="37" spans="1:7" s="34" customFormat="1" ht="16.5" customHeight="1">
      <c r="A37" s="5" t="s">
        <v>21</v>
      </c>
      <c r="B37" s="8">
        <v>14</v>
      </c>
      <c r="C37" s="51">
        <v>7141714</v>
      </c>
      <c r="D37" s="51">
        <v>68208178</v>
      </c>
      <c r="G37" s="30"/>
    </row>
    <row r="38" spans="1:7" s="34" customFormat="1" ht="16.5" customHeight="1">
      <c r="A38" s="5" t="s">
        <v>22</v>
      </c>
      <c r="B38" s="8">
        <v>15</v>
      </c>
      <c r="C38" s="51">
        <f>209863+45726954</f>
        <v>45936817</v>
      </c>
      <c r="D38" s="51">
        <v>331720</v>
      </c>
      <c r="G38" s="30"/>
    </row>
    <row r="39" spans="1:7" s="34" customFormat="1" ht="16.5" customHeight="1">
      <c r="A39" s="5" t="s">
        <v>23</v>
      </c>
      <c r="B39" s="8">
        <v>16</v>
      </c>
      <c r="C39" s="51">
        <v>3546041</v>
      </c>
      <c r="D39" s="51">
        <v>5609917</v>
      </c>
      <c r="G39" s="30"/>
    </row>
    <row r="40" spans="1:7" s="38" customFormat="1" ht="16.5" customHeight="1">
      <c r="A40" s="5" t="s">
        <v>64</v>
      </c>
      <c r="B40" s="8">
        <v>12</v>
      </c>
      <c r="C40" s="51">
        <v>375858</v>
      </c>
      <c r="D40" s="51"/>
      <c r="G40" s="30"/>
    </row>
    <row r="41" spans="1:7" s="34" customFormat="1" ht="16.5" customHeight="1">
      <c r="A41" s="5" t="s">
        <v>19</v>
      </c>
      <c r="B41" s="8">
        <v>11</v>
      </c>
      <c r="C41" s="50">
        <v>22841479</v>
      </c>
      <c r="D41" s="50">
        <v>23095384</v>
      </c>
      <c r="G41" s="30"/>
    </row>
    <row r="42" spans="1:7" s="34" customFormat="1" ht="16.5" customHeight="1">
      <c r="A42" s="5" t="s">
        <v>24</v>
      </c>
      <c r="B42" s="8">
        <v>10</v>
      </c>
      <c r="C42" s="47">
        <v>1054135</v>
      </c>
      <c r="D42" s="47">
        <v>1014587</v>
      </c>
      <c r="G42" s="30"/>
    </row>
    <row r="43" spans="1:7" s="34" customFormat="1" ht="16.5" customHeight="1">
      <c r="A43" s="5" t="s">
        <v>25</v>
      </c>
      <c r="B43" s="8"/>
      <c r="C43" s="48">
        <v>906366</v>
      </c>
      <c r="D43" s="48">
        <v>1511075</v>
      </c>
      <c r="F43" s="10"/>
      <c r="G43" s="30"/>
    </row>
    <row r="44" spans="1:7" s="10" customFormat="1" ht="16.5" customHeight="1">
      <c r="A44" s="6"/>
      <c r="B44" s="9"/>
      <c r="C44" s="49">
        <f>SUM(C36:C43)</f>
        <v>98705280</v>
      </c>
      <c r="D44" s="49">
        <f>SUM(D36:D43)</f>
        <v>123093897</v>
      </c>
      <c r="F44" s="34"/>
      <c r="G44" s="30"/>
    </row>
    <row r="45" spans="1:7" s="10" customFormat="1" ht="16.5" customHeight="1">
      <c r="A45" s="6" t="s">
        <v>55</v>
      </c>
      <c r="B45" s="9"/>
      <c r="C45" s="49">
        <f>C34+C44</f>
        <v>214202786</v>
      </c>
      <c r="D45" s="49">
        <f>D34+D44</f>
        <v>189223249</v>
      </c>
      <c r="F45" s="30"/>
      <c r="G45" s="30"/>
    </row>
    <row r="46" spans="1:7" s="10" customFormat="1" ht="16.5" customHeight="1">
      <c r="A46" s="6" t="s">
        <v>54</v>
      </c>
      <c r="B46" s="9"/>
      <c r="C46" s="49">
        <f>C28+C34+C44</f>
        <v>505989909</v>
      </c>
      <c r="D46" s="49">
        <f>D28+D34+D44</f>
        <v>380113207</v>
      </c>
      <c r="F46" s="34"/>
      <c r="G46" s="30"/>
    </row>
    <row r="47" s="34" customFormat="1" ht="16.5" customHeight="1">
      <c r="B47" s="3"/>
    </row>
    <row r="48" s="34" customFormat="1" ht="16.5" customHeight="1">
      <c r="B48" s="3"/>
    </row>
    <row r="49" s="34" customFormat="1" ht="16.5" customHeight="1">
      <c r="B49" s="3"/>
    </row>
    <row r="50" s="34" customFormat="1" ht="16.5" customHeight="1">
      <c r="B50" s="3"/>
    </row>
    <row r="51" spans="2:6" s="34" customFormat="1" ht="16.5" customHeight="1">
      <c r="B51" s="3"/>
      <c r="F51" s="10"/>
    </row>
    <row r="52" spans="2:6" s="34" customFormat="1" ht="16.5" customHeight="1">
      <c r="B52" s="3"/>
      <c r="F52" s="10"/>
    </row>
    <row r="53" spans="2:6" s="34" customFormat="1" ht="16.5" customHeight="1">
      <c r="B53" s="3"/>
      <c r="F53" s="10"/>
    </row>
  </sheetData>
  <sheetProtection/>
  <mergeCells count="1"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4">
      <selection activeCell="D25" sqref="D25"/>
    </sheetView>
  </sheetViews>
  <sheetFormatPr defaultColWidth="9.140625" defaultRowHeight="14.25" customHeight="1"/>
  <cols>
    <col min="1" max="1" width="44.140625" style="1" customWidth="1"/>
    <col min="2" max="2" width="7.7109375" style="1" customWidth="1"/>
    <col min="3" max="4" width="17.57421875" style="38" customWidth="1"/>
    <col min="5" max="5" width="21.57421875" style="1" customWidth="1"/>
    <col min="6" max="6" width="20.57421875" style="1" customWidth="1"/>
    <col min="7" max="7" width="9.140625" style="1" customWidth="1"/>
    <col min="8" max="8" width="11.28125" style="1" bestFit="1" customWidth="1"/>
    <col min="9" max="16384" width="9.140625" style="1" customWidth="1"/>
  </cols>
  <sheetData>
    <row r="1" spans="1:6" ht="14.25" customHeight="1">
      <c r="A1" s="63"/>
      <c r="B1" s="55"/>
      <c r="C1" s="55"/>
      <c r="D1" s="55"/>
      <c r="E1" s="55"/>
      <c r="F1" s="55"/>
    </row>
    <row r="2" spans="1:6" ht="14.25" customHeight="1">
      <c r="A2" s="63"/>
      <c r="B2" s="55"/>
      <c r="C2" s="55"/>
      <c r="D2" s="55"/>
      <c r="E2" s="55"/>
      <c r="F2" s="55"/>
    </row>
    <row r="3" spans="1:6" ht="14.25" customHeight="1">
      <c r="A3" s="64" t="s">
        <v>35</v>
      </c>
      <c r="B3" s="64"/>
      <c r="C3" s="64"/>
      <c r="D3" s="64"/>
      <c r="E3" s="64"/>
      <c r="F3" s="64"/>
    </row>
    <row r="4" spans="1:6" ht="14.25" customHeight="1">
      <c r="A4" s="55"/>
      <c r="B4" s="55"/>
      <c r="C4" s="55"/>
      <c r="D4" s="55"/>
      <c r="E4" s="55"/>
      <c r="F4" s="55"/>
    </row>
    <row r="5" spans="1:6" ht="14.25" customHeight="1">
      <c r="A5" s="56"/>
      <c r="B5" s="56"/>
      <c r="C5" s="56"/>
      <c r="D5" s="56"/>
      <c r="E5" s="56"/>
      <c r="F5" s="56"/>
    </row>
    <row r="6" spans="1:6" s="10" customFormat="1" ht="14.25" customHeight="1">
      <c r="A6" s="57" t="s">
        <v>0</v>
      </c>
      <c r="B6" s="60" t="s">
        <v>1</v>
      </c>
      <c r="C6" s="60" t="s">
        <v>71</v>
      </c>
      <c r="D6" s="66"/>
      <c r="E6" s="60" t="s">
        <v>70</v>
      </c>
      <c r="F6" s="66"/>
    </row>
    <row r="7" spans="1:6" s="10" customFormat="1" ht="14.25" customHeight="1">
      <c r="A7" s="58"/>
      <c r="B7" s="61"/>
      <c r="C7" s="62"/>
      <c r="D7" s="67"/>
      <c r="E7" s="62"/>
      <c r="F7" s="67"/>
    </row>
    <row r="8" spans="1:6" s="10" customFormat="1" ht="29.25" customHeight="1">
      <c r="A8" s="59"/>
      <c r="B8" s="62"/>
      <c r="C8" s="44" t="s">
        <v>68</v>
      </c>
      <c r="D8" s="44" t="s">
        <v>69</v>
      </c>
      <c r="E8" s="44" t="s">
        <v>68</v>
      </c>
      <c r="F8" s="44" t="s">
        <v>69</v>
      </c>
    </row>
    <row r="9" spans="1:6" ht="30.75" customHeight="1">
      <c r="A9" s="5" t="s">
        <v>38</v>
      </c>
      <c r="B9" s="8">
        <v>17</v>
      </c>
      <c r="C9" s="68">
        <v>212487329</v>
      </c>
      <c r="D9" s="68">
        <v>140277165</v>
      </c>
      <c r="E9" s="35">
        <v>399183078</v>
      </c>
      <c r="F9" s="35">
        <v>283768372</v>
      </c>
    </row>
    <row r="10" spans="1:6" ht="24.75" customHeight="1">
      <c r="A10" s="5" t="s">
        <v>32</v>
      </c>
      <c r="B10" s="8">
        <v>18</v>
      </c>
      <c r="C10" s="69">
        <v>-62938421</v>
      </c>
      <c r="D10" s="69">
        <v>-53961692</v>
      </c>
      <c r="E10" s="36">
        <v>-121538463</v>
      </c>
      <c r="F10" s="36">
        <v>-105972916</v>
      </c>
    </row>
    <row r="11" spans="1:6" s="10" customFormat="1" ht="14.25" customHeight="1">
      <c r="A11" s="6" t="s">
        <v>26</v>
      </c>
      <c r="B11" s="9"/>
      <c r="C11" s="37">
        <f>SUM(C9:C10)</f>
        <v>149548908</v>
      </c>
      <c r="D11" s="36">
        <f>SUM(D9:D10)</f>
        <v>86315473</v>
      </c>
      <c r="E11" s="37">
        <f>SUM(E9:E10)</f>
        <v>277644615</v>
      </c>
      <c r="F11" s="36">
        <f>SUM(F9:F10)</f>
        <v>177795456</v>
      </c>
    </row>
    <row r="12" spans="1:6" ht="14.25" customHeight="1">
      <c r="A12" s="6"/>
      <c r="B12" s="8"/>
      <c r="C12" s="69"/>
      <c r="D12" s="69"/>
      <c r="E12" s="36"/>
      <c r="F12" s="36"/>
    </row>
    <row r="13" spans="1:6" ht="14.25" customHeight="1">
      <c r="A13" s="5" t="s">
        <v>33</v>
      </c>
      <c r="B13" s="8">
        <v>19</v>
      </c>
      <c r="C13" s="69">
        <v>-74255428</v>
      </c>
      <c r="D13" s="69">
        <v>-46839585</v>
      </c>
      <c r="E13" s="36">
        <v>-141128629</v>
      </c>
      <c r="F13" s="36">
        <v>-99010913</v>
      </c>
    </row>
    <row r="14" spans="1:6" ht="14.25" customHeight="1">
      <c r="A14" s="5" t="s">
        <v>34</v>
      </c>
      <c r="B14" s="8">
        <v>20</v>
      </c>
      <c r="C14" s="69">
        <v>-3818560</v>
      </c>
      <c r="D14" s="69">
        <v>-2404274</v>
      </c>
      <c r="E14" s="36">
        <v>-7534539</v>
      </c>
      <c r="F14" s="36">
        <v>-6774940</v>
      </c>
    </row>
    <row r="15" spans="1:8" ht="14.25" customHeight="1">
      <c r="A15" s="6" t="s">
        <v>56</v>
      </c>
      <c r="B15" s="8"/>
      <c r="C15" s="37">
        <f>SUM(C11:C14)</f>
        <v>71474920</v>
      </c>
      <c r="D15" s="36">
        <f>SUM(D11:D14)</f>
        <v>37071614</v>
      </c>
      <c r="E15" s="37">
        <f>SUM(E11:E14)</f>
        <v>128981447</v>
      </c>
      <c r="F15" s="36">
        <f>SUM(F11:F14)</f>
        <v>72009603</v>
      </c>
      <c r="H15" s="30"/>
    </row>
    <row r="16" spans="1:6" ht="14.25" customHeight="1">
      <c r="A16" s="5" t="s">
        <v>39</v>
      </c>
      <c r="B16" s="8"/>
      <c r="C16" s="69">
        <v>52978</v>
      </c>
      <c r="D16" s="69">
        <v>38726</v>
      </c>
      <c r="E16" s="36">
        <v>114609</v>
      </c>
      <c r="F16" s="36">
        <v>49224</v>
      </c>
    </row>
    <row r="17" spans="1:6" ht="14.25" customHeight="1">
      <c r="A17" s="5" t="s">
        <v>40</v>
      </c>
      <c r="B17" s="8">
        <v>21</v>
      </c>
      <c r="C17" s="69">
        <v>-2006166</v>
      </c>
      <c r="D17" s="69">
        <v>-1499010</v>
      </c>
      <c r="E17" s="36">
        <v>-3798368</v>
      </c>
      <c r="F17" s="36">
        <v>-2888738</v>
      </c>
    </row>
    <row r="18" spans="1:6" ht="30" customHeight="1">
      <c r="A18" s="5" t="s">
        <v>41</v>
      </c>
      <c r="B18" s="8"/>
      <c r="C18" s="69">
        <v>1444183</v>
      </c>
      <c r="D18" s="69">
        <v>1591370</v>
      </c>
      <c r="E18" s="36">
        <v>3002844</v>
      </c>
      <c r="F18" s="36">
        <v>-2432144</v>
      </c>
    </row>
    <row r="19" spans="1:6" ht="14.25" customHeight="1">
      <c r="A19" s="5" t="s">
        <v>28</v>
      </c>
      <c r="B19" s="8"/>
      <c r="C19" s="69">
        <v>336404</v>
      </c>
      <c r="D19" s="69">
        <v>325390</v>
      </c>
      <c r="E19" s="36">
        <v>421983</v>
      </c>
      <c r="F19" s="36">
        <v>89465</v>
      </c>
    </row>
    <row r="20" spans="1:6" ht="14.25" customHeight="1">
      <c r="A20" s="5" t="s">
        <v>27</v>
      </c>
      <c r="B20" s="8"/>
      <c r="C20" s="69">
        <v>-181515</v>
      </c>
      <c r="D20" s="69">
        <v>-356969</v>
      </c>
      <c r="E20" s="36">
        <v>-319103</v>
      </c>
      <c r="F20" s="36">
        <v>-138306</v>
      </c>
    </row>
    <row r="21" spans="1:8" ht="14.25" customHeight="1">
      <c r="A21" s="6" t="s">
        <v>57</v>
      </c>
      <c r="B21" s="8"/>
      <c r="C21" s="37">
        <f>SUM(C15:C20)</f>
        <v>71120804</v>
      </c>
      <c r="D21" s="36">
        <f>SUM(D15:D20)</f>
        <v>37171121</v>
      </c>
      <c r="E21" s="37">
        <f>SUM(E15:E20)</f>
        <v>128403412</v>
      </c>
      <c r="F21" s="36">
        <f>SUM(F15:F20)</f>
        <v>66689104</v>
      </c>
      <c r="H21" s="30"/>
    </row>
    <row r="22" spans="1:8" ht="14.25" customHeight="1">
      <c r="A22" s="5" t="s">
        <v>29</v>
      </c>
      <c r="B22" s="8">
        <v>22</v>
      </c>
      <c r="C22" s="69">
        <v>-17558831</v>
      </c>
      <c r="D22" s="69">
        <v>-7161110</v>
      </c>
      <c r="E22" s="36">
        <v>-27773670</v>
      </c>
      <c r="F22" s="36">
        <v>-14314023</v>
      </c>
      <c r="H22" s="30"/>
    </row>
    <row r="23" spans="1:6" ht="26.25" customHeight="1">
      <c r="A23" s="6" t="s">
        <v>63</v>
      </c>
      <c r="B23" s="8"/>
      <c r="C23" s="37">
        <f>SUM(C21:C22)</f>
        <v>53561973</v>
      </c>
      <c r="D23" s="36">
        <f>SUM(D21:D22)</f>
        <v>30010011</v>
      </c>
      <c r="E23" s="37">
        <f>SUM(E21:E22)</f>
        <v>100629742</v>
      </c>
      <c r="F23" s="36">
        <f>SUM(F21:F22)</f>
        <v>52375081</v>
      </c>
    </row>
    <row r="24" spans="1:6" s="33" customFormat="1" ht="26.25" customHeight="1">
      <c r="A24" s="5" t="s">
        <v>61</v>
      </c>
      <c r="B24" s="8"/>
      <c r="C24" s="69">
        <v>-30330</v>
      </c>
      <c r="D24" s="69">
        <v>-40591</v>
      </c>
      <c r="E24" s="37">
        <v>267423</v>
      </c>
      <c r="F24" s="36">
        <v>-341068</v>
      </c>
    </row>
    <row r="25" spans="1:6" s="33" customFormat="1" ht="26.25" customHeight="1">
      <c r="A25" s="6" t="s">
        <v>62</v>
      </c>
      <c r="B25" s="8"/>
      <c r="C25" s="37">
        <f>SUM(C23:C24)</f>
        <v>53531643</v>
      </c>
      <c r="D25" s="36">
        <f>SUM(D23:D24)</f>
        <v>29969420</v>
      </c>
      <c r="E25" s="37">
        <f>SUM(E23:E24)</f>
        <v>100897165</v>
      </c>
      <c r="F25" s="36">
        <f>SUM(F23:F24)</f>
        <v>52034013</v>
      </c>
    </row>
    <row r="26" spans="1:6" ht="28.5" customHeight="1">
      <c r="A26" s="5" t="s">
        <v>58</v>
      </c>
      <c r="B26" s="8">
        <v>10</v>
      </c>
      <c r="C26" s="69"/>
      <c r="D26" s="69"/>
      <c r="E26" s="37">
        <v>0.43</v>
      </c>
      <c r="F26" s="36">
        <v>0.2</v>
      </c>
    </row>
    <row r="27" spans="2:6" ht="14.25" customHeight="1">
      <c r="B27" s="3"/>
      <c r="C27" s="3"/>
      <c r="D27" s="3"/>
      <c r="E27" s="7"/>
      <c r="F27" s="7"/>
    </row>
  </sheetData>
  <sheetProtection/>
  <mergeCells count="9">
    <mergeCell ref="A4:F4"/>
    <mergeCell ref="A5:F5"/>
    <mergeCell ref="A6:A8"/>
    <mergeCell ref="B6:B8"/>
    <mergeCell ref="A1:F1"/>
    <mergeCell ref="A2:F2"/>
    <mergeCell ref="A3:F3"/>
    <mergeCell ref="C6:D7"/>
    <mergeCell ref="E6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PageLayoutView="0" workbookViewId="0" topLeftCell="A22">
      <selection activeCell="D51" sqref="D51"/>
    </sheetView>
  </sheetViews>
  <sheetFormatPr defaultColWidth="9.140625" defaultRowHeight="15"/>
  <cols>
    <col min="1" max="1" width="66.28125" style="73" customWidth="1"/>
    <col min="2" max="2" width="9.140625" style="27" customWidth="1"/>
    <col min="3" max="4" width="16.28125" style="74" bestFit="1" customWidth="1"/>
    <col min="5" max="6" width="13.140625" style="27" bestFit="1" customWidth="1"/>
    <col min="7" max="16384" width="9.140625" style="27" customWidth="1"/>
  </cols>
  <sheetData>
    <row r="1" spans="1:4" ht="30.75" customHeight="1">
      <c r="A1" s="70" t="s">
        <v>72</v>
      </c>
      <c r="B1" s="71" t="s">
        <v>73</v>
      </c>
      <c r="C1" s="71"/>
      <c r="D1" s="71"/>
    </row>
    <row r="2" spans="1:4" ht="21.75" customHeight="1">
      <c r="A2" s="72" t="s">
        <v>74</v>
      </c>
      <c r="B2" s="72"/>
      <c r="C2" s="72"/>
      <c r="D2" s="72"/>
    </row>
    <row r="4" spans="1:4" s="39" customFormat="1" ht="51">
      <c r="A4" s="75" t="s">
        <v>0</v>
      </c>
      <c r="B4" s="76" t="s">
        <v>1</v>
      </c>
      <c r="C4" s="77" t="s">
        <v>114</v>
      </c>
      <c r="D4" s="77" t="s">
        <v>113</v>
      </c>
    </row>
    <row r="5" spans="1:4" s="39" customFormat="1" ht="12.75">
      <c r="A5" s="78"/>
      <c r="C5" s="79"/>
      <c r="D5" s="79"/>
    </row>
    <row r="6" spans="1:4" s="39" customFormat="1" ht="18" customHeight="1">
      <c r="A6" s="80" t="s">
        <v>75</v>
      </c>
      <c r="C6" s="81"/>
      <c r="D6" s="81"/>
    </row>
    <row r="7" spans="1:4" s="39" customFormat="1" ht="18" customHeight="1">
      <c r="A7" s="78" t="s">
        <v>76</v>
      </c>
      <c r="C7" s="81">
        <v>128403412</v>
      </c>
      <c r="D7" s="81">
        <v>66689104</v>
      </c>
    </row>
    <row r="8" spans="1:4" s="39" customFormat="1" ht="12.75">
      <c r="A8" s="78" t="s">
        <v>77</v>
      </c>
      <c r="C8" s="81"/>
      <c r="D8" s="81"/>
    </row>
    <row r="9" spans="1:4" s="39" customFormat="1" ht="12.75">
      <c r="A9" s="78" t="s">
        <v>78</v>
      </c>
      <c r="B9" s="12">
        <v>3</v>
      </c>
      <c r="C9" s="81">
        <v>24755277</v>
      </c>
      <c r="D9" s="81">
        <v>23295145</v>
      </c>
    </row>
    <row r="10" spans="1:4" s="39" customFormat="1" ht="12.75">
      <c r="A10" s="78" t="s">
        <v>79</v>
      </c>
      <c r="C10" s="81">
        <v>3798368</v>
      </c>
      <c r="D10" s="81">
        <v>2888738</v>
      </c>
    </row>
    <row r="11" spans="1:4" s="39" customFormat="1" ht="12.75">
      <c r="A11" s="78" t="s">
        <v>80</v>
      </c>
      <c r="C11" s="81">
        <v>-114609</v>
      </c>
      <c r="D11" s="81">
        <v>-49224</v>
      </c>
    </row>
    <row r="12" spans="1:4" s="102" customFormat="1" ht="12.75">
      <c r="A12" s="101" t="s">
        <v>81</v>
      </c>
      <c r="C12" s="103">
        <v>163653</v>
      </c>
      <c r="D12" s="103">
        <v>-1787276</v>
      </c>
    </row>
    <row r="13" spans="1:4" s="39" customFormat="1" ht="25.5">
      <c r="A13" s="82" t="s">
        <v>82</v>
      </c>
      <c r="C13" s="81">
        <v>1269</v>
      </c>
      <c r="D13" s="81">
        <v>-175320</v>
      </c>
    </row>
    <row r="14" spans="1:4" s="39" customFormat="1" ht="20.25" customHeight="1">
      <c r="A14" s="78" t="s">
        <v>83</v>
      </c>
      <c r="C14" s="81">
        <v>532097</v>
      </c>
      <c r="D14" s="81">
        <v>352509</v>
      </c>
    </row>
    <row r="15" spans="1:4" s="39" customFormat="1" ht="12.75">
      <c r="A15" s="83" t="s">
        <v>84</v>
      </c>
      <c r="C15" s="81">
        <v>-895553</v>
      </c>
      <c r="D15" s="81">
        <v>2196764</v>
      </c>
    </row>
    <row r="16" spans="1:4" s="39" customFormat="1" ht="12.75">
      <c r="A16" s="75" t="s">
        <v>85</v>
      </c>
      <c r="B16" s="84"/>
      <c r="C16" s="85">
        <v>312653</v>
      </c>
      <c r="D16" s="85">
        <v>329183</v>
      </c>
    </row>
    <row r="17" spans="1:4" s="39" customFormat="1" ht="12.75">
      <c r="A17" s="86" t="s">
        <v>86</v>
      </c>
      <c r="C17" s="81">
        <f>SUM(C7:C16)</f>
        <v>156956567</v>
      </c>
      <c r="D17" s="81">
        <f>SUM(D7:D16)</f>
        <v>93739623</v>
      </c>
    </row>
    <row r="18" spans="1:4" s="39" customFormat="1" ht="12.75">
      <c r="A18" s="86"/>
      <c r="C18" s="81"/>
      <c r="D18" s="81"/>
    </row>
    <row r="19" spans="1:4" s="39" customFormat="1" ht="12.75">
      <c r="A19" s="78" t="s">
        <v>87</v>
      </c>
      <c r="C19" s="81">
        <v>-48957618</v>
      </c>
      <c r="D19" s="81">
        <v>3413573</v>
      </c>
    </row>
    <row r="20" spans="1:4" s="39" customFormat="1" ht="12.75">
      <c r="A20" s="78" t="s">
        <v>88</v>
      </c>
      <c r="C20" s="81">
        <v>-152124</v>
      </c>
      <c r="D20" s="81">
        <v>-128832</v>
      </c>
    </row>
    <row r="21" spans="1:4" s="39" customFormat="1" ht="12.75">
      <c r="A21" s="78" t="s">
        <v>89</v>
      </c>
      <c r="C21" s="81">
        <v>-2229431</v>
      </c>
      <c r="D21" s="81">
        <v>-3600502</v>
      </c>
    </row>
    <row r="22" spans="1:4" s="39" customFormat="1" ht="12.75">
      <c r="A22" s="78" t="s">
        <v>90</v>
      </c>
      <c r="C22" s="81">
        <v>-174278</v>
      </c>
      <c r="D22" s="81">
        <v>1993822</v>
      </c>
    </row>
    <row r="23" spans="1:4" s="39" customFormat="1" ht="21" customHeight="1">
      <c r="A23" s="87" t="s">
        <v>91</v>
      </c>
      <c r="C23" s="81">
        <v>8062809</v>
      </c>
      <c r="D23" s="81">
        <v>4156385</v>
      </c>
    </row>
    <row r="24" spans="1:4" s="39" customFormat="1" ht="18" customHeight="1">
      <c r="A24" s="87" t="s">
        <v>92</v>
      </c>
      <c r="C24" s="81">
        <v>-6420166</v>
      </c>
      <c r="D24" s="81">
        <v>9713858</v>
      </c>
    </row>
    <row r="25" spans="1:4" s="39" customFormat="1" ht="12.75">
      <c r="A25" s="87" t="s">
        <v>93</v>
      </c>
      <c r="C25" s="81">
        <v>45395234</v>
      </c>
      <c r="D25" s="81">
        <v>23491869</v>
      </c>
    </row>
    <row r="26" spans="1:4" s="39" customFormat="1" ht="12.75">
      <c r="A26" s="78" t="s">
        <v>94</v>
      </c>
      <c r="C26" s="81">
        <v>-2595973</v>
      </c>
      <c r="D26" s="81">
        <v>1320365</v>
      </c>
    </row>
    <row r="27" spans="1:4" s="39" customFormat="1" ht="12.75">
      <c r="A27" s="88" t="s">
        <v>95</v>
      </c>
      <c r="B27" s="84"/>
      <c r="C27" s="85">
        <v>-61671173</v>
      </c>
      <c r="D27" s="85">
        <v>-5823389</v>
      </c>
    </row>
    <row r="28" spans="1:6" s="39" customFormat="1" ht="12.75">
      <c r="A28" s="90"/>
      <c r="C28" s="81">
        <f>SUM(C17:C27)</f>
        <v>88213847</v>
      </c>
      <c r="D28" s="81">
        <f>SUM(D17:D27)</f>
        <v>128276772</v>
      </c>
      <c r="F28" s="89"/>
    </row>
    <row r="29" spans="1:4" s="39" customFormat="1" ht="12.75">
      <c r="A29" s="90"/>
      <c r="C29" s="81"/>
      <c r="D29" s="81"/>
    </row>
    <row r="30" spans="1:4" s="39" customFormat="1" ht="12.75">
      <c r="A30" s="78" t="s">
        <v>96</v>
      </c>
      <c r="C30" s="81">
        <v>114609</v>
      </c>
      <c r="D30" s="81">
        <v>49224</v>
      </c>
    </row>
    <row r="31" spans="1:4" s="39" customFormat="1" ht="12.75">
      <c r="A31" s="78" t="s">
        <v>115</v>
      </c>
      <c r="C31" s="81">
        <v>-370066</v>
      </c>
      <c r="D31" s="81"/>
    </row>
    <row r="32" spans="1:4" s="39" customFormat="1" ht="12.75">
      <c r="A32" s="75" t="s">
        <v>97</v>
      </c>
      <c r="B32" s="84"/>
      <c r="C32" s="85">
        <v>-19515130</v>
      </c>
      <c r="D32" s="85">
        <v>-19506750</v>
      </c>
    </row>
    <row r="33" spans="1:4" s="39" customFormat="1" ht="12.75">
      <c r="A33" s="91" t="s">
        <v>98</v>
      </c>
      <c r="B33" s="92"/>
      <c r="C33" s="93">
        <f>SUM(C28:C32)</f>
        <v>68443260</v>
      </c>
      <c r="D33" s="93">
        <f>SUM(D28:D32)</f>
        <v>108819246</v>
      </c>
    </row>
    <row r="34" spans="1:4" s="39" customFormat="1" ht="12.75">
      <c r="A34" s="94"/>
      <c r="C34" s="81"/>
      <c r="D34" s="81"/>
    </row>
    <row r="35" spans="1:4" ht="15">
      <c r="A35" s="86" t="s">
        <v>99</v>
      </c>
      <c r="B35" s="39"/>
      <c r="C35" s="81"/>
      <c r="D35" s="81"/>
    </row>
    <row r="36" spans="1:4" ht="15" customHeight="1">
      <c r="A36" s="83" t="s">
        <v>100</v>
      </c>
      <c r="B36" s="39"/>
      <c r="C36" s="81">
        <v>-31100171</v>
      </c>
      <c r="D36" s="81">
        <v>-34683315</v>
      </c>
    </row>
    <row r="37" spans="1:4" ht="15" customHeight="1">
      <c r="A37" s="83" t="s">
        <v>101</v>
      </c>
      <c r="B37" s="39"/>
      <c r="C37" s="81">
        <v>-272375</v>
      </c>
      <c r="D37" s="81">
        <v>-1686741</v>
      </c>
    </row>
    <row r="38" spans="1:4" ht="15" customHeight="1">
      <c r="A38" s="83" t="s">
        <v>102</v>
      </c>
      <c r="B38" s="39"/>
      <c r="C38" s="81">
        <v>10614</v>
      </c>
      <c r="D38" s="81">
        <v>-638</v>
      </c>
    </row>
    <row r="39" spans="1:4" ht="15" customHeight="1">
      <c r="A39" s="88" t="s">
        <v>103</v>
      </c>
      <c r="B39" s="84"/>
      <c r="C39" s="85">
        <v>-237930</v>
      </c>
      <c r="D39" s="85">
        <v>-25974</v>
      </c>
    </row>
    <row r="40" spans="1:4" ht="15">
      <c r="A40" s="95" t="s">
        <v>104</v>
      </c>
      <c r="B40" s="84"/>
      <c r="C40" s="85">
        <f>SUM(C36:C39)</f>
        <v>-31599862</v>
      </c>
      <c r="D40" s="85">
        <f>SUM(D36:D39)</f>
        <v>-36396668</v>
      </c>
    </row>
    <row r="41" spans="1:4" ht="15">
      <c r="A41" s="86"/>
      <c r="B41" s="39"/>
      <c r="C41" s="81"/>
      <c r="D41" s="81"/>
    </row>
    <row r="42" spans="1:4" ht="15">
      <c r="A42" s="86" t="s">
        <v>105</v>
      </c>
      <c r="B42" s="39"/>
      <c r="C42" s="81"/>
      <c r="D42" s="81"/>
    </row>
    <row r="43" spans="1:4" ht="15">
      <c r="A43" s="83" t="s">
        <v>116</v>
      </c>
      <c r="B43" s="39"/>
      <c r="C43" s="81">
        <v>42565600</v>
      </c>
      <c r="D43" s="81"/>
    </row>
    <row r="44" spans="1:4" ht="15">
      <c r="A44" s="88" t="s">
        <v>106</v>
      </c>
      <c r="B44" s="84"/>
      <c r="C44" s="85">
        <v>-14925</v>
      </c>
      <c r="D44" s="85">
        <v>-165169</v>
      </c>
    </row>
    <row r="45" spans="1:4" ht="15">
      <c r="A45" s="86" t="s">
        <v>107</v>
      </c>
      <c r="B45" s="39"/>
      <c r="C45" s="81"/>
      <c r="D45" s="81"/>
    </row>
    <row r="46" spans="1:4" ht="15">
      <c r="A46" s="95" t="s">
        <v>108</v>
      </c>
      <c r="B46" s="84"/>
      <c r="C46" s="85">
        <f>SUM(C43:C45)</f>
        <v>42550675</v>
      </c>
      <c r="D46" s="85">
        <f>SUM(D44:D45)</f>
        <v>-165169</v>
      </c>
    </row>
    <row r="47" spans="1:4" ht="15">
      <c r="A47" s="86" t="s">
        <v>109</v>
      </c>
      <c r="B47" s="39"/>
      <c r="C47" s="81">
        <f>C33+C40+C46</f>
        <v>79394073</v>
      </c>
      <c r="D47" s="81">
        <f>D33+D40+D46</f>
        <v>72257409</v>
      </c>
    </row>
    <row r="48" spans="1:4" ht="15">
      <c r="A48" s="86"/>
      <c r="B48" s="39"/>
      <c r="C48" s="81"/>
      <c r="D48" s="81"/>
    </row>
    <row r="49" spans="1:4" ht="15">
      <c r="A49" s="83" t="s">
        <v>110</v>
      </c>
      <c r="B49" s="39"/>
      <c r="C49" s="81">
        <v>2680242</v>
      </c>
      <c r="D49" s="81">
        <v>-783928</v>
      </c>
    </row>
    <row r="50" spans="1:4" ht="15">
      <c r="A50" s="88" t="s">
        <v>111</v>
      </c>
      <c r="B50" s="96">
        <v>9</v>
      </c>
      <c r="C50" s="85">
        <v>3010386</v>
      </c>
      <c r="D50" s="85">
        <v>3752628</v>
      </c>
    </row>
    <row r="51" spans="1:4" ht="15.75" thickBot="1">
      <c r="A51" s="97" t="s">
        <v>112</v>
      </c>
      <c r="B51" s="98">
        <v>8</v>
      </c>
      <c r="C51" s="99">
        <v>85084701</v>
      </c>
      <c r="D51" s="99">
        <v>75226109</v>
      </c>
    </row>
    <row r="52" spans="1:4" ht="18" customHeight="1">
      <c r="A52" s="78"/>
      <c r="B52" s="39"/>
      <c r="C52" s="81"/>
      <c r="D52" s="81"/>
    </row>
    <row r="53" spans="3:4" ht="15">
      <c r="C53" s="100"/>
      <c r="D53" s="100"/>
    </row>
    <row r="54" spans="1:4" s="39" customFormat="1" ht="12.75">
      <c r="A54" s="78"/>
      <c r="B54" s="12"/>
      <c r="C54" s="79"/>
      <c r="D54" s="79"/>
    </row>
    <row r="55" spans="1:4" s="39" customFormat="1" ht="12.75">
      <c r="A55" s="78"/>
      <c r="B55" s="12"/>
      <c r="C55" s="79"/>
      <c r="D55" s="79"/>
    </row>
    <row r="56" spans="1:6" s="39" customFormat="1" ht="12.75">
      <c r="A56" s="78"/>
      <c r="B56" s="12"/>
      <c r="C56" s="79"/>
      <c r="D56" s="79"/>
      <c r="F56" s="79"/>
    </row>
    <row r="57" spans="1:6" s="39" customFormat="1" ht="12.75">
      <c r="A57" s="78"/>
      <c r="B57" s="12"/>
      <c r="C57" s="79"/>
      <c r="D57" s="79"/>
      <c r="F57" s="79"/>
    </row>
    <row r="58" spans="1:6" s="39" customFormat="1" ht="12.75">
      <c r="A58" s="78"/>
      <c r="B58" s="12"/>
      <c r="C58" s="79"/>
      <c r="D58" s="79"/>
      <c r="F58" s="79"/>
    </row>
  </sheetData>
  <sheetProtection/>
  <mergeCells count="2">
    <mergeCell ref="A2:D2"/>
    <mergeCell ref="B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3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43.00390625" style="0" customWidth="1"/>
    <col min="2" max="2" width="18.7109375" style="0" customWidth="1"/>
    <col min="3" max="3" width="22.140625" style="0" customWidth="1"/>
    <col min="4" max="4" width="20.57421875" style="0" customWidth="1"/>
    <col min="6" max="6" width="14.140625" style="0" bestFit="1" customWidth="1"/>
  </cols>
  <sheetData>
    <row r="2" spans="1:4" ht="15.75">
      <c r="A2" s="65" t="s">
        <v>36</v>
      </c>
      <c r="B2" s="65"/>
      <c r="C2" s="65"/>
      <c r="D2" s="65"/>
    </row>
    <row r="5" spans="1:4" ht="15">
      <c r="A5" s="27"/>
      <c r="B5" s="26" t="s">
        <v>49</v>
      </c>
      <c r="C5" s="26" t="s">
        <v>48</v>
      </c>
      <c r="D5" s="25" t="s">
        <v>47</v>
      </c>
    </row>
    <row r="6" spans="1:4" ht="15">
      <c r="A6" s="24" t="s">
        <v>0</v>
      </c>
      <c r="B6" s="23" t="s">
        <v>46</v>
      </c>
      <c r="C6" s="23" t="s">
        <v>45</v>
      </c>
      <c r="D6" s="17"/>
    </row>
    <row r="7" spans="1:4" ht="15">
      <c r="A7" s="14" t="s">
        <v>118</v>
      </c>
      <c r="B7" s="22">
        <v>107958384</v>
      </c>
      <c r="C7" s="18">
        <v>178157896</v>
      </c>
      <c r="D7" s="21">
        <f>SUM(B7:C7)</f>
        <v>286116280</v>
      </c>
    </row>
    <row r="8" spans="1:4" ht="15">
      <c r="A8" s="13" t="s">
        <v>44</v>
      </c>
      <c r="B8" s="20">
        <v>0</v>
      </c>
      <c r="C8" s="19">
        <v>52375081</v>
      </c>
      <c r="D8" s="19">
        <f>C8</f>
        <v>52375081</v>
      </c>
    </row>
    <row r="9" spans="1:4" ht="15">
      <c r="A9" s="13" t="s">
        <v>65</v>
      </c>
      <c r="B9" s="20"/>
      <c r="C9" s="19">
        <v>-341068</v>
      </c>
      <c r="D9" s="19">
        <f>C9</f>
        <v>-341068</v>
      </c>
    </row>
    <row r="10" spans="1:4" ht="15">
      <c r="A10" s="13" t="s">
        <v>42</v>
      </c>
      <c r="B10" s="20">
        <v>0</v>
      </c>
      <c r="C10" s="20">
        <f>SUM(C8:C9)</f>
        <v>52034013</v>
      </c>
      <c r="D10" s="19">
        <f>C10</f>
        <v>52034013</v>
      </c>
    </row>
    <row r="11" spans="1:4" ht="15">
      <c r="A11" s="13" t="s">
        <v>37</v>
      </c>
      <c r="B11" s="20"/>
      <c r="C11" s="20">
        <v>-108946</v>
      </c>
      <c r="D11" s="20">
        <v>0</v>
      </c>
    </row>
    <row r="12" spans="1:6" ht="15">
      <c r="A12" s="14" t="s">
        <v>117</v>
      </c>
      <c r="B12" s="18">
        <v>107958384</v>
      </c>
      <c r="C12" s="18">
        <v>230082963</v>
      </c>
      <c r="D12" s="18">
        <v>338041347</v>
      </c>
      <c r="F12" s="29"/>
    </row>
    <row r="13" spans="1:4" ht="33" customHeight="1">
      <c r="A13" s="14" t="s">
        <v>119</v>
      </c>
      <c r="B13" s="18">
        <v>107958384</v>
      </c>
      <c r="C13" s="18">
        <v>82931574</v>
      </c>
      <c r="D13" s="18">
        <f>B13+C13</f>
        <v>190889958</v>
      </c>
    </row>
    <row r="14" spans="1:4" ht="15">
      <c r="A14" s="13" t="s">
        <v>43</v>
      </c>
      <c r="B14" s="20">
        <v>0</v>
      </c>
      <c r="C14" s="19">
        <v>100629742</v>
      </c>
      <c r="D14" s="18">
        <f>C14</f>
        <v>100629742</v>
      </c>
    </row>
    <row r="15" spans="1:4" ht="15">
      <c r="A15" s="13" t="s">
        <v>65</v>
      </c>
      <c r="B15" s="20"/>
      <c r="C15" s="19">
        <v>267423</v>
      </c>
      <c r="D15" s="18">
        <f>C15</f>
        <v>267423</v>
      </c>
    </row>
    <row r="16" spans="1:4" ht="15">
      <c r="A16" s="13" t="s">
        <v>42</v>
      </c>
      <c r="B16" s="20">
        <v>0</v>
      </c>
      <c r="C16" s="19">
        <f>SUM(C14:C15)</f>
        <v>100897165</v>
      </c>
      <c r="D16" s="18">
        <f>SUM(D14:D15)</f>
        <v>100897165</v>
      </c>
    </row>
    <row r="17" spans="1:4" ht="15">
      <c r="A17" s="13" t="s">
        <v>37</v>
      </c>
      <c r="B17" s="20"/>
      <c r="C17" s="19">
        <v>0</v>
      </c>
      <c r="D17" s="18">
        <v>0</v>
      </c>
    </row>
    <row r="18" spans="1:6" ht="15">
      <c r="A18" s="17" t="s">
        <v>120</v>
      </c>
      <c r="B18" s="16">
        <v>107958384</v>
      </c>
      <c r="C18" s="15">
        <f>C13+C16</f>
        <v>183828739</v>
      </c>
      <c r="D18" s="15">
        <f>D13+D16</f>
        <v>291787123</v>
      </c>
      <c r="F18" s="29"/>
    </row>
    <row r="20" ht="15">
      <c r="D20" s="29"/>
    </row>
    <row r="21" ht="15">
      <c r="D21" s="29"/>
    </row>
    <row r="22" ht="15">
      <c r="B22" s="29"/>
    </row>
    <row r="23" ht="15">
      <c r="B23" s="29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2018-08-23T12:52:47Z</dcterms:modified>
  <cp:category/>
  <cp:version/>
  <cp:contentType/>
  <cp:contentStatus/>
</cp:coreProperties>
</file>