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<sst xmlns="http://schemas.openxmlformats.org/spreadsheetml/2006/main" count="139" uniqueCount="111">
  <si>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</si>
  <si>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</si>
  <si>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</si>
  <si>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</si>
  <si>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</si>
  <si>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</si>
  <si>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</si>
  <si>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</si>
  <si>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</si>
  <si>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</si>
  <si>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</si>
  <si>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</si>
  <si>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</si>
  <si>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</si>
  <si>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</si>
  <si>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</si>
  <si>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</si>
  <si>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</si>
  <si>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</si>
  <si>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</si>
  <si>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</si>
  <si>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</si>
  <si>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</si>
  <si>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</si>
  <si>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</si>
  <si>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</si>
  <si>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</si>
  <si>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</si>
  <si>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</si>
  <si>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</si>
  <si>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</si>
  <si>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</si>
  <si>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</si>
  <si>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</si>
  <si>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</si>
  <si>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</si>
  <si>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</si>
  <si>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</si>
  <si>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>Финансовый доход</t>
  </si>
  <si>
    <t>Финансовые расходы</t>
  </si>
  <si>
    <t>Положительная/(отрицательная)  курсовая разница, нетто</t>
  </si>
  <si>
    <t>Общий совокупный доход за период,за вычетом налогов</t>
  </si>
  <si>
    <t>Итого совокупного дохода за период</t>
  </si>
  <si>
    <t>Прибыль за период</t>
  </si>
  <si>
    <t>прибыль</t>
  </si>
  <si>
    <t>капитал</t>
  </si>
  <si>
    <t>Итого капитала</t>
  </si>
  <si>
    <t>Нераспределенная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</si>
  <si>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</si>
  <si>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</si>
  <si>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</si>
  <si>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</si>
  <si>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</si>
  <si>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</si>
  <si>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</si>
  <si>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 по оценке и разведке</t>
  </si>
  <si>
    <t>Активы ,классифицированные как предназначенные для продажи</t>
  </si>
  <si>
    <t>Подоходный налог к уплате</t>
  </si>
  <si>
    <t>Итого совокупный доход за период,за вычетом налогов</t>
  </si>
  <si>
    <t xml:space="preserve"> АО "Мангистаумунайгаз"</t>
  </si>
  <si>
    <t>Промежуточная сокращенная консолидированная финансовая отчетность</t>
  </si>
  <si>
    <t>Уставный</t>
  </si>
  <si>
    <t>Прочий  совокупный убыток за период</t>
  </si>
  <si>
    <t>За три месяца,</t>
  </si>
  <si>
    <t>закончившихся 30 сентября</t>
  </si>
  <si>
    <t>2016год</t>
  </si>
  <si>
    <t>За девять месяцев,</t>
  </si>
  <si>
    <t xml:space="preserve">Доходы от реализованной продукции и оказанных услуг </t>
  </si>
  <si>
    <t>ПРОМЕЖУТОЧНЫЙ КОНСОЛИДИРОВАННЫЙ 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</si>
  <si>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</si>
  <si>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</si>
  <si>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</si>
  <si>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</si>
  <si>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</si>
  <si>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</si>
  <si>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</si>
  <si>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</si>
  <si>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</si>
  <si>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</si>
  <si>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</si>
  <si>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</si>
  <si>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</si>
  <si>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</si>
  <si>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</si>
  <si>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</si>
  <si>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</si>
  <si>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</si>
  <si>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</si>
  <si>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</si>
  <si>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</si>
  <si>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</si>
  <si>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</si>
  <si>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</si>
  <si>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</si>
  <si>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</si>
  <si>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</si>
  <si>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</si>
  <si>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</si>
  <si>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</si>
  <si>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</si>
  <si>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</si>
  <si>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</si>
  <si>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</si>
  <si>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На 30 сентября 2016 года</t>
  </si>
  <si>
    <t>30 сентября 2017 года</t>
  </si>
  <si>
    <t>31 декабря 2016 года</t>
  </si>
  <si>
    <t>2017год</t>
  </si>
  <si>
    <r>
      <t xml:space="preserve">Прочий совокупный доход                                  </t>
    </r>
    <r>
      <rPr>
        <sz val="10"/>
        <color indexed="8"/>
        <rFont val="Times New Roman"/>
        <family val="1"/>
      </rPr>
      <t>Сторнирование актуарных прибылей по плану с установленными выплатами</t>
    </r>
  </si>
  <si>
    <t>На 1 января 2016 года</t>
  </si>
  <si>
    <t xml:space="preserve">На 1 января 2017 года </t>
  </si>
  <si>
    <t>На 30 сентября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</si>
</sst>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164" fontId="44" fillId="33" borderId="10" xfId="58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164" fontId="45" fillId="33" borderId="10" xfId="58" applyNumberFormat="1" applyFont="1" applyFill="1" applyBorder="1" applyAlignment="1">
      <alignment vertical="top" wrapText="1"/>
    </xf>
    <xf numFmtId="164" fontId="44" fillId="33" borderId="10" xfId="58" applyNumberFormat="1" applyFont="1" applyFill="1" applyBorder="1" applyAlignment="1">
      <alignment horizontal="left" vertical="top" wrapText="1" indent="4"/>
    </xf>
    <xf numFmtId="164" fontId="44" fillId="33" borderId="10" xfId="58" applyNumberFormat="1" applyFont="1" applyFill="1" applyBorder="1" applyAlignment="1">
      <alignment horizontal="left" vertical="top" wrapText="1" indent="5"/>
    </xf>
    <xf numFmtId="164" fontId="44" fillId="0" borderId="0" xfId="58" applyNumberFormat="1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164" fontId="44" fillId="33" borderId="10" xfId="58" applyNumberFormat="1" applyFont="1" applyFill="1" applyBorder="1" applyAlignment="1">
      <alignment horizontal="left" vertical="top" wrapText="1" indent="7"/>
    </xf>
    <xf numFmtId="164" fontId="44" fillId="33" borderId="10" xfId="58" applyNumberFormat="1" applyFont="1" applyFill="1" applyBorder="1" applyAlignment="1">
      <alignment horizontal="left" vertical="top" wrapText="1" indent="6"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11" xfId="58" applyNumberFormat="1" applyFont="1" applyBorder="1" applyAlignment="1">
      <alignment/>
    </xf>
    <xf numFmtId="164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64" fontId="35" fillId="0" borderId="0" xfId="58" applyNumberFormat="1" applyFont="1" applyAlignment="1">
      <alignment/>
    </xf>
    <xf numFmtId="164" fontId="27" fillId="0" borderId="0" xfId="58" applyNumberFormat="1" applyFont="1" applyAlignment="1">
      <alignment/>
    </xf>
    <xf numFmtId="164" fontId="27" fillId="0" borderId="0" xfId="58" applyNumberFormat="1" applyFont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164" fontId="44" fillId="33" borderId="13" xfId="58" applyNumberFormat="1" applyFont="1" applyFill="1" applyBorder="1" applyAlignment="1">
      <alignment horizontal="right" vertical="center" wrapText="1"/>
    </xf>
    <xf numFmtId="164" fontId="44" fillId="33" borderId="10" xfId="58" applyNumberFormat="1" applyFont="1" applyFill="1" applyBorder="1" applyAlignment="1">
      <alignment horizontal="right" vertical="center" wrapText="1"/>
    </xf>
    <xf numFmtId="164" fontId="45" fillId="33" borderId="10" xfId="58" applyNumberFormat="1" applyFont="1" applyFill="1" applyBorder="1" applyAlignment="1">
      <alignment horizontal="right" vertical="center" wrapText="1"/>
    </xf>
    <xf numFmtId="164" fontId="45" fillId="33" borderId="13" xfId="58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top"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Fill="1" applyAlignment="1">
      <alignment/>
    </xf>
    <xf numFmtId="0" fontId="4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3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64" fontId="35" fillId="0" borderId="10" xfId="58" applyNumberFormat="1" applyFont="1" applyBorder="1" applyAlignment="1">
      <alignment horizontal="center"/>
    </xf>
    <xf numFmtId="164" fontId="27" fillId="0" borderId="10" xfId="58" applyNumberFormat="1" applyFont="1" applyBorder="1" applyAlignment="1">
      <alignment horizontal="center"/>
    </xf>
    <xf numFmtId="164" fontId="27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164" fontId="35" fillId="0" borderId="10" xfId="58" applyNumberFormat="1" applyFont="1" applyBorder="1" applyAlignment="1">
      <alignment/>
    </xf>
    <xf numFmtId="164" fontId="27" fillId="0" borderId="10" xfId="58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33" borderId="16" xfId="0" applyFont="1" applyFill="1" applyBorder="1" applyAlignment="1">
      <alignment horizontal="center" vertical="top" wrapText="1"/>
    </xf>
    <xf numFmtId="0" fontId="45" fillId="33" borderId="17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indent="1"/>
    </xf>
    <xf numFmtId="0" fontId="46" fillId="0" borderId="0" xfId="0" applyFont="1" applyAlignment="1">
      <alignment horizontal="center"/>
    </xf>
    <xf numFmtId="0" fontId="45" fillId="33" borderId="0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center" vertical="top" wrapText="1"/>
    </xf>
    <xf numFmtId="0" fontId="45" fillId="33" borderId="19" xfId="0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48" fillId="0" borderId="0" xfId="0" applyFont="1" applyAlignment="1">
      <alignment horizontal="center" vertical="center" wrapText="1"/>
    </xf>
    <xf numFmtId="164" fontId="44" fillId="33" borderId="10" xfId="58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top" wrapText="1"/>
    </xf>
    <xf numFmtId="164" fontId="35" fillId="33" borderId="10" xfId="58" applyNumberFormat="1" applyFont="1" applyFill="1" applyBorder="1" applyAlignment="1">
      <alignment vertical="top" wrapText="1"/>
    </xf>
    <xf numFmtId="164" fontId="35" fillId="0" borderId="0" xfId="0" applyNumberFormat="1" applyFont="1" applyAlignment="1">
      <alignment/>
    </xf>
    <xf numFmtId="0" fontId="49" fillId="0" borderId="0" xfId="0" applyFont="1" applyAlignment="1">
      <alignment horizontal="right" vertical="center" wrapText="1"/>
    </xf>
    <xf numFmtId="0" fontId="48" fillId="0" borderId="11" xfId="0" applyFont="1" applyBorder="1" applyAlignment="1">
      <alignment horizontal="left" vertical="center" wrapText="1"/>
    </xf>
    <xf numFmtId="0" fontId="50" fillId="0" borderId="20" xfId="0" applyFont="1" applyBorder="1" applyAlignment="1">
      <alignment/>
    </xf>
    <xf numFmtId="164" fontId="50" fillId="0" borderId="20" xfId="58" applyNumberFormat="1" applyFont="1" applyBorder="1" applyAlignment="1">
      <alignment horizontal="right"/>
    </xf>
    <xf numFmtId="164" fontId="50" fillId="0" borderId="20" xfId="58" applyNumberFormat="1" applyFont="1" applyBorder="1" applyAlignment="1">
      <alignment/>
    </xf>
    <xf numFmtId="0" fontId="5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">
      <selection activeCell="I26" sqref="I26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5.421875" style="39" customWidth="1"/>
    <col min="4" max="4" width="25.42187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7" t="s">
        <v>30</v>
      </c>
      <c r="C2" s="2"/>
      <c r="D2" s="2"/>
    </row>
    <row r="3" spans="1:4" ht="16.5" customHeight="1">
      <c r="A3" s="60"/>
      <c r="B3" s="60"/>
      <c r="C3" s="60"/>
      <c r="D3" s="60"/>
    </row>
    <row r="4" spans="1:4" ht="16.5" customHeight="1">
      <c r="A4" s="4"/>
      <c r="B4" s="18"/>
      <c r="C4" s="4"/>
      <c r="D4" s="4"/>
    </row>
    <row r="5" spans="1:4" ht="33.75" customHeight="1">
      <c r="A5" s="30" t="s">
        <v>0</v>
      </c>
      <c r="B5" s="37" t="s">
        <v>1</v>
      </c>
      <c r="C5" s="37" t="s">
        <v>104</v>
      </c>
      <c r="D5" s="37" t="s">
        <v>105</v>
      </c>
    </row>
    <row r="6" spans="1:4" ht="16.5" customHeight="1">
      <c r="A6" s="7" t="s">
        <v>2</v>
      </c>
      <c r="B6" s="12"/>
      <c r="C6" s="5"/>
      <c r="D6" s="5"/>
    </row>
    <row r="7" spans="1:4" ht="16.5" customHeight="1">
      <c r="A7" s="7" t="s">
        <v>3</v>
      </c>
      <c r="B7" s="12"/>
      <c r="C7" s="5"/>
      <c r="D7" s="5"/>
    </row>
    <row r="8" spans="1:7" ht="17.25" customHeight="1">
      <c r="A8" s="5" t="s">
        <v>4</v>
      </c>
      <c r="B8" s="12">
        <v>3</v>
      </c>
      <c r="C8" s="9">
        <v>299762001</v>
      </c>
      <c r="D8" s="9">
        <v>296199971</v>
      </c>
      <c r="G8" s="33"/>
    </row>
    <row r="9" spans="1:7" s="34" customFormat="1" ht="17.25" customHeight="1">
      <c r="A9" s="5" t="s">
        <v>55</v>
      </c>
      <c r="B9" s="12">
        <v>4</v>
      </c>
      <c r="C9" s="9">
        <v>1409922</v>
      </c>
      <c r="D9" s="9">
        <v>1408643</v>
      </c>
      <c r="G9" s="33"/>
    </row>
    <row r="10" spans="1:7" ht="16.5" customHeight="1">
      <c r="A10" s="5" t="s">
        <v>5</v>
      </c>
      <c r="B10" s="12"/>
      <c r="C10" s="15">
        <v>163947</v>
      </c>
      <c r="D10" s="15">
        <v>202129</v>
      </c>
      <c r="G10" s="33"/>
    </row>
    <row r="11" spans="1:7" ht="16.5" customHeight="1">
      <c r="A11" s="5" t="s">
        <v>6</v>
      </c>
      <c r="B11" s="12"/>
      <c r="C11" s="6">
        <v>1504697</v>
      </c>
      <c r="D11" s="6">
        <v>1151814</v>
      </c>
      <c r="G11" s="33"/>
    </row>
    <row r="12" spans="1:7" s="14" customFormat="1" ht="16.5" customHeight="1">
      <c r="A12" s="7"/>
      <c r="B12" s="13"/>
      <c r="C12" s="8">
        <f>SUM(C8:C11)</f>
        <v>302840567</v>
      </c>
      <c r="D12" s="8">
        <f>SUM(D8:D11)</f>
        <v>298962557</v>
      </c>
      <c r="G12" s="33"/>
    </row>
    <row r="13" spans="1:7" ht="16.5" customHeight="1">
      <c r="A13" s="7" t="s">
        <v>48</v>
      </c>
      <c r="B13" s="12"/>
      <c r="C13" s="6"/>
      <c r="D13" s="6"/>
      <c r="F13" s="14"/>
      <c r="G13" s="33"/>
    </row>
    <row r="14" spans="1:7" ht="16.5" customHeight="1">
      <c r="A14" s="5" t="s">
        <v>7</v>
      </c>
      <c r="B14" s="12">
        <v>5</v>
      </c>
      <c r="C14" s="10">
        <v>12756473</v>
      </c>
      <c r="D14" s="10">
        <v>11817303</v>
      </c>
      <c r="G14" s="33"/>
    </row>
    <row r="15" spans="1:7" ht="16.5" customHeight="1">
      <c r="A15" s="5" t="s">
        <v>8</v>
      </c>
      <c r="B15" s="12">
        <v>6</v>
      </c>
      <c r="C15" s="10">
        <v>46161131</v>
      </c>
      <c r="D15" s="10">
        <v>46238502</v>
      </c>
      <c r="G15" s="33"/>
    </row>
    <row r="16" spans="1:7" ht="16.5" customHeight="1">
      <c r="A16" s="5" t="s">
        <v>9</v>
      </c>
      <c r="B16" s="12">
        <v>7</v>
      </c>
      <c r="C16" s="10">
        <v>14646838</v>
      </c>
      <c r="D16" s="10">
        <v>9049033</v>
      </c>
      <c r="G16" s="33"/>
    </row>
    <row r="17" spans="1:7" ht="16.5" customHeight="1">
      <c r="A17" s="5" t="s">
        <v>10</v>
      </c>
      <c r="B17" s="12"/>
      <c r="C17" s="16">
        <v>1499628</v>
      </c>
      <c r="D17" s="16"/>
      <c r="G17" s="33"/>
    </row>
    <row r="18" spans="1:7" ht="32.25" customHeight="1">
      <c r="A18" s="5" t="s">
        <v>31</v>
      </c>
      <c r="B18" s="12">
        <v>8</v>
      </c>
      <c r="C18" s="10">
        <v>14284488</v>
      </c>
      <c r="D18" s="10">
        <v>22290773</v>
      </c>
      <c r="G18" s="33"/>
    </row>
    <row r="19" spans="1:7" ht="16.5" customHeight="1">
      <c r="A19" s="5" t="s">
        <v>11</v>
      </c>
      <c r="B19" s="12"/>
      <c r="C19" s="15">
        <v>302329</v>
      </c>
      <c r="D19" s="15">
        <v>267116</v>
      </c>
      <c r="G19" s="33"/>
    </row>
    <row r="20" spans="1:7" ht="16.5" customHeight="1">
      <c r="A20" s="5" t="s">
        <v>12</v>
      </c>
      <c r="B20" s="12">
        <v>9</v>
      </c>
      <c r="C20" s="6">
        <v>108418924</v>
      </c>
      <c r="D20" s="6">
        <v>3752628</v>
      </c>
      <c r="G20" s="33"/>
    </row>
    <row r="21" spans="1:7" s="14" customFormat="1" ht="16.5" customHeight="1">
      <c r="A21" s="7"/>
      <c r="B21" s="13"/>
      <c r="C21" s="8">
        <f>SUM(C14:C20)</f>
        <v>198069811</v>
      </c>
      <c r="D21" s="8">
        <f>SUM(D14:D20)</f>
        <v>93415355</v>
      </c>
      <c r="F21" s="1"/>
      <c r="G21" s="33"/>
    </row>
    <row r="22" spans="1:7" s="14" customFormat="1" ht="33" customHeight="1">
      <c r="A22" s="5" t="s">
        <v>56</v>
      </c>
      <c r="B22" s="12">
        <v>4</v>
      </c>
      <c r="C22" s="78">
        <v>1287687</v>
      </c>
      <c r="D22" s="78">
        <v>1698079</v>
      </c>
      <c r="F22" s="35"/>
      <c r="G22" s="33"/>
    </row>
    <row r="23" spans="1:7" s="20" customFormat="1" ht="16.5" customHeight="1">
      <c r="A23" s="79" t="s">
        <v>49</v>
      </c>
      <c r="B23" s="80"/>
      <c r="C23" s="81">
        <f>C12+C21+C22</f>
        <v>502198065</v>
      </c>
      <c r="D23" s="81">
        <f>D12+D21+D22</f>
        <v>394075991</v>
      </c>
      <c r="F23" s="82"/>
      <c r="G23" s="56"/>
    </row>
    <row r="24" spans="1:7" ht="16.5" customHeight="1">
      <c r="A24" s="7" t="s">
        <v>13</v>
      </c>
      <c r="B24" s="12"/>
      <c r="C24" s="6"/>
      <c r="D24" s="6"/>
      <c r="F24" s="14"/>
      <c r="G24" s="33"/>
    </row>
    <row r="25" spans="1:7" ht="16.5" customHeight="1">
      <c r="A25" s="7" t="s">
        <v>14</v>
      </c>
      <c r="B25" s="12"/>
      <c r="C25" s="6"/>
      <c r="D25" s="6"/>
      <c r="F25" s="14"/>
      <c r="G25" s="33"/>
    </row>
    <row r="26" spans="1:7" ht="16.5" customHeight="1">
      <c r="A26" s="5" t="s">
        <v>15</v>
      </c>
      <c r="B26" s="12">
        <v>10</v>
      </c>
      <c r="C26" s="9">
        <v>107958384</v>
      </c>
      <c r="D26" s="9">
        <v>107958384</v>
      </c>
      <c r="G26" s="33"/>
    </row>
    <row r="27" spans="1:7" ht="16.5" customHeight="1">
      <c r="A27" s="5" t="s">
        <v>16</v>
      </c>
      <c r="B27" s="12"/>
      <c r="C27" s="6">
        <v>201390207</v>
      </c>
      <c r="D27" s="6">
        <v>178157896</v>
      </c>
      <c r="G27" s="33"/>
    </row>
    <row r="28" spans="1:7" s="14" customFormat="1" ht="16.5" customHeight="1">
      <c r="A28" s="7" t="s">
        <v>46</v>
      </c>
      <c r="B28" s="13"/>
      <c r="C28" s="8">
        <f>SUM(C26:C27)</f>
        <v>309348591</v>
      </c>
      <c r="D28" s="8">
        <f>SUM(D26:D27)</f>
        <v>286116280</v>
      </c>
      <c r="F28" s="1"/>
      <c r="G28" s="33"/>
    </row>
    <row r="29" spans="1:7" ht="16.5" customHeight="1">
      <c r="A29" s="7" t="s">
        <v>17</v>
      </c>
      <c r="B29" s="12"/>
      <c r="C29" s="6"/>
      <c r="D29" s="6"/>
      <c r="F29" s="32"/>
      <c r="G29" s="33"/>
    </row>
    <row r="30" spans="1:7" ht="16.5" customHeight="1">
      <c r="A30" s="5" t="s">
        <v>19</v>
      </c>
      <c r="B30" s="12">
        <v>12</v>
      </c>
      <c r="C30" s="6">
        <v>62876279</v>
      </c>
      <c r="D30" s="6">
        <v>64645086</v>
      </c>
      <c r="F30" s="32"/>
      <c r="G30" s="33"/>
    </row>
    <row r="31" spans="1:7" ht="24" customHeight="1">
      <c r="A31" s="5" t="s">
        <v>18</v>
      </c>
      <c r="B31" s="12"/>
      <c r="C31" s="15">
        <v>987616</v>
      </c>
      <c r="D31" s="15">
        <v>987616</v>
      </c>
      <c r="G31" s="33"/>
    </row>
    <row r="32" spans="1:7" s="14" customFormat="1" ht="16.5" customHeight="1">
      <c r="A32" s="7"/>
      <c r="B32" s="13"/>
      <c r="C32" s="8">
        <f>SUM(C30:C31)</f>
        <v>63863895</v>
      </c>
      <c r="D32" s="8">
        <f>SUM(D30:D31)</f>
        <v>65632702</v>
      </c>
      <c r="G32" s="33"/>
    </row>
    <row r="33" spans="1:7" ht="16.5" customHeight="1">
      <c r="A33" s="7" t="s">
        <v>50</v>
      </c>
      <c r="B33" s="12"/>
      <c r="C33" s="6"/>
      <c r="D33" s="6"/>
      <c r="F33" s="14"/>
      <c r="G33" s="33"/>
    </row>
    <row r="34" spans="1:7" ht="16.5" customHeight="1">
      <c r="A34" s="5" t="s">
        <v>20</v>
      </c>
      <c r="B34" s="12">
        <v>13</v>
      </c>
      <c r="C34" s="10">
        <v>12347472</v>
      </c>
      <c r="D34" s="10">
        <v>14604227</v>
      </c>
      <c r="G34" s="33"/>
    </row>
    <row r="35" spans="1:7" ht="16.5" customHeight="1">
      <c r="A35" s="5" t="s">
        <v>21</v>
      </c>
      <c r="B35" s="12">
        <v>14</v>
      </c>
      <c r="C35" s="16">
        <v>45985</v>
      </c>
      <c r="D35" s="16">
        <v>5452232</v>
      </c>
      <c r="F35" s="32"/>
      <c r="G35" s="33"/>
    </row>
    <row r="36" spans="1:7" ht="16.5" customHeight="1">
      <c r="A36" s="5" t="s">
        <v>22</v>
      </c>
      <c r="B36" s="12">
        <v>15</v>
      </c>
      <c r="C36" s="10">
        <v>31395148</v>
      </c>
      <c r="D36" s="10">
        <v>535003</v>
      </c>
      <c r="G36" s="33"/>
    </row>
    <row r="37" spans="1:7" ht="16.5" customHeight="1">
      <c r="A37" s="5" t="s">
        <v>23</v>
      </c>
      <c r="B37" s="12">
        <v>16</v>
      </c>
      <c r="C37" s="16">
        <v>2967663</v>
      </c>
      <c r="D37" s="16">
        <v>1611646</v>
      </c>
      <c r="G37" s="33"/>
    </row>
    <row r="38" spans="1:7" s="35" customFormat="1" ht="16.5" customHeight="1">
      <c r="A38" s="5" t="s">
        <v>57</v>
      </c>
      <c r="B38" s="12"/>
      <c r="C38" s="16"/>
      <c r="D38" s="16">
        <v>1472568</v>
      </c>
      <c r="G38" s="33"/>
    </row>
    <row r="39" spans="1:7" ht="16.5" customHeight="1">
      <c r="A39" s="5" t="s">
        <v>19</v>
      </c>
      <c r="B39" s="12">
        <v>12</v>
      </c>
      <c r="C39" s="10">
        <v>15178907</v>
      </c>
      <c r="D39" s="10">
        <v>16304658</v>
      </c>
      <c r="F39" s="32"/>
      <c r="G39" s="33"/>
    </row>
    <row r="40" spans="1:7" ht="16.5" customHeight="1">
      <c r="A40" s="5" t="s">
        <v>24</v>
      </c>
      <c r="B40" s="12">
        <v>10</v>
      </c>
      <c r="C40" s="15">
        <v>66225740</v>
      </c>
      <c r="D40" s="15">
        <v>871053</v>
      </c>
      <c r="G40" s="33"/>
    </row>
    <row r="41" spans="1:7" ht="16.5" customHeight="1">
      <c r="A41" s="5" t="s">
        <v>25</v>
      </c>
      <c r="B41" s="12"/>
      <c r="C41" s="6">
        <v>824664</v>
      </c>
      <c r="D41" s="6">
        <v>1475622</v>
      </c>
      <c r="F41" s="14"/>
      <c r="G41" s="33"/>
    </row>
    <row r="42" spans="1:7" s="14" customFormat="1" ht="16.5" customHeight="1">
      <c r="A42" s="7"/>
      <c r="B42" s="13"/>
      <c r="C42" s="8">
        <f>SUM(C34:C41)</f>
        <v>128985579</v>
      </c>
      <c r="D42" s="8">
        <f>SUM(D34:D41)</f>
        <v>42327009</v>
      </c>
      <c r="F42" s="1"/>
      <c r="G42" s="33"/>
    </row>
    <row r="43" spans="1:7" s="14" customFormat="1" ht="16.5" customHeight="1">
      <c r="A43" s="7" t="s">
        <v>52</v>
      </c>
      <c r="B43" s="13"/>
      <c r="C43" s="8">
        <f>C32+C42</f>
        <v>192849474</v>
      </c>
      <c r="D43" s="8">
        <f>D32+D42</f>
        <v>107959711</v>
      </c>
      <c r="F43" s="33"/>
      <c r="G43" s="33"/>
    </row>
    <row r="44" spans="1:7" s="20" customFormat="1" ht="16.5" customHeight="1">
      <c r="A44" s="79" t="s">
        <v>51</v>
      </c>
      <c r="B44" s="80"/>
      <c r="C44" s="81">
        <f>C28+C43</f>
        <v>502198065</v>
      </c>
      <c r="D44" s="81">
        <f>D28+D43</f>
        <v>394075991</v>
      </c>
      <c r="F44" s="19"/>
      <c r="G44" s="56"/>
    </row>
    <row r="45" spans="3:4" ht="16.5" customHeight="1">
      <c r="C45" s="33"/>
      <c r="D45" s="33"/>
    </row>
    <row r="49" ht="16.5" customHeight="1">
      <c r="F49" s="14"/>
    </row>
    <row r="50" ht="16.5" customHeight="1">
      <c r="F50" s="14"/>
    </row>
    <row r="51" ht="16.5" customHeight="1">
      <c r="F51" s="14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I10" sqref="I10"/>
    </sheetView>
  </sheetViews>
  <sheetFormatPr defaultColWidth="9.140625" defaultRowHeight="14.25" customHeight="1"/>
  <cols>
    <col min="1" max="1" width="46.421875" style="1" customWidth="1"/>
    <col min="2" max="2" width="7.7109375" style="1" customWidth="1"/>
    <col min="3" max="4" width="16.8515625" style="38" customWidth="1"/>
    <col min="5" max="5" width="18.7109375" style="1" customWidth="1"/>
    <col min="6" max="6" width="17.85156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4.25" customHeight="1">
      <c r="A1" s="69"/>
      <c r="B1" s="63"/>
      <c r="C1" s="63"/>
      <c r="D1" s="63"/>
      <c r="E1" s="63"/>
      <c r="F1" s="63"/>
    </row>
    <row r="2" spans="1:6" ht="14.25" customHeight="1">
      <c r="A2" s="69"/>
      <c r="B2" s="63"/>
      <c r="C2" s="63"/>
      <c r="D2" s="63"/>
      <c r="E2" s="63"/>
      <c r="F2" s="63"/>
    </row>
    <row r="3" spans="1:6" ht="14.25" customHeight="1">
      <c r="A3" s="70" t="s">
        <v>35</v>
      </c>
      <c r="B3" s="70"/>
      <c r="C3" s="70"/>
      <c r="D3" s="70"/>
      <c r="E3" s="70"/>
      <c r="F3" s="70"/>
    </row>
    <row r="4" spans="1:6" ht="14.25" customHeight="1">
      <c r="A4" s="63"/>
      <c r="B4" s="63"/>
      <c r="C4" s="63"/>
      <c r="D4" s="63"/>
      <c r="E4" s="63"/>
      <c r="F4" s="63"/>
    </row>
    <row r="5" spans="1:6" ht="14.25" customHeight="1">
      <c r="A5" s="64"/>
      <c r="B5" s="64"/>
      <c r="C5" s="64"/>
      <c r="D5" s="64"/>
      <c r="E5" s="64"/>
      <c r="F5" s="64"/>
    </row>
    <row r="6" spans="1:6" ht="14.25" customHeight="1">
      <c r="A6" s="65" t="s">
        <v>0</v>
      </c>
      <c r="B6" s="68" t="s">
        <v>1</v>
      </c>
      <c r="C6" s="73" t="s">
        <v>63</v>
      </c>
      <c r="D6" s="62"/>
      <c r="E6" s="61" t="s">
        <v>66</v>
      </c>
      <c r="F6" s="62"/>
    </row>
    <row r="7" spans="1:6" ht="14.25" customHeight="1">
      <c r="A7" s="66"/>
      <c r="B7" s="68"/>
      <c r="C7" s="71" t="s">
        <v>64</v>
      </c>
      <c r="D7" s="72"/>
      <c r="E7" s="71" t="s">
        <v>64</v>
      </c>
      <c r="F7" s="72"/>
    </row>
    <row r="8" spans="1:6" ht="18.75" customHeight="1">
      <c r="A8" s="67"/>
      <c r="B8" s="68"/>
      <c r="C8" s="41" t="s">
        <v>106</v>
      </c>
      <c r="D8" s="41" t="s">
        <v>65</v>
      </c>
      <c r="E8" s="41" t="s">
        <v>106</v>
      </c>
      <c r="F8" s="40" t="s">
        <v>65</v>
      </c>
    </row>
    <row r="9" spans="1:6" ht="21.75" customHeight="1">
      <c r="A9" s="5" t="s">
        <v>67</v>
      </c>
      <c r="B9" s="12">
        <v>17</v>
      </c>
      <c r="C9" s="42">
        <v>158614956</v>
      </c>
      <c r="D9" s="42">
        <v>137098670</v>
      </c>
      <c r="E9" s="42">
        <v>442383328</v>
      </c>
      <c r="F9" s="42">
        <v>384125357</v>
      </c>
    </row>
    <row r="10" spans="1:6" ht="24.75" customHeight="1">
      <c r="A10" s="5" t="s">
        <v>32</v>
      </c>
      <c r="B10" s="12">
        <v>18</v>
      </c>
      <c r="C10" s="42">
        <v>-58153344</v>
      </c>
      <c r="D10" s="42">
        <v>-47838606</v>
      </c>
      <c r="E10" s="43">
        <v>-164126260</v>
      </c>
      <c r="F10" s="43">
        <v>-136838488</v>
      </c>
    </row>
    <row r="11" spans="1:6" ht="14.25" customHeight="1">
      <c r="A11" s="5"/>
      <c r="B11" s="12"/>
      <c r="C11" s="42"/>
      <c r="D11" s="42"/>
      <c r="E11" s="43"/>
      <c r="F11" s="43"/>
    </row>
    <row r="12" spans="1:6" s="14" customFormat="1" ht="14.25" customHeight="1">
      <c r="A12" s="7" t="s">
        <v>26</v>
      </c>
      <c r="B12" s="13"/>
      <c r="C12" s="44">
        <f>SUM(C9:C11)</f>
        <v>100461612</v>
      </c>
      <c r="D12" s="44">
        <f>SUM(D9:D11)</f>
        <v>89260064</v>
      </c>
      <c r="E12" s="44">
        <f>SUM(E9:E11)</f>
        <v>278257068</v>
      </c>
      <c r="F12" s="44">
        <f>SUM(F9:F11)</f>
        <v>247286869</v>
      </c>
    </row>
    <row r="13" spans="1:6" ht="14.25" customHeight="1">
      <c r="A13" s="7"/>
      <c r="B13" s="12"/>
      <c r="C13" s="42"/>
      <c r="D13" s="42"/>
      <c r="E13" s="43"/>
      <c r="F13" s="43"/>
    </row>
    <row r="14" spans="1:6" ht="14.25" customHeight="1">
      <c r="A14" s="5" t="s">
        <v>33</v>
      </c>
      <c r="B14" s="12">
        <v>19</v>
      </c>
      <c r="C14" s="42">
        <v>-56210120</v>
      </c>
      <c r="D14" s="42">
        <v>-47222193</v>
      </c>
      <c r="E14" s="43">
        <v>-155221033</v>
      </c>
      <c r="F14" s="43">
        <v>-132135668</v>
      </c>
    </row>
    <row r="15" spans="1:6" ht="14.25" customHeight="1">
      <c r="A15" s="5" t="s">
        <v>34</v>
      </c>
      <c r="B15" s="12">
        <v>20</v>
      </c>
      <c r="C15" s="42">
        <v>-4086834</v>
      </c>
      <c r="D15" s="42">
        <v>-3351567</v>
      </c>
      <c r="E15" s="43">
        <v>-10861774</v>
      </c>
      <c r="F15" s="43">
        <v>-8253416</v>
      </c>
    </row>
    <row r="16" spans="1:8" ht="14.25" customHeight="1">
      <c r="A16" s="7" t="s">
        <v>53</v>
      </c>
      <c r="B16" s="12"/>
      <c r="C16" s="44">
        <f>SUM(C12:C15)</f>
        <v>40164658</v>
      </c>
      <c r="D16" s="44">
        <f>SUM(D12:D15)</f>
        <v>38686304</v>
      </c>
      <c r="E16" s="44">
        <f>SUM(E12:E15)</f>
        <v>112174261</v>
      </c>
      <c r="F16" s="44">
        <f>SUM(F12:F15)</f>
        <v>106897785</v>
      </c>
      <c r="H16" s="33"/>
    </row>
    <row r="17" spans="1:6" ht="14.25" customHeight="1">
      <c r="A17" s="5" t="s">
        <v>38</v>
      </c>
      <c r="B17" s="12"/>
      <c r="C17" s="42">
        <v>45289</v>
      </c>
      <c r="D17" s="42">
        <v>13875</v>
      </c>
      <c r="E17" s="43">
        <v>94513</v>
      </c>
      <c r="F17" s="43">
        <v>23161</v>
      </c>
    </row>
    <row r="18" spans="1:6" ht="14.25" customHeight="1">
      <c r="A18" s="5" t="s">
        <v>39</v>
      </c>
      <c r="B18" s="12">
        <v>21</v>
      </c>
      <c r="C18" s="42">
        <v>-1407204</v>
      </c>
      <c r="D18" s="42">
        <v>-1139627</v>
      </c>
      <c r="E18" s="43">
        <v>-4295942</v>
      </c>
      <c r="F18" s="43">
        <v>-3659351</v>
      </c>
    </row>
    <row r="19" spans="1:6" ht="30" customHeight="1">
      <c r="A19" s="5" t="s">
        <v>40</v>
      </c>
      <c r="B19" s="12"/>
      <c r="C19" s="42">
        <v>7403325</v>
      </c>
      <c r="D19" s="42">
        <v>-1104439</v>
      </c>
      <c r="E19" s="43">
        <v>4971181</v>
      </c>
      <c r="F19" s="43">
        <v>-1356787</v>
      </c>
    </row>
    <row r="20" spans="1:6" ht="14.25" customHeight="1">
      <c r="A20" s="5" t="s">
        <v>28</v>
      </c>
      <c r="B20" s="12"/>
      <c r="C20" s="42">
        <v>99847</v>
      </c>
      <c r="D20" s="42">
        <v>54000</v>
      </c>
      <c r="E20" s="43">
        <v>189312</v>
      </c>
      <c r="F20" s="43">
        <v>99007</v>
      </c>
    </row>
    <row r="21" spans="1:6" ht="14.25" customHeight="1">
      <c r="A21" s="5" t="s">
        <v>27</v>
      </c>
      <c r="B21" s="12"/>
      <c r="C21" s="42">
        <v>-38191</v>
      </c>
      <c r="D21" s="42">
        <v>-8595</v>
      </c>
      <c r="E21" s="43">
        <v>-176497</v>
      </c>
      <c r="F21" s="43">
        <v>-13883</v>
      </c>
    </row>
    <row r="22" spans="1:8" ht="14.25" customHeight="1">
      <c r="A22" s="7" t="s">
        <v>54</v>
      </c>
      <c r="B22" s="12"/>
      <c r="C22" s="44">
        <f>SUM(C16:C21)</f>
        <v>46267724</v>
      </c>
      <c r="D22" s="44">
        <f>SUM(D16:D21)</f>
        <v>36501518</v>
      </c>
      <c r="E22" s="44">
        <f>SUM(E16:E21)</f>
        <v>112956828</v>
      </c>
      <c r="F22" s="44">
        <f>SUM(F16:F21)</f>
        <v>101989932</v>
      </c>
      <c r="H22" s="33"/>
    </row>
    <row r="23" spans="1:8" ht="14.25" customHeight="1">
      <c r="A23" s="5" t="s">
        <v>29</v>
      </c>
      <c r="B23" s="12">
        <v>22</v>
      </c>
      <c r="C23" s="42">
        <v>-9727151</v>
      </c>
      <c r="D23" s="42">
        <v>-6686368</v>
      </c>
      <c r="E23" s="43">
        <v>-24041174</v>
      </c>
      <c r="F23" s="43">
        <v>-20804933</v>
      </c>
      <c r="H23" s="33"/>
    </row>
    <row r="24" spans="1:6" ht="26.25" customHeight="1">
      <c r="A24" s="7" t="s">
        <v>41</v>
      </c>
      <c r="B24" s="12"/>
      <c r="C24" s="44">
        <f>SUM(C22:C23)</f>
        <v>36540573</v>
      </c>
      <c r="D24" s="44">
        <f>SUM(D22:D23)</f>
        <v>29815150</v>
      </c>
      <c r="E24" s="44">
        <f>SUM(E22:E23)</f>
        <v>88915654</v>
      </c>
      <c r="F24" s="44">
        <f>SUM(F22:F23)</f>
        <v>81184999</v>
      </c>
    </row>
    <row r="25" spans="1:6" s="35" customFormat="1" ht="45" customHeight="1">
      <c r="A25" s="7" t="s">
        <v>107</v>
      </c>
      <c r="B25" s="12">
        <v>12</v>
      </c>
      <c r="C25" s="42">
        <v>134271</v>
      </c>
      <c r="D25" s="42"/>
      <c r="E25" s="44">
        <v>-206797</v>
      </c>
      <c r="F25" s="44">
        <v>-1825514</v>
      </c>
    </row>
    <row r="26" spans="1:6" ht="28.5" customHeight="1">
      <c r="A26" s="7" t="s">
        <v>58</v>
      </c>
      <c r="B26" s="12"/>
      <c r="C26" s="45">
        <f>C24+C25</f>
        <v>36674844</v>
      </c>
      <c r="D26" s="45">
        <f>D24+D25</f>
        <v>29815150</v>
      </c>
      <c r="E26" s="45">
        <f>E24+E25</f>
        <v>88708857</v>
      </c>
      <c r="F26" s="45">
        <f>F24+F25</f>
        <v>79359485</v>
      </c>
    </row>
    <row r="27" spans="2:6" ht="14.25" customHeight="1">
      <c r="B27" s="3"/>
      <c r="C27" s="3"/>
      <c r="D27" s="3"/>
      <c r="E27" s="11"/>
      <c r="F27" s="11"/>
    </row>
  </sheetData>
  <sheetProtection/>
  <mergeCells count="11">
    <mergeCell ref="E7:F7"/>
    <mergeCell ref="E6:F6"/>
    <mergeCell ref="A4:F4"/>
    <mergeCell ref="A5:F5"/>
    <mergeCell ref="A6:A8"/>
    <mergeCell ref="B6:B8"/>
    <mergeCell ref="A1:F1"/>
    <mergeCell ref="A2:F2"/>
    <mergeCell ref="A3:F3"/>
    <mergeCell ref="C7:D7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0.8515625" style="19" customWidth="1"/>
    <col min="2" max="2" width="9.140625" style="19" customWidth="1"/>
    <col min="3" max="3" width="16.28125" style="20" bestFit="1" customWidth="1"/>
    <col min="4" max="4" width="16.28125" style="19" bestFit="1" customWidth="1"/>
    <col min="5" max="6" width="13.140625" style="19" bestFit="1" customWidth="1"/>
    <col min="7" max="16384" width="9.140625" style="19" customWidth="1"/>
  </cols>
  <sheetData>
    <row r="1" spans="1:256" ht="30.75" customHeight="1">
      <c r="A1" s="46" t="s">
        <v>59</v>
      </c>
      <c r="B1" s="47"/>
      <c r="C1" s="83" t="s">
        <v>60</v>
      </c>
      <c r="D1" s="8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37.5" customHeight="1">
      <c r="A2" s="84" t="s">
        <v>68</v>
      </c>
      <c r="B2" s="84"/>
      <c r="C2" s="84"/>
      <c r="D2" s="8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4" ht="15">
      <c r="A3" s="49"/>
      <c r="C3" s="61" t="s">
        <v>66</v>
      </c>
      <c r="D3" s="62"/>
    </row>
    <row r="4" spans="1:256" s="36" customFormat="1" ht="15">
      <c r="A4" s="50"/>
      <c r="B4" s="51"/>
      <c r="C4" s="71" t="s">
        <v>64</v>
      </c>
      <c r="D4" s="7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36" customFormat="1" ht="15">
      <c r="A5" s="50"/>
      <c r="B5" s="51"/>
      <c r="C5" s="41" t="s">
        <v>106</v>
      </c>
      <c r="D5" s="41" t="s">
        <v>65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36" customFormat="1" ht="18" customHeight="1">
      <c r="A6" s="74" t="s">
        <v>69</v>
      </c>
      <c r="B6" s="75"/>
      <c r="C6" s="75"/>
      <c r="D6" s="7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36" customFormat="1" ht="18" customHeight="1">
      <c r="A7" s="52" t="s">
        <v>70</v>
      </c>
      <c r="B7" s="53"/>
      <c r="C7" s="54">
        <f>SUM(C9:C13)</f>
        <v>471414269</v>
      </c>
      <c r="D7" s="54">
        <f>SUM(D9:D13)</f>
        <v>387296801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36" customFormat="1" ht="15">
      <c r="A8" s="53" t="s">
        <v>71</v>
      </c>
      <c r="B8" s="53"/>
      <c r="C8" s="54"/>
      <c r="D8" s="5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36" customFormat="1" ht="15">
      <c r="A9" s="53" t="s">
        <v>72</v>
      </c>
      <c r="B9" s="53"/>
      <c r="C9" s="55">
        <v>369570106</v>
      </c>
      <c r="D9" s="55">
        <v>322840455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36" customFormat="1" ht="15">
      <c r="A10" s="53" t="s">
        <v>73</v>
      </c>
      <c r="B10" s="53"/>
      <c r="C10" s="55">
        <v>726102</v>
      </c>
      <c r="D10" s="55">
        <v>643544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36" customFormat="1" ht="15">
      <c r="A11" s="53" t="s">
        <v>74</v>
      </c>
      <c r="B11" s="53"/>
      <c r="C11" s="55">
        <v>76680629</v>
      </c>
      <c r="D11" s="55">
        <v>47108448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6" customFormat="1" ht="15">
      <c r="A12" s="53" t="s">
        <v>75</v>
      </c>
      <c r="B12" s="53"/>
      <c r="C12" s="55"/>
      <c r="D12" s="5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36" customFormat="1" ht="15">
      <c r="A13" s="53" t="s">
        <v>76</v>
      </c>
      <c r="B13" s="53"/>
      <c r="C13" s="55">
        <v>24437432</v>
      </c>
      <c r="D13" s="55">
        <v>16704354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6" customFormat="1" ht="20.25" customHeight="1">
      <c r="A14" s="52" t="s">
        <v>77</v>
      </c>
      <c r="B14" s="53"/>
      <c r="C14" s="54">
        <f>SUM(C16:C22)</f>
        <v>324341903</v>
      </c>
      <c r="D14" s="54">
        <f>SUM(D16:D22)</f>
        <v>258969424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36" customFormat="1" ht="15">
      <c r="A15" s="53" t="s">
        <v>71</v>
      </c>
      <c r="B15" s="53"/>
      <c r="C15" s="54"/>
      <c r="D15" s="5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36" customFormat="1" ht="15">
      <c r="A16" s="53" t="s">
        <v>78</v>
      </c>
      <c r="B16" s="53"/>
      <c r="C16" s="55">
        <v>48752325</v>
      </c>
      <c r="D16" s="55">
        <v>39288481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36" customFormat="1" ht="15">
      <c r="A17" s="53" t="s">
        <v>79</v>
      </c>
      <c r="B17" s="53"/>
      <c r="C17" s="55">
        <v>145782917</v>
      </c>
      <c r="D17" s="55">
        <v>124691018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36" customFormat="1" ht="15">
      <c r="A18" s="53" t="s">
        <v>80</v>
      </c>
      <c r="B18" s="53"/>
      <c r="C18" s="55">
        <v>19883915</v>
      </c>
      <c r="D18" s="55">
        <v>20681459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36" customFormat="1" ht="15">
      <c r="A19" s="53" t="s">
        <v>81</v>
      </c>
      <c r="B19" s="53"/>
      <c r="C19" s="55"/>
      <c r="D19" s="5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36" customFormat="1" ht="15">
      <c r="A20" s="53" t="s">
        <v>82</v>
      </c>
      <c r="B20" s="53"/>
      <c r="C20" s="55">
        <v>27013368</v>
      </c>
      <c r="D20" s="55">
        <v>7103041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36" customFormat="1" ht="15">
      <c r="A21" s="53" t="s">
        <v>83</v>
      </c>
      <c r="B21" s="53"/>
      <c r="C21" s="55">
        <v>57755681</v>
      </c>
      <c r="D21" s="55">
        <v>41982791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36" customFormat="1" ht="15">
      <c r="A22" s="53" t="s">
        <v>84</v>
      </c>
      <c r="B22" s="53"/>
      <c r="C22" s="55">
        <v>25153697</v>
      </c>
      <c r="D22" s="55">
        <v>25222634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36" customFormat="1" ht="21" customHeight="1">
      <c r="A23" s="52" t="s">
        <v>85</v>
      </c>
      <c r="B23" s="53"/>
      <c r="C23" s="54">
        <f>C7-C14</f>
        <v>147072366</v>
      </c>
      <c r="D23" s="54">
        <f>D7-D14</f>
        <v>128327377</v>
      </c>
      <c r="E23" s="56"/>
      <c r="F23" s="5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36" customFormat="1" ht="18" customHeight="1">
      <c r="A24" s="52" t="s">
        <v>86</v>
      </c>
      <c r="B24" s="53"/>
      <c r="C24" s="54"/>
      <c r="D24" s="5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36" customFormat="1" ht="15">
      <c r="A25" s="53" t="s">
        <v>70</v>
      </c>
      <c r="B25" s="53"/>
      <c r="C25" s="55">
        <f>SUM(C27:C29)</f>
        <v>238376</v>
      </c>
      <c r="D25" s="54">
        <f>SUM(D27:D29)</f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36" customFormat="1" ht="15">
      <c r="A26" s="53" t="s">
        <v>71</v>
      </c>
      <c r="B26" s="53"/>
      <c r="C26" s="54"/>
      <c r="D26" s="5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36" customFormat="1" ht="15">
      <c r="A27" s="53" t="s">
        <v>87</v>
      </c>
      <c r="B27" s="53"/>
      <c r="C27" s="55">
        <v>238376</v>
      </c>
      <c r="D27" s="5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36" customFormat="1" ht="15">
      <c r="A28" s="53" t="s">
        <v>88</v>
      </c>
      <c r="B28" s="53"/>
      <c r="C28" s="57"/>
      <c r="D28" s="5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36" customFormat="1" ht="15">
      <c r="A29" s="53" t="s">
        <v>76</v>
      </c>
      <c r="B29" s="53"/>
      <c r="C29" s="57"/>
      <c r="D29" s="5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36" customFormat="1" ht="15">
      <c r="A30" s="53" t="s">
        <v>77</v>
      </c>
      <c r="B30" s="53"/>
      <c r="C30" s="55">
        <f>SUM(C32:C35)</f>
        <v>42616100</v>
      </c>
      <c r="D30" s="55">
        <f>SUM(D32:D35)</f>
        <v>32550224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36" customFormat="1" ht="15">
      <c r="A31" s="53" t="s">
        <v>71</v>
      </c>
      <c r="B31" s="53"/>
      <c r="C31" s="55"/>
      <c r="D31" s="5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36" customFormat="1" ht="15">
      <c r="A32" s="53" t="s">
        <v>89</v>
      </c>
      <c r="B32" s="53"/>
      <c r="C32" s="55">
        <v>42599733</v>
      </c>
      <c r="D32" s="55">
        <v>32545112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36" customFormat="1" ht="15">
      <c r="A33" s="53" t="s">
        <v>90</v>
      </c>
      <c r="B33" s="53"/>
      <c r="C33" s="55">
        <v>16367</v>
      </c>
      <c r="D33" s="55">
        <v>5112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4" ht="15">
      <c r="A34" s="53" t="s">
        <v>91</v>
      </c>
      <c r="B34" s="53"/>
      <c r="C34" s="54"/>
      <c r="D34" s="54"/>
    </row>
    <row r="35" spans="1:4" ht="15">
      <c r="A35" s="53" t="s">
        <v>84</v>
      </c>
      <c r="B35" s="53"/>
      <c r="C35" s="54"/>
      <c r="D35" s="54"/>
    </row>
    <row r="36" spans="1:4" ht="19.5" customHeight="1">
      <c r="A36" s="52" t="s">
        <v>92</v>
      </c>
      <c r="B36" s="53"/>
      <c r="C36" s="54">
        <f>C25-C30</f>
        <v>-42377724</v>
      </c>
      <c r="D36" s="54">
        <f>D25-D30</f>
        <v>-32550224</v>
      </c>
    </row>
    <row r="37" spans="1:256" ht="19.5" customHeight="1">
      <c r="A37" s="52" t="s">
        <v>93</v>
      </c>
      <c r="B37" s="52"/>
      <c r="C37" s="55"/>
      <c r="D37" s="5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4" ht="15">
      <c r="A38" s="53" t="s">
        <v>70</v>
      </c>
      <c r="B38" s="53"/>
      <c r="C38" s="55">
        <f>SUM(C40:C42)</f>
        <v>94513</v>
      </c>
      <c r="D38" s="55">
        <f>SUM(D40:D42)</f>
        <v>23786</v>
      </c>
    </row>
    <row r="39" spans="1:4" ht="15">
      <c r="A39" s="53" t="s">
        <v>71</v>
      </c>
      <c r="B39" s="53"/>
      <c r="C39" s="55"/>
      <c r="D39" s="55"/>
    </row>
    <row r="40" spans="1:4" ht="15">
      <c r="A40" s="53" t="s">
        <v>94</v>
      </c>
      <c r="B40" s="53"/>
      <c r="C40" s="55"/>
      <c r="D40" s="55"/>
    </row>
    <row r="41" spans="1:4" ht="15">
      <c r="A41" s="53" t="s">
        <v>95</v>
      </c>
      <c r="B41" s="53"/>
      <c r="C41" s="59"/>
      <c r="D41" s="59"/>
    </row>
    <row r="42" spans="1:4" ht="15">
      <c r="A42" s="53" t="s">
        <v>76</v>
      </c>
      <c r="B42" s="53"/>
      <c r="C42" s="59">
        <v>94513</v>
      </c>
      <c r="D42" s="59">
        <v>23786</v>
      </c>
    </row>
    <row r="43" spans="1:256" ht="15">
      <c r="A43" s="52" t="s">
        <v>77</v>
      </c>
      <c r="B43" s="52"/>
      <c r="C43" s="58">
        <f>SUM(C45:C47)</f>
        <v>122859</v>
      </c>
      <c r="D43" s="58">
        <f>SUM(D45:D47)</f>
        <v>138143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4" ht="15">
      <c r="A44" s="53" t="s">
        <v>71</v>
      </c>
      <c r="B44" s="53"/>
      <c r="C44" s="58"/>
      <c r="D44" s="58"/>
    </row>
    <row r="45" spans="1:4" ht="15">
      <c r="A45" s="53" t="s">
        <v>96</v>
      </c>
      <c r="B45" s="53"/>
      <c r="C45" s="58"/>
      <c r="D45" s="58"/>
    </row>
    <row r="46" spans="1:5" ht="15">
      <c r="A46" s="53" t="s">
        <v>97</v>
      </c>
      <c r="B46" s="53"/>
      <c r="C46" s="59">
        <v>121859</v>
      </c>
      <c r="D46" s="59">
        <v>138143</v>
      </c>
      <c r="E46" s="56"/>
    </row>
    <row r="47" spans="1:4" ht="15">
      <c r="A47" s="53" t="s">
        <v>98</v>
      </c>
      <c r="B47" s="53"/>
      <c r="C47" s="59">
        <v>1000</v>
      </c>
      <c r="D47" s="59"/>
    </row>
    <row r="48" spans="1:6" ht="15">
      <c r="A48" s="52" t="s">
        <v>99</v>
      </c>
      <c r="B48" s="53"/>
      <c r="C48" s="58">
        <f>C38-C43</f>
        <v>-28346</v>
      </c>
      <c r="D48" s="58">
        <f>D38-D43</f>
        <v>-114357</v>
      </c>
      <c r="E48" s="56"/>
      <c r="F48" s="56"/>
    </row>
    <row r="49" spans="1:4" ht="18" customHeight="1">
      <c r="A49" s="52" t="s">
        <v>100</v>
      </c>
      <c r="B49" s="53"/>
      <c r="C49" s="58">
        <f>C23+C36+C48</f>
        <v>104666296</v>
      </c>
      <c r="D49" s="58">
        <f>D23+D36+D48</f>
        <v>95662796</v>
      </c>
    </row>
    <row r="50" spans="1:4" ht="15">
      <c r="A50" s="52" t="s">
        <v>101</v>
      </c>
      <c r="B50" s="53"/>
      <c r="C50" s="58">
        <v>3752628</v>
      </c>
      <c r="D50" s="58">
        <v>4485192</v>
      </c>
    </row>
    <row r="51" spans="1:256" s="36" customFormat="1" ht="15">
      <c r="A51" s="52" t="s">
        <v>102</v>
      </c>
      <c r="B51" s="53"/>
      <c r="C51" s="58">
        <f>C49+C50</f>
        <v>108418924</v>
      </c>
      <c r="D51" s="58">
        <f>D49+D50</f>
        <v>100147988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36" customFormat="1" ht="1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36" customFormat="1" ht="15">
      <c r="A53" s="19"/>
      <c r="B53" s="19"/>
      <c r="C53" s="20"/>
      <c r="D53" s="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36" customFormat="1" ht="15">
      <c r="A54" s="19"/>
      <c r="B54" s="19"/>
      <c r="C54" s="20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36" customFormat="1" ht="1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</sheetData>
  <sheetProtection/>
  <mergeCells count="5">
    <mergeCell ref="A2:D2"/>
    <mergeCell ref="C1:D1"/>
    <mergeCell ref="A6:D6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77" t="s">
        <v>36</v>
      </c>
      <c r="B2" s="77"/>
      <c r="C2" s="77"/>
      <c r="D2" s="77"/>
    </row>
    <row r="5" spans="1:4" ht="15">
      <c r="A5" s="29"/>
      <c r="B5" s="28" t="s">
        <v>61</v>
      </c>
      <c r="C5" s="28" t="s">
        <v>47</v>
      </c>
      <c r="D5" s="28" t="s">
        <v>46</v>
      </c>
    </row>
    <row r="6" spans="1:4" ht="15">
      <c r="A6" s="88" t="s">
        <v>0</v>
      </c>
      <c r="B6" s="27" t="s">
        <v>45</v>
      </c>
      <c r="C6" s="27" t="s">
        <v>44</v>
      </c>
      <c r="D6" s="27"/>
    </row>
    <row r="7" spans="1:4" ht="15">
      <c r="A7" s="20" t="s">
        <v>108</v>
      </c>
      <c r="B7" s="24">
        <v>107958384</v>
      </c>
      <c r="C7" s="24">
        <v>190637142</v>
      </c>
      <c r="D7" s="24">
        <v>298595526</v>
      </c>
    </row>
    <row r="8" spans="1:4" ht="15">
      <c r="A8" s="19" t="s">
        <v>43</v>
      </c>
      <c r="B8" s="26">
        <v>0</v>
      </c>
      <c r="C8" s="25">
        <v>81184999</v>
      </c>
      <c r="D8" s="25">
        <f>SUM(C8)</f>
        <v>81184999</v>
      </c>
    </row>
    <row r="9" spans="1:4" ht="15">
      <c r="A9" s="19" t="s">
        <v>62</v>
      </c>
      <c r="B9" s="26"/>
      <c r="C9" s="25">
        <v>-1825514</v>
      </c>
      <c r="D9" s="25">
        <f>SUM(C9)</f>
        <v>-1825514</v>
      </c>
    </row>
    <row r="10" spans="1:4" ht="15">
      <c r="A10" s="85" t="s">
        <v>42</v>
      </c>
      <c r="B10" s="86">
        <v>0</v>
      </c>
      <c r="C10" s="87">
        <f>SUM(C8:C9)</f>
        <v>79359485</v>
      </c>
      <c r="D10" s="87">
        <f>SUM(C10)</f>
        <v>79359485</v>
      </c>
    </row>
    <row r="11" spans="1:4" ht="15">
      <c r="A11" s="19" t="s">
        <v>37</v>
      </c>
      <c r="B11" s="26"/>
      <c r="C11" s="25">
        <v>-50109713</v>
      </c>
      <c r="D11" s="25">
        <f>SUM(C11)</f>
        <v>-50109713</v>
      </c>
    </row>
    <row r="12" spans="1:6" ht="15.75" customHeight="1">
      <c r="A12" s="20" t="s">
        <v>103</v>
      </c>
      <c r="B12" s="24">
        <v>107958384</v>
      </c>
      <c r="C12" s="24">
        <f>C7+C10+C11</f>
        <v>219886914</v>
      </c>
      <c r="D12" s="24">
        <f>D7+D10+D11</f>
        <v>327845298</v>
      </c>
      <c r="F12" s="31"/>
    </row>
    <row r="13" spans="1:4" ht="33" customHeight="1">
      <c r="A13" s="20" t="s">
        <v>109</v>
      </c>
      <c r="B13" s="24">
        <v>107958384</v>
      </c>
      <c r="C13" s="24">
        <v>178157896</v>
      </c>
      <c r="D13" s="24">
        <v>286116280</v>
      </c>
    </row>
    <row r="14" spans="1:4" ht="15">
      <c r="A14" s="19" t="s">
        <v>43</v>
      </c>
      <c r="B14" s="26">
        <v>0</v>
      </c>
      <c r="C14" s="25">
        <v>88915654</v>
      </c>
      <c r="D14" s="25">
        <f>SUM(C14)</f>
        <v>88915654</v>
      </c>
    </row>
    <row r="15" spans="1:4" ht="15">
      <c r="A15" s="19" t="s">
        <v>62</v>
      </c>
      <c r="B15" s="26">
        <v>0</v>
      </c>
      <c r="C15" s="25">
        <v>-206797</v>
      </c>
      <c r="D15" s="25">
        <f>SUM(C15)</f>
        <v>-206797</v>
      </c>
    </row>
    <row r="16" spans="1:4" ht="15">
      <c r="A16" s="85" t="s">
        <v>42</v>
      </c>
      <c r="B16" s="86">
        <v>0</v>
      </c>
      <c r="C16" s="87">
        <f>SUM(C14:C15)</f>
        <v>88708857</v>
      </c>
      <c r="D16" s="87">
        <f>SUM(C16)</f>
        <v>88708857</v>
      </c>
    </row>
    <row r="17" spans="1:4" ht="15">
      <c r="A17" s="19" t="s">
        <v>37</v>
      </c>
      <c r="B17" s="26"/>
      <c r="C17" s="25">
        <v>-65476546</v>
      </c>
      <c r="D17" s="25">
        <f>SUM(C17)</f>
        <v>-65476546</v>
      </c>
    </row>
    <row r="18" spans="1:6" ht="15">
      <c r="A18" s="23" t="s">
        <v>110</v>
      </c>
      <c r="B18" s="22">
        <v>107958384</v>
      </c>
      <c r="C18" s="21">
        <f>C13+C16+C17</f>
        <v>201390207</v>
      </c>
      <c r="D18" s="21">
        <f>D13+D16+D17</f>
        <v>309348591</v>
      </c>
      <c r="F18" s="31"/>
    </row>
    <row r="20" ht="15">
      <c r="D20" s="31"/>
    </row>
    <row r="21" ht="15">
      <c r="D21" s="31"/>
    </row>
    <row r="22" ht="15">
      <c r="B22" s="31"/>
    </row>
    <row r="23" ht="15">
      <c r="B23" s="3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2017-11-15T09:59:50Z</dcterms:modified>
  <cp:category/>
  <cp:version/>
  <cp:contentType/>
  <cp:contentStatus/>
</cp:coreProperties>
</file>