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<sst xmlns="http://schemas.openxmlformats.org/spreadsheetml/2006/main" count="141" uniqueCount="119">
  <si>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</si>
  <si>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</si>
  <si>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</si>
  <si>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</si>
  <si>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</si>
  <si>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</si>
  <si>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</si>
  <si>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</si>
  <si>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</si>
  <si>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</si>
  <si>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</si>
  <si>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</si>
  <si>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</si>
  <si>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</si>
  <si>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</si>
  <si>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</si>
  <si>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</si>
  <si>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</si>
  <si>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</si>
  <si>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</si>
  <si>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</si>
  <si>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</si>
  <si>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</si>
  <si>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</si>
  <si>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</si>
  <si>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</si>
  <si>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</si>
  <si>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</si>
  <si>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</si>
  <si>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</si>
  <si>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</si>
  <si>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</si>
  <si>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</si>
  <si>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</si>
  <si>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</si>
  <si>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</si>
  <si>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</si>
  <si>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</si>
  <si>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</si>
  <si>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</si>
  <si>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Финансовые расходы</t>
  </si>
  <si>
    <t>Положительная/(отрицательная)  курсовая разница, нетто</t>
  </si>
  <si>
    <t>Итого совокупного дохода за период</t>
  </si>
  <si>
    <t>Прибыль за период</t>
  </si>
  <si>
    <t>Прибыль на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</si>
  <si>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</si>
  <si>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</si>
  <si>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</si>
  <si>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</si>
  <si>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</si>
  <si>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</si>
  <si>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</si>
  <si>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Обязательства по отсроченному налогу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</si>
  <si>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</si>
  <si>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</si>
  <si>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</si>
  <si>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</si>
  <si>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</si>
  <si>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Базовая и разводненная прибыль на акцию (в тысячах тенге на акцию)</t>
  </si>
  <si>
    <t>Активы по оценке и разведке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</si>
  <si>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</si>
  <si>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</si>
  <si>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</si>
  <si>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</si>
  <si>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</si>
  <si>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>Прочий совокупный убыток</t>
  </si>
  <si>
    <t>31декабря 2017 года</t>
  </si>
  <si>
    <t xml:space="preserve">За три месяца, закончившихся </t>
  </si>
  <si>
    <t xml:space="preserve"> АО "Мангистаумунайгаз"</t>
  </si>
  <si>
    <t>Промежуточная сокращенная консолидированная финансовая отчетность</t>
  </si>
  <si>
    <t xml:space="preserve">На 1 января 2017 года </t>
  </si>
  <si>
    <t>На 1 января 2018 года</t>
  </si>
  <si>
    <t xml:space="preserve">30 сентября 2018 года </t>
  </si>
  <si>
    <t>Подоходный налог к уплате</t>
  </si>
  <si>
    <t>30 сенгтября 2018 года</t>
  </si>
  <si>
    <t xml:space="preserve">30 сентября 2017 года </t>
  </si>
  <si>
    <t>За девять месяцев, закончившихся</t>
  </si>
  <si>
    <t xml:space="preserve">30 сенгтября 2017 года </t>
  </si>
  <si>
    <t>На 30 сенгтября 2017 года</t>
  </si>
  <si>
    <t xml:space="preserve">На 31 сенгтября 2018 года </t>
  </si>
  <si>
    <t>ПРОМЕЖУТОЧНЫЙ КОНСОЛИДИРОВАННЫЙ ОТЧЕТ О ДВИЖЕНИИ ДЕНЕЖНЫХ СРЕДСТВ</t>
  </si>
  <si>
    <t>За девять месяцев,</t>
  </si>
  <si>
    <t>закончившихся 30 сентября</t>
  </si>
  <si>
    <t>2017год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</si>
  <si>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</si>
  <si>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</si>
  <si>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</si>
  <si>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реализация товаров 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</si>
  <si>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</si>
  <si>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</si>
  <si>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</si>
  <si>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</si>
  <si>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</si>
  <si>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</si>
  <si>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</si>
  <si>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</si>
  <si>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</si>
  <si>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</si>
  <si>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</si>
  <si>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</si>
  <si>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</si>
  <si>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</si>
  <si>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</si>
  <si>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 xml:space="preserve">реализация нематериальных активов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</si>
  <si>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</si>
  <si>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</si>
  <si>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</si>
  <si>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</si>
  <si>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</si>
  <si>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</si>
  <si>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</si>
  <si>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погашение займов</t>
  </si>
  <si>
    <t>выплата дивидендов</t>
  </si>
  <si>
    <t>прочие</t>
  </si>
  <si>
    <t>3. Чистая сумма денежных средств от финансовой деятельности</t>
  </si>
  <si>
    <t>Итого: Увеличение (+), уменьшение (-) денег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</si>
  <si>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</si>
  <si>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</si>
  <si>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2018год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</si>
</sst>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164" fontId="43" fillId="0" borderId="0" xfId="58" applyNumberFormat="1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64" fontId="34" fillId="0" borderId="11" xfId="58" applyNumberFormat="1" applyFont="1" applyBorder="1" applyAlignment="1">
      <alignment/>
    </xf>
    <xf numFmtId="164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64" fontId="34" fillId="0" borderId="0" xfId="58" applyNumberFormat="1" applyFont="1" applyAlignment="1">
      <alignment/>
    </xf>
    <xf numFmtId="164" fontId="26" fillId="0" borderId="0" xfId="58" applyNumberFormat="1" applyFont="1" applyAlignment="1">
      <alignment/>
    </xf>
    <xf numFmtId="164" fontId="26" fillId="0" borderId="0" xfId="58" applyNumberFormat="1" applyFont="1" applyAlignment="1">
      <alignment horizontal="right"/>
    </xf>
    <xf numFmtId="164" fontId="34" fillId="0" borderId="0" xfId="58" applyNumberFormat="1" applyFont="1" applyAlignment="1">
      <alignment/>
    </xf>
    <xf numFmtId="164" fontId="34" fillId="0" borderId="0" xfId="58" applyNumberFormat="1" applyFont="1" applyAlignment="1">
      <alignment horizontal="center"/>
    </xf>
    <xf numFmtId="0" fontId="34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64" fontId="26" fillId="33" borderId="12" xfId="58" applyNumberFormat="1" applyFont="1" applyFill="1" applyBorder="1" applyAlignment="1">
      <alignment horizontal="right" vertical="top" wrapText="1"/>
    </xf>
    <xf numFmtId="164" fontId="26" fillId="33" borderId="10" xfId="58" applyNumberFormat="1" applyFont="1" applyFill="1" applyBorder="1" applyAlignment="1">
      <alignment horizontal="right" vertical="top" wrapText="1"/>
    </xf>
    <xf numFmtId="164" fontId="34" fillId="33" borderId="10" xfId="58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64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164" fontId="43" fillId="33" borderId="10" xfId="58" applyNumberFormat="1" applyFont="1" applyFill="1" applyBorder="1" applyAlignment="1">
      <alignment horizontal="left" vertical="top" wrapText="1" indent="4"/>
    </xf>
    <xf numFmtId="164" fontId="43" fillId="33" borderId="10" xfId="58" applyNumberFormat="1" applyFont="1" applyFill="1" applyBorder="1" applyAlignment="1">
      <alignment horizontal="left" vertical="top" wrapText="1" indent="7"/>
    </xf>
    <xf numFmtId="164" fontId="43" fillId="33" borderId="10" xfId="58" applyNumberFormat="1" applyFont="1" applyFill="1" applyBorder="1" applyAlignment="1">
      <alignment vertical="top" wrapText="1"/>
    </xf>
    <xf numFmtId="164" fontId="44" fillId="33" borderId="10" xfId="58" applyNumberFormat="1" applyFont="1" applyFill="1" applyBorder="1" applyAlignment="1">
      <alignment vertical="top" wrapText="1"/>
    </xf>
    <xf numFmtId="164" fontId="43" fillId="33" borderId="10" xfId="58" applyNumberFormat="1" applyFont="1" applyFill="1" applyBorder="1" applyAlignment="1">
      <alignment horizontal="left" vertical="top" wrapText="1" indent="5"/>
    </xf>
    <xf numFmtId="164" fontId="43" fillId="33" borderId="10" xfId="58" applyNumberFormat="1" applyFont="1" applyFill="1" applyBorder="1" applyAlignment="1">
      <alignment horizontal="left" vertical="top" wrapText="1" indent="6"/>
    </xf>
    <xf numFmtId="164" fontId="43" fillId="33" borderId="10" xfId="58" applyNumberFormat="1" applyFont="1" applyFill="1" applyBorder="1" applyAlignment="1">
      <alignment wrapText="1"/>
    </xf>
    <xf numFmtId="164" fontId="43" fillId="33" borderId="10" xfId="58" applyNumberFormat="1" applyFont="1" applyFill="1" applyBorder="1" applyAlignment="1">
      <alignment horizontal="left" vertical="top" wrapText="1" indent="11"/>
    </xf>
    <xf numFmtId="0" fontId="43" fillId="0" borderId="0" xfId="0" applyFont="1" applyAlignment="1">
      <alignment/>
    </xf>
    <xf numFmtId="164" fontId="43" fillId="33" borderId="12" xfId="58" applyNumberFormat="1" applyFont="1" applyFill="1" applyBorder="1" applyAlignment="1">
      <alignment horizontal="center" vertical="top" wrapText="1"/>
    </xf>
    <xf numFmtId="164" fontId="43" fillId="33" borderId="10" xfId="58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indent="1"/>
    </xf>
    <xf numFmtId="0" fontId="45" fillId="0" borderId="0" xfId="0" applyFont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top"/>
    </xf>
    <xf numFmtId="0" fontId="44" fillId="0" borderId="0" xfId="0" applyFont="1" applyAlignment="1">
      <alignment vertical="center"/>
    </xf>
    <xf numFmtId="0" fontId="48" fillId="0" borderId="0" xfId="0" applyFont="1" applyAlignment="1">
      <alignment horizontal="right" vertical="center" wrapText="1"/>
    </xf>
    <xf numFmtId="0" fontId="47" fillId="0" borderId="11" xfId="0" applyFont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44" fillId="33" borderId="15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4" fillId="33" borderId="0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34" fillId="0" borderId="10" xfId="58" applyNumberFormat="1" applyFont="1" applyBorder="1" applyAlignment="1">
      <alignment horizontal="center"/>
    </xf>
    <xf numFmtId="164" fontId="26" fillId="0" borderId="10" xfId="58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4" fontId="26" fillId="0" borderId="10" xfId="58" applyNumberFormat="1" applyFont="1" applyBorder="1" applyAlignment="1">
      <alignment/>
    </xf>
    <xf numFmtId="164" fontId="34" fillId="0" borderId="10" xfId="58" applyNumberFormat="1" applyFont="1" applyBorder="1" applyAlignment="1">
      <alignment/>
    </xf>
    <xf numFmtId="164" fontId="2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28">
      <selection activeCell="C46" sqref="C46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2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1" t="s">
        <v>30</v>
      </c>
      <c r="C2" s="2"/>
      <c r="D2" s="2"/>
    </row>
    <row r="3" spans="1:4" ht="16.5" customHeight="1">
      <c r="A3" s="60"/>
      <c r="B3" s="60"/>
      <c r="C3" s="60"/>
      <c r="D3" s="60"/>
    </row>
    <row r="4" spans="1:4" ht="16.5" customHeight="1">
      <c r="A4" s="4"/>
      <c r="B4" s="12"/>
      <c r="C4" s="4"/>
      <c r="D4" s="4"/>
    </row>
    <row r="5" spans="1:4" s="45" customFormat="1" ht="33.75" customHeight="1">
      <c r="A5" s="28" t="s">
        <v>0</v>
      </c>
      <c r="B5" s="43" t="s">
        <v>1</v>
      </c>
      <c r="C5" s="43" t="s">
        <v>72</v>
      </c>
      <c r="D5" s="43" t="s">
        <v>66</v>
      </c>
    </row>
    <row r="6" spans="1:4" s="34" customFormat="1" ht="16.5" customHeight="1">
      <c r="A6" s="6" t="s">
        <v>2</v>
      </c>
      <c r="B6" s="8"/>
      <c r="C6" s="5"/>
      <c r="D6" s="5"/>
    </row>
    <row r="7" spans="1:4" s="34" customFormat="1" ht="16.5" customHeight="1">
      <c r="A7" s="6" t="s">
        <v>3</v>
      </c>
      <c r="B7" s="8"/>
      <c r="C7" s="5"/>
      <c r="D7" s="5"/>
    </row>
    <row r="8" spans="1:7" s="34" customFormat="1" ht="17.25" customHeight="1">
      <c r="A8" s="5" t="s">
        <v>4</v>
      </c>
      <c r="B8" s="8">
        <v>3</v>
      </c>
      <c r="C8" s="46">
        <v>325715434</v>
      </c>
      <c r="D8" s="46">
        <v>311061969</v>
      </c>
      <c r="G8" s="30"/>
    </row>
    <row r="9" spans="1:7" s="34" customFormat="1" ht="17.25" customHeight="1">
      <c r="A9" s="5" t="s">
        <v>59</v>
      </c>
      <c r="B9" s="8"/>
      <c r="C9" s="46">
        <v>1386220</v>
      </c>
      <c r="D9" s="46">
        <v>1410562</v>
      </c>
      <c r="G9" s="30"/>
    </row>
    <row r="10" spans="1:7" s="34" customFormat="1" ht="16.5" customHeight="1">
      <c r="A10" s="5" t="s">
        <v>5</v>
      </c>
      <c r="B10" s="8"/>
      <c r="C10" s="47">
        <v>195534</v>
      </c>
      <c r="D10" s="47">
        <v>191514</v>
      </c>
      <c r="G10" s="30"/>
    </row>
    <row r="11" spans="1:7" s="34" customFormat="1" ht="16.5" customHeight="1">
      <c r="A11" s="5" t="s">
        <v>6</v>
      </c>
      <c r="B11" s="8">
        <v>4</v>
      </c>
      <c r="C11" s="48">
        <v>2174357</v>
      </c>
      <c r="D11" s="48">
        <v>930919</v>
      </c>
      <c r="G11" s="30"/>
    </row>
    <row r="12" spans="1:7" s="10" customFormat="1" ht="16.5" customHeight="1">
      <c r="A12" s="6"/>
      <c r="B12" s="9"/>
      <c r="C12" s="49">
        <f>SUM(C8:C11)</f>
        <v>329471545</v>
      </c>
      <c r="D12" s="49">
        <f>SUM(D8:D11)</f>
        <v>313594964</v>
      </c>
      <c r="G12" s="30"/>
    </row>
    <row r="13" spans="1:7" s="34" customFormat="1" ht="16.5" customHeight="1">
      <c r="A13" s="6" t="s">
        <v>50</v>
      </c>
      <c r="B13" s="8"/>
      <c r="C13" s="48"/>
      <c r="D13" s="48"/>
      <c r="F13" s="10"/>
      <c r="G13" s="30"/>
    </row>
    <row r="14" spans="1:7" s="34" customFormat="1" ht="16.5" customHeight="1">
      <c r="A14" s="5" t="s">
        <v>7</v>
      </c>
      <c r="B14" s="8">
        <v>5</v>
      </c>
      <c r="C14" s="50">
        <v>11804640</v>
      </c>
      <c r="D14" s="50">
        <v>11260631</v>
      </c>
      <c r="G14" s="30"/>
    </row>
    <row r="15" spans="1:7" s="34" customFormat="1" ht="16.5" customHeight="1">
      <c r="A15" s="5" t="s">
        <v>8</v>
      </c>
      <c r="B15" s="8">
        <v>6</v>
      </c>
      <c r="C15" s="50">
        <v>67104770</v>
      </c>
      <c r="D15" s="50">
        <v>10510865</v>
      </c>
      <c r="G15" s="30"/>
    </row>
    <row r="16" spans="1:7" s="34" customFormat="1" ht="16.5" customHeight="1">
      <c r="A16" s="5" t="s">
        <v>9</v>
      </c>
      <c r="B16" s="8">
        <v>7</v>
      </c>
      <c r="C16" s="50">
        <v>12898317</v>
      </c>
      <c r="D16" s="50">
        <v>11305049</v>
      </c>
      <c r="G16" s="30"/>
    </row>
    <row r="17" spans="1:7" s="34" customFormat="1" ht="16.5" customHeight="1">
      <c r="A17" s="5" t="s">
        <v>10</v>
      </c>
      <c r="B17" s="8"/>
      <c r="C17" s="51"/>
      <c r="D17" s="51">
        <v>5508959</v>
      </c>
      <c r="G17" s="30"/>
    </row>
    <row r="18" spans="1:7" s="34" customFormat="1" ht="32.25" customHeight="1">
      <c r="A18" s="5" t="s">
        <v>31</v>
      </c>
      <c r="B18" s="8">
        <v>8</v>
      </c>
      <c r="C18" s="50">
        <v>13926518</v>
      </c>
      <c r="D18" s="50">
        <v>23429888</v>
      </c>
      <c r="G18" s="30"/>
    </row>
    <row r="19" spans="1:7" s="34" customFormat="1" ht="16.5" customHeight="1">
      <c r="A19" s="5" t="s">
        <v>11</v>
      </c>
      <c r="B19" s="8"/>
      <c r="C19" s="47">
        <v>299649</v>
      </c>
      <c r="D19" s="47">
        <v>204778</v>
      </c>
      <c r="G19" s="30"/>
    </row>
    <row r="20" spans="1:7" s="34" customFormat="1" ht="16.5" customHeight="1">
      <c r="A20" s="5" t="s">
        <v>12</v>
      </c>
      <c r="B20" s="8">
        <v>9</v>
      </c>
      <c r="C20" s="48">
        <v>146423955</v>
      </c>
      <c r="D20" s="48">
        <v>3010386</v>
      </c>
      <c r="G20" s="30"/>
    </row>
    <row r="21" spans="1:7" s="34" customFormat="1" ht="16.5" customHeight="1">
      <c r="A21" s="5"/>
      <c r="B21" s="8"/>
      <c r="C21" s="49">
        <f>SUM(C14:C20)</f>
        <v>252457849</v>
      </c>
      <c r="D21" s="49">
        <f>SUM(D14:D20)</f>
        <v>65230556</v>
      </c>
      <c r="G21" s="30"/>
    </row>
    <row r="22" spans="1:7" s="2" customFormat="1" ht="27" customHeight="1">
      <c r="A22" s="40" t="s">
        <v>60</v>
      </c>
      <c r="B22" s="41">
        <v>3</v>
      </c>
      <c r="C22" s="52">
        <v>1281875</v>
      </c>
      <c r="D22" s="52">
        <v>1287687</v>
      </c>
      <c r="G22" s="42"/>
    </row>
    <row r="23" spans="1:7" s="10" customFormat="1" ht="16.5" customHeight="1">
      <c r="A23" s="6" t="s">
        <v>51</v>
      </c>
      <c r="B23" s="9"/>
      <c r="C23" s="49">
        <f>C12+C21+C22</f>
        <v>583211269</v>
      </c>
      <c r="D23" s="49">
        <f>D12+D21+D22</f>
        <v>380113207</v>
      </c>
      <c r="F23" s="31"/>
      <c r="G23" s="30"/>
    </row>
    <row r="24" spans="1:7" s="34" customFormat="1" ht="16.5" customHeight="1">
      <c r="A24" s="6" t="s">
        <v>13</v>
      </c>
      <c r="B24" s="8"/>
      <c r="C24" s="48"/>
      <c r="D24" s="48"/>
      <c r="F24" s="10"/>
      <c r="G24" s="30"/>
    </row>
    <row r="25" spans="1:7" s="34" customFormat="1" ht="16.5" customHeight="1">
      <c r="A25" s="6" t="s">
        <v>14</v>
      </c>
      <c r="B25" s="8"/>
      <c r="C25" s="48"/>
      <c r="D25" s="48"/>
      <c r="F25" s="10"/>
      <c r="G25" s="30"/>
    </row>
    <row r="26" spans="1:7" s="34" customFormat="1" ht="16.5" customHeight="1">
      <c r="A26" s="5" t="s">
        <v>15</v>
      </c>
      <c r="B26" s="8">
        <v>10</v>
      </c>
      <c r="C26" s="46">
        <v>107958384</v>
      </c>
      <c r="D26" s="46">
        <v>107958384</v>
      </c>
      <c r="G26" s="30"/>
    </row>
    <row r="27" spans="1:7" s="34" customFormat="1" ht="16.5" customHeight="1">
      <c r="A27" s="5" t="s">
        <v>16</v>
      </c>
      <c r="B27" s="8"/>
      <c r="C27" s="48">
        <v>126649208</v>
      </c>
      <c r="D27" s="48">
        <v>82931574</v>
      </c>
      <c r="G27" s="30"/>
    </row>
    <row r="28" spans="1:7" s="10" customFormat="1" ht="16.5" customHeight="1">
      <c r="A28" s="6" t="s">
        <v>47</v>
      </c>
      <c r="B28" s="9"/>
      <c r="C28" s="49">
        <f>SUM(C26:C27)</f>
        <v>234607592</v>
      </c>
      <c r="D28" s="49">
        <f>SUM(D26:D27)</f>
        <v>190889958</v>
      </c>
      <c r="F28" s="34"/>
      <c r="G28" s="30"/>
    </row>
    <row r="29" spans="1:7" s="34" customFormat="1" ht="16.5" customHeight="1">
      <c r="A29" s="6" t="s">
        <v>17</v>
      </c>
      <c r="B29" s="8"/>
      <c r="C29" s="48"/>
      <c r="D29" s="48"/>
      <c r="G29" s="30"/>
    </row>
    <row r="30" spans="1:7" s="34" customFormat="1" ht="16.5" customHeight="1">
      <c r="A30" s="5" t="s">
        <v>19</v>
      </c>
      <c r="B30" s="8">
        <v>11</v>
      </c>
      <c r="C30" s="48">
        <v>72304898</v>
      </c>
      <c r="D30" s="48">
        <v>65141736</v>
      </c>
      <c r="G30" s="30"/>
    </row>
    <row r="31" spans="1:7" s="34" customFormat="1" ht="16.5" customHeight="1">
      <c r="A31" s="5" t="s">
        <v>64</v>
      </c>
      <c r="B31" s="8">
        <v>12</v>
      </c>
      <c r="C31" s="48">
        <v>47199100</v>
      </c>
      <c r="D31" s="48"/>
      <c r="G31" s="30"/>
    </row>
    <row r="32" spans="1:7" s="34" customFormat="1" ht="19.5" customHeight="1">
      <c r="A32" s="5" t="s">
        <v>18</v>
      </c>
      <c r="B32" s="8">
        <v>11</v>
      </c>
      <c r="C32" s="47">
        <v>987616</v>
      </c>
      <c r="D32" s="47">
        <v>987616</v>
      </c>
      <c r="G32" s="30"/>
    </row>
    <row r="33" spans="1:7" s="34" customFormat="1" ht="16.5" customHeight="1">
      <c r="A33" s="5" t="s">
        <v>52</v>
      </c>
      <c r="B33" s="8"/>
      <c r="C33" s="53"/>
      <c r="D33" s="53"/>
      <c r="F33" s="10"/>
      <c r="G33" s="30"/>
    </row>
    <row r="34" spans="1:7" s="10" customFormat="1" ht="16.5" customHeight="1">
      <c r="A34" s="6"/>
      <c r="B34" s="9"/>
      <c r="C34" s="49">
        <f>SUM(C30:C33)</f>
        <v>120491614</v>
      </c>
      <c r="D34" s="49">
        <f>SUM(D30:D33)</f>
        <v>66129352</v>
      </c>
      <c r="G34" s="30"/>
    </row>
    <row r="35" spans="1:7" s="34" customFormat="1" ht="16.5" customHeight="1">
      <c r="A35" s="6" t="s">
        <v>53</v>
      </c>
      <c r="B35" s="8"/>
      <c r="C35" s="48"/>
      <c r="D35" s="48"/>
      <c r="F35" s="10"/>
      <c r="G35" s="30"/>
    </row>
    <row r="36" spans="1:7" s="34" customFormat="1" ht="16.5" customHeight="1">
      <c r="A36" s="5" t="s">
        <v>20</v>
      </c>
      <c r="B36" s="8">
        <v>13</v>
      </c>
      <c r="C36" s="50">
        <v>13996832</v>
      </c>
      <c r="D36" s="50">
        <v>23323036</v>
      </c>
      <c r="G36" s="30"/>
    </row>
    <row r="37" spans="1:7" s="34" customFormat="1" ht="16.5" customHeight="1">
      <c r="A37" s="5" t="s">
        <v>21</v>
      </c>
      <c r="B37" s="8">
        <v>14</v>
      </c>
      <c r="C37" s="51">
        <v>7968786</v>
      </c>
      <c r="D37" s="51">
        <v>68208178</v>
      </c>
      <c r="G37" s="30"/>
    </row>
    <row r="38" spans="1:7" s="34" customFormat="1" ht="16.5" customHeight="1">
      <c r="A38" s="5" t="s">
        <v>22</v>
      </c>
      <c r="B38" s="8">
        <v>15</v>
      </c>
      <c r="C38" s="51">
        <v>54138867</v>
      </c>
      <c r="D38" s="51">
        <v>331720</v>
      </c>
      <c r="G38" s="30"/>
    </row>
    <row r="39" spans="1:7" s="54" customFormat="1" ht="16.5" customHeight="1">
      <c r="A39" s="5" t="s">
        <v>73</v>
      </c>
      <c r="B39" s="8"/>
      <c r="C39" s="51">
        <v>13287933</v>
      </c>
      <c r="D39" s="51"/>
      <c r="G39" s="30"/>
    </row>
    <row r="40" spans="1:7" s="34" customFormat="1" ht="16.5" customHeight="1">
      <c r="A40" s="5" t="s">
        <v>23</v>
      </c>
      <c r="B40" s="8">
        <v>16</v>
      </c>
      <c r="C40" s="51">
        <v>2696550</v>
      </c>
      <c r="D40" s="51">
        <v>5609917</v>
      </c>
      <c r="G40" s="30"/>
    </row>
    <row r="41" spans="1:7" s="38" customFormat="1" ht="16.5" customHeight="1">
      <c r="A41" s="5" t="s">
        <v>64</v>
      </c>
      <c r="B41" s="8">
        <v>12</v>
      </c>
      <c r="C41" s="51">
        <v>402533</v>
      </c>
      <c r="D41" s="51"/>
      <c r="G41" s="30"/>
    </row>
    <row r="42" spans="1:7" s="34" customFormat="1" ht="16.5" customHeight="1">
      <c r="A42" s="5" t="s">
        <v>19</v>
      </c>
      <c r="B42" s="8">
        <v>11</v>
      </c>
      <c r="C42" s="50">
        <v>23595754</v>
      </c>
      <c r="D42" s="50">
        <v>23095384</v>
      </c>
      <c r="G42" s="30"/>
    </row>
    <row r="43" spans="1:7" s="34" customFormat="1" ht="16.5" customHeight="1">
      <c r="A43" s="5" t="s">
        <v>24</v>
      </c>
      <c r="B43" s="8">
        <v>10</v>
      </c>
      <c r="C43" s="47">
        <v>111108927</v>
      </c>
      <c r="D43" s="47">
        <v>1014587</v>
      </c>
      <c r="G43" s="30"/>
    </row>
    <row r="44" spans="1:7" s="34" customFormat="1" ht="16.5" customHeight="1">
      <c r="A44" s="5" t="s">
        <v>25</v>
      </c>
      <c r="B44" s="8"/>
      <c r="C44" s="48">
        <v>915881</v>
      </c>
      <c r="D44" s="48">
        <v>1511075</v>
      </c>
      <c r="F44" s="10"/>
      <c r="G44" s="30"/>
    </row>
    <row r="45" spans="1:7" s="10" customFormat="1" ht="16.5" customHeight="1">
      <c r="A45" s="6"/>
      <c r="B45" s="9"/>
      <c r="C45" s="49">
        <f>SUM(C36:C44)</f>
        <v>228112063</v>
      </c>
      <c r="D45" s="49">
        <f>SUM(D36:D44)</f>
        <v>123093897</v>
      </c>
      <c r="F45" s="34"/>
      <c r="G45" s="30"/>
    </row>
    <row r="46" spans="1:7" s="10" customFormat="1" ht="16.5" customHeight="1">
      <c r="A46" s="6" t="s">
        <v>55</v>
      </c>
      <c r="B46" s="9"/>
      <c r="C46" s="49">
        <f>C34+C45</f>
        <v>348603677</v>
      </c>
      <c r="D46" s="49">
        <f>D34+D45</f>
        <v>189223249</v>
      </c>
      <c r="F46" s="30"/>
      <c r="G46" s="30"/>
    </row>
    <row r="47" spans="1:7" s="10" customFormat="1" ht="16.5" customHeight="1">
      <c r="A47" s="6" t="s">
        <v>54</v>
      </c>
      <c r="B47" s="9"/>
      <c r="C47" s="49">
        <f>C28+C34+C45</f>
        <v>583211269</v>
      </c>
      <c r="D47" s="49">
        <f>D28+D34+D45</f>
        <v>380113207</v>
      </c>
      <c r="F47" s="34"/>
      <c r="G47" s="30"/>
    </row>
    <row r="48" s="34" customFormat="1" ht="16.5" customHeight="1">
      <c r="B48" s="3"/>
    </row>
    <row r="49" s="34" customFormat="1" ht="16.5" customHeight="1">
      <c r="B49" s="3"/>
    </row>
    <row r="50" s="34" customFormat="1" ht="16.5" customHeight="1">
      <c r="B50" s="3"/>
    </row>
    <row r="51" s="34" customFormat="1" ht="16.5" customHeight="1">
      <c r="B51" s="3"/>
    </row>
    <row r="52" spans="2:6" s="34" customFormat="1" ht="16.5" customHeight="1">
      <c r="B52" s="3"/>
      <c r="F52" s="10"/>
    </row>
    <row r="53" spans="2:6" s="34" customFormat="1" ht="16.5" customHeight="1">
      <c r="B53" s="3"/>
      <c r="F53" s="10"/>
    </row>
    <row r="54" spans="2:6" s="34" customFormat="1" ht="16.5" customHeight="1">
      <c r="B54" s="3"/>
      <c r="F54" s="10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7">
      <selection activeCell="F25" sqref="F25"/>
    </sheetView>
  </sheetViews>
  <sheetFormatPr defaultColWidth="9.140625" defaultRowHeight="14.25" customHeight="1"/>
  <cols>
    <col min="1" max="1" width="44.140625" style="1" customWidth="1"/>
    <col min="2" max="2" width="7.7109375" style="1" customWidth="1"/>
    <col min="3" max="4" width="17.57421875" style="38" customWidth="1"/>
    <col min="5" max="5" width="21.57421875" style="1" customWidth="1"/>
    <col min="6" max="6" width="20.5742187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4.25" customHeight="1">
      <c r="A1" s="69"/>
      <c r="B1" s="61"/>
      <c r="C1" s="61"/>
      <c r="D1" s="61"/>
      <c r="E1" s="61"/>
      <c r="F1" s="61"/>
    </row>
    <row r="2" spans="1:6" ht="14.25" customHeight="1">
      <c r="A2" s="69"/>
      <c r="B2" s="61"/>
      <c r="C2" s="61"/>
      <c r="D2" s="61"/>
      <c r="E2" s="61"/>
      <c r="F2" s="61"/>
    </row>
    <row r="3" spans="1:6" ht="14.25" customHeight="1">
      <c r="A3" s="70" t="s">
        <v>35</v>
      </c>
      <c r="B3" s="70"/>
      <c r="C3" s="70"/>
      <c r="D3" s="70"/>
      <c r="E3" s="70"/>
      <c r="F3" s="70"/>
    </row>
    <row r="4" spans="1:6" ht="14.25" customHeight="1">
      <c r="A4" s="61"/>
      <c r="B4" s="61"/>
      <c r="C4" s="61"/>
      <c r="D4" s="61"/>
      <c r="E4" s="61"/>
      <c r="F4" s="61"/>
    </row>
    <row r="5" spans="1:6" ht="14.25" customHeight="1">
      <c r="A5" s="62"/>
      <c r="B5" s="62"/>
      <c r="C5" s="62"/>
      <c r="D5" s="62"/>
      <c r="E5" s="62"/>
      <c r="F5" s="62"/>
    </row>
    <row r="6" spans="1:6" s="10" customFormat="1" ht="14.25" customHeight="1">
      <c r="A6" s="63" t="s">
        <v>0</v>
      </c>
      <c r="B6" s="66" t="s">
        <v>1</v>
      </c>
      <c r="C6" s="66" t="s">
        <v>67</v>
      </c>
      <c r="D6" s="71"/>
      <c r="E6" s="66" t="s">
        <v>76</v>
      </c>
      <c r="F6" s="71"/>
    </row>
    <row r="7" spans="1:6" s="10" customFormat="1" ht="14.25" customHeight="1">
      <c r="A7" s="64"/>
      <c r="B7" s="67"/>
      <c r="C7" s="68"/>
      <c r="D7" s="72"/>
      <c r="E7" s="68"/>
      <c r="F7" s="72"/>
    </row>
    <row r="8" spans="1:6" s="10" customFormat="1" ht="29.25" customHeight="1">
      <c r="A8" s="65"/>
      <c r="B8" s="68"/>
      <c r="C8" s="44" t="s">
        <v>74</v>
      </c>
      <c r="D8" s="44" t="s">
        <v>75</v>
      </c>
      <c r="E8" s="44" t="s">
        <v>74</v>
      </c>
      <c r="F8" s="44" t="s">
        <v>77</v>
      </c>
    </row>
    <row r="9" spans="1:6" ht="30.75" customHeight="1">
      <c r="A9" s="5" t="s">
        <v>38</v>
      </c>
      <c r="B9" s="8">
        <v>15</v>
      </c>
      <c r="C9" s="55">
        <v>228797256</v>
      </c>
      <c r="D9" s="55">
        <v>158614956</v>
      </c>
      <c r="E9" s="35">
        <v>627980334</v>
      </c>
      <c r="F9" s="35">
        <v>442383328</v>
      </c>
    </row>
    <row r="10" spans="1:6" ht="24.75" customHeight="1">
      <c r="A10" s="5" t="s">
        <v>32</v>
      </c>
      <c r="B10" s="8">
        <v>16</v>
      </c>
      <c r="C10" s="56">
        <v>-72485421</v>
      </c>
      <c r="D10" s="56">
        <v>-58153344</v>
      </c>
      <c r="E10" s="36">
        <v>-194023884</v>
      </c>
      <c r="F10" s="36">
        <v>-164126260</v>
      </c>
    </row>
    <row r="11" spans="1:6" s="10" customFormat="1" ht="14.25" customHeight="1">
      <c r="A11" s="6" t="s">
        <v>26</v>
      </c>
      <c r="B11" s="9"/>
      <c r="C11" s="37">
        <f>SUM(C9:C10)</f>
        <v>156311835</v>
      </c>
      <c r="D11" s="36">
        <f>SUM(D9:D10)</f>
        <v>100461612</v>
      </c>
      <c r="E11" s="37">
        <f>SUM(E9:E10)</f>
        <v>433956450</v>
      </c>
      <c r="F11" s="36">
        <f>SUM(F9:F10)</f>
        <v>278257068</v>
      </c>
    </row>
    <row r="12" spans="1:6" ht="14.25" customHeight="1">
      <c r="A12" s="6"/>
      <c r="B12" s="8"/>
      <c r="C12" s="56"/>
      <c r="D12" s="56"/>
      <c r="E12" s="36"/>
      <c r="F12" s="36"/>
    </row>
    <row r="13" spans="1:6" ht="14.25" customHeight="1">
      <c r="A13" s="5" t="s">
        <v>33</v>
      </c>
      <c r="B13" s="8">
        <v>19</v>
      </c>
      <c r="C13" s="56">
        <v>-80075418</v>
      </c>
      <c r="D13" s="56">
        <v>-56210120</v>
      </c>
      <c r="E13" s="36">
        <v>-221204047</v>
      </c>
      <c r="F13" s="36">
        <v>-155221033</v>
      </c>
    </row>
    <row r="14" spans="1:6" ht="14.25" customHeight="1">
      <c r="A14" s="5" t="s">
        <v>34</v>
      </c>
      <c r="B14" s="8">
        <v>20</v>
      </c>
      <c r="C14" s="56">
        <v>-4677825</v>
      </c>
      <c r="D14" s="56">
        <v>-4086834</v>
      </c>
      <c r="E14" s="36">
        <v>-12212364</v>
      </c>
      <c r="F14" s="36">
        <v>-10861774</v>
      </c>
    </row>
    <row r="15" spans="1:8" ht="14.25" customHeight="1">
      <c r="A15" s="6" t="s">
        <v>56</v>
      </c>
      <c r="B15" s="8"/>
      <c r="C15" s="37">
        <f>SUM(C11:C14)</f>
        <v>71558592</v>
      </c>
      <c r="D15" s="36">
        <f>SUM(D11:D14)</f>
        <v>40164658</v>
      </c>
      <c r="E15" s="37">
        <f>SUM(E11:E14)</f>
        <v>200540039</v>
      </c>
      <c r="F15" s="36">
        <f>SUM(F11:F14)</f>
        <v>112174261</v>
      </c>
      <c r="H15" s="30"/>
    </row>
    <row r="16" spans="1:6" ht="14.25" customHeight="1">
      <c r="A16" s="5" t="s">
        <v>39</v>
      </c>
      <c r="B16" s="8"/>
      <c r="C16" s="56">
        <v>80963</v>
      </c>
      <c r="D16" s="56">
        <v>45289</v>
      </c>
      <c r="E16" s="36">
        <v>195572</v>
      </c>
      <c r="F16" s="36">
        <v>94513</v>
      </c>
    </row>
    <row r="17" spans="1:6" ht="14.25" customHeight="1">
      <c r="A17" s="5" t="s">
        <v>40</v>
      </c>
      <c r="B17" s="8">
        <v>21</v>
      </c>
      <c r="C17" s="56">
        <v>-2098552</v>
      </c>
      <c r="D17" s="56">
        <v>-1407204</v>
      </c>
      <c r="E17" s="36">
        <v>-5896920</v>
      </c>
      <c r="F17" s="36">
        <v>-4295942</v>
      </c>
    </row>
    <row r="18" spans="1:6" ht="30" customHeight="1">
      <c r="A18" s="5" t="s">
        <v>41</v>
      </c>
      <c r="B18" s="8"/>
      <c r="C18" s="56">
        <v>8463420</v>
      </c>
      <c r="D18" s="56">
        <v>7403325</v>
      </c>
      <c r="E18" s="36">
        <v>11466264</v>
      </c>
      <c r="F18" s="36">
        <v>4971181</v>
      </c>
    </row>
    <row r="19" spans="1:6" ht="14.25" customHeight="1">
      <c r="A19" s="5" t="s">
        <v>28</v>
      </c>
      <c r="B19" s="8"/>
      <c r="C19" s="56">
        <v>44777</v>
      </c>
      <c r="D19" s="56">
        <v>99847</v>
      </c>
      <c r="E19" s="36">
        <v>466760</v>
      </c>
      <c r="F19" s="36">
        <v>189312</v>
      </c>
    </row>
    <row r="20" spans="1:6" ht="14.25" customHeight="1">
      <c r="A20" s="5" t="s">
        <v>27</v>
      </c>
      <c r="B20" s="8"/>
      <c r="C20" s="56">
        <v>-2349</v>
      </c>
      <c r="D20" s="56">
        <v>-38191</v>
      </c>
      <c r="E20" s="36">
        <v>-321452</v>
      </c>
      <c r="F20" s="36">
        <v>-176497</v>
      </c>
    </row>
    <row r="21" spans="1:8" ht="14.25" customHeight="1">
      <c r="A21" s="6" t="s">
        <v>57</v>
      </c>
      <c r="B21" s="8"/>
      <c r="C21" s="37">
        <f>SUM(C15:C20)</f>
        <v>78046851</v>
      </c>
      <c r="D21" s="36">
        <f>SUM(D15:D20)</f>
        <v>46267724</v>
      </c>
      <c r="E21" s="37">
        <f>SUM(E15:E20)</f>
        <v>206450263</v>
      </c>
      <c r="F21" s="36">
        <f>SUM(F15:F20)</f>
        <v>112956828</v>
      </c>
      <c r="H21" s="30"/>
    </row>
    <row r="22" spans="1:8" ht="14.25" customHeight="1">
      <c r="A22" s="5" t="s">
        <v>29</v>
      </c>
      <c r="B22" s="8">
        <v>22</v>
      </c>
      <c r="C22" s="56">
        <v>-24584039</v>
      </c>
      <c r="D22" s="56">
        <v>-9727151</v>
      </c>
      <c r="E22" s="36">
        <v>-52357709</v>
      </c>
      <c r="F22" s="36">
        <v>-24041174</v>
      </c>
      <c r="H22" s="30"/>
    </row>
    <row r="23" spans="1:6" ht="26.25" customHeight="1">
      <c r="A23" s="6" t="s">
        <v>63</v>
      </c>
      <c r="B23" s="8"/>
      <c r="C23" s="37">
        <f>SUM(C21:C22)</f>
        <v>53462812</v>
      </c>
      <c r="D23" s="36">
        <f>SUM(D21:D22)</f>
        <v>36540573</v>
      </c>
      <c r="E23" s="37">
        <f>SUM(E21:E22)</f>
        <v>154092554</v>
      </c>
      <c r="F23" s="36">
        <f>SUM(F21:F22)</f>
        <v>88915654</v>
      </c>
    </row>
    <row r="24" spans="1:6" s="33" customFormat="1" ht="26.25" customHeight="1">
      <c r="A24" s="5" t="s">
        <v>61</v>
      </c>
      <c r="B24" s="8"/>
      <c r="C24" s="56">
        <v>-606883</v>
      </c>
      <c r="D24" s="56">
        <v>134271</v>
      </c>
      <c r="E24" s="37">
        <v>-339460</v>
      </c>
      <c r="F24" s="36">
        <v>-206797</v>
      </c>
    </row>
    <row r="25" spans="1:6" s="33" customFormat="1" ht="26.25" customHeight="1">
      <c r="A25" s="6" t="s">
        <v>62</v>
      </c>
      <c r="B25" s="8"/>
      <c r="C25" s="37">
        <f>SUM(C23:C24)</f>
        <v>52855929</v>
      </c>
      <c r="D25" s="36">
        <f>SUM(D23:D24)</f>
        <v>36674844</v>
      </c>
      <c r="E25" s="37">
        <f>SUM(E23:E24)</f>
        <v>153753094</v>
      </c>
      <c r="F25" s="36">
        <f>SUM(F23:F24)</f>
        <v>88708857</v>
      </c>
    </row>
    <row r="26" spans="1:6" ht="28.5" customHeight="1">
      <c r="A26" s="5" t="s">
        <v>58</v>
      </c>
      <c r="B26" s="8">
        <v>10</v>
      </c>
      <c r="C26" s="56"/>
      <c r="D26" s="56"/>
      <c r="E26" s="37">
        <v>0.43</v>
      </c>
      <c r="F26" s="36">
        <v>0.2</v>
      </c>
    </row>
    <row r="27" spans="2:6" ht="14.25" customHeight="1">
      <c r="B27" s="3"/>
      <c r="C27" s="3"/>
      <c r="D27" s="3"/>
      <c r="E27" s="7"/>
      <c r="F27" s="7"/>
    </row>
  </sheetData>
  <sheetProtection/>
  <mergeCells count="9">
    <mergeCell ref="A4:F4"/>
    <mergeCell ref="A5:F5"/>
    <mergeCell ref="A6:A8"/>
    <mergeCell ref="B6:B8"/>
    <mergeCell ref="A1:F1"/>
    <mergeCell ref="A2:F2"/>
    <mergeCell ref="A3:F3"/>
    <mergeCell ref="C6:D7"/>
    <mergeCell ref="E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F50" sqref="F50"/>
    </sheetView>
  </sheetViews>
  <sheetFormatPr defaultColWidth="9.140625" defaultRowHeight="15"/>
  <cols>
    <col min="1" max="1" width="50.8515625" style="13" customWidth="1"/>
    <col min="2" max="2" width="9.140625" style="13" customWidth="1"/>
    <col min="3" max="3" width="16.28125" style="14" bestFit="1" customWidth="1"/>
    <col min="4" max="4" width="16.28125" style="13" bestFit="1" customWidth="1"/>
    <col min="5" max="6" width="13.140625" style="27" bestFit="1" customWidth="1"/>
    <col min="7" max="16384" width="9.140625" style="27" customWidth="1"/>
  </cols>
  <sheetData>
    <row r="1" spans="1:4" ht="30.75" customHeight="1">
      <c r="A1" s="74" t="s">
        <v>68</v>
      </c>
      <c r="B1" s="75"/>
      <c r="C1" s="76" t="s">
        <v>69</v>
      </c>
      <c r="D1" s="76"/>
    </row>
    <row r="2" spans="1:4" ht="37.5" customHeight="1">
      <c r="A2" s="77" t="s">
        <v>80</v>
      </c>
      <c r="B2" s="77"/>
      <c r="C2" s="77"/>
      <c r="D2" s="77"/>
    </row>
    <row r="3" spans="1:4" ht="18" customHeight="1">
      <c r="A3" s="78"/>
      <c r="C3" s="79" t="s">
        <v>81</v>
      </c>
      <c r="D3" s="80"/>
    </row>
    <row r="4" spans="1:4" s="39" customFormat="1" ht="15">
      <c r="A4" s="81"/>
      <c r="B4" s="82"/>
      <c r="C4" s="83" t="s">
        <v>82</v>
      </c>
      <c r="D4" s="84"/>
    </row>
    <row r="5" spans="1:4" s="39" customFormat="1" ht="15">
      <c r="A5" s="81"/>
      <c r="B5" s="82"/>
      <c r="C5" s="85" t="s">
        <v>118</v>
      </c>
      <c r="D5" s="85" t="s">
        <v>83</v>
      </c>
    </row>
    <row r="6" spans="1:4" s="39" customFormat="1" ht="18" customHeight="1">
      <c r="A6" s="86" t="s">
        <v>84</v>
      </c>
      <c r="B6" s="87"/>
      <c r="C6" s="87"/>
      <c r="D6" s="88"/>
    </row>
    <row r="7" spans="1:4" s="39" customFormat="1" ht="18" customHeight="1">
      <c r="A7" s="89" t="s">
        <v>85</v>
      </c>
      <c r="B7" s="90"/>
      <c r="C7" s="91">
        <f>SUM(C9:C13)</f>
        <v>562325311</v>
      </c>
      <c r="D7" s="91">
        <f>SUM(D9:D13)</f>
        <v>471414269</v>
      </c>
    </row>
    <row r="8" spans="1:4" s="39" customFormat="1" ht="15">
      <c r="A8" s="90" t="s">
        <v>86</v>
      </c>
      <c r="B8" s="90"/>
      <c r="C8" s="91"/>
      <c r="D8" s="91"/>
    </row>
    <row r="9" spans="1:4" s="39" customFormat="1" ht="15">
      <c r="A9" s="90" t="s">
        <v>87</v>
      </c>
      <c r="B9" s="90"/>
      <c r="C9" s="92">
        <v>427275079</v>
      </c>
      <c r="D9" s="92">
        <v>369570106</v>
      </c>
    </row>
    <row r="10" spans="1:4" s="39" customFormat="1" ht="15">
      <c r="A10" s="90" t="s">
        <v>88</v>
      </c>
      <c r="B10" s="90"/>
      <c r="C10" s="92">
        <v>1381250</v>
      </c>
      <c r="D10" s="92">
        <v>726102</v>
      </c>
    </row>
    <row r="11" spans="1:4" s="39" customFormat="1" ht="15">
      <c r="A11" s="90" t="s">
        <v>89</v>
      </c>
      <c r="B11" s="90"/>
      <c r="C11" s="92">
        <v>101398162</v>
      </c>
      <c r="D11" s="92">
        <v>76680629</v>
      </c>
    </row>
    <row r="12" spans="1:4" s="59" customFormat="1" ht="15">
      <c r="A12" s="90" t="s">
        <v>90</v>
      </c>
      <c r="B12" s="90"/>
      <c r="C12" s="92"/>
      <c r="D12" s="92"/>
    </row>
    <row r="13" spans="1:4" s="39" customFormat="1" ht="15">
      <c r="A13" s="90" t="s">
        <v>91</v>
      </c>
      <c r="B13" s="90"/>
      <c r="C13" s="92">
        <v>32270820</v>
      </c>
      <c r="D13" s="92">
        <v>24437432</v>
      </c>
    </row>
    <row r="14" spans="1:4" s="39" customFormat="1" ht="20.25" customHeight="1">
      <c r="A14" s="89" t="s">
        <v>92</v>
      </c>
      <c r="B14" s="90"/>
      <c r="C14" s="91">
        <f>SUM(C16:C22)</f>
        <v>412621369</v>
      </c>
      <c r="D14" s="91">
        <f>SUM(D16:D22)</f>
        <v>324341903</v>
      </c>
    </row>
    <row r="15" spans="1:4" s="39" customFormat="1" ht="15">
      <c r="A15" s="90" t="s">
        <v>86</v>
      </c>
      <c r="B15" s="90"/>
      <c r="C15" s="91"/>
      <c r="D15" s="91"/>
    </row>
    <row r="16" spans="1:4" s="39" customFormat="1" ht="15">
      <c r="A16" s="90" t="s">
        <v>93</v>
      </c>
      <c r="B16" s="90"/>
      <c r="C16" s="92">
        <v>58568401</v>
      </c>
      <c r="D16" s="92">
        <v>48752325</v>
      </c>
    </row>
    <row r="17" spans="1:4" s="39" customFormat="1" ht="15">
      <c r="A17" s="90" t="s">
        <v>94</v>
      </c>
      <c r="B17" s="90"/>
      <c r="C17" s="92">
        <v>162654668</v>
      </c>
      <c r="D17" s="92">
        <v>145782917</v>
      </c>
    </row>
    <row r="18" spans="1:4" s="39" customFormat="1" ht="15">
      <c r="A18" s="90" t="s">
        <v>95</v>
      </c>
      <c r="B18" s="90"/>
      <c r="C18" s="92">
        <v>26948269</v>
      </c>
      <c r="D18" s="92">
        <v>19883915</v>
      </c>
    </row>
    <row r="19" spans="1:4" s="39" customFormat="1" ht="15">
      <c r="A19" s="90" t="s">
        <v>96</v>
      </c>
      <c r="B19" s="90"/>
      <c r="C19" s="92">
        <v>836296</v>
      </c>
      <c r="D19" s="92"/>
    </row>
    <row r="20" spans="1:4" s="39" customFormat="1" ht="15">
      <c r="A20" s="90" t="s">
        <v>97</v>
      </c>
      <c r="B20" s="90"/>
      <c r="C20" s="92">
        <v>31021099</v>
      </c>
      <c r="D20" s="92">
        <v>27013368</v>
      </c>
    </row>
    <row r="21" spans="1:4" s="39" customFormat="1" ht="15">
      <c r="A21" s="90" t="s">
        <v>98</v>
      </c>
      <c r="B21" s="90"/>
      <c r="C21" s="92">
        <v>104581286</v>
      </c>
      <c r="D21" s="92">
        <v>57755681</v>
      </c>
    </row>
    <row r="22" spans="1:4" s="39" customFormat="1" ht="15">
      <c r="A22" s="90" t="s">
        <v>99</v>
      </c>
      <c r="B22" s="90"/>
      <c r="C22" s="92">
        <v>28011350</v>
      </c>
      <c r="D22" s="92">
        <v>25153697</v>
      </c>
    </row>
    <row r="23" spans="1:4" s="39" customFormat="1" ht="21" customHeight="1">
      <c r="A23" s="89" t="s">
        <v>100</v>
      </c>
      <c r="B23" s="90"/>
      <c r="C23" s="91">
        <f>C7-C14</f>
        <v>149703942</v>
      </c>
      <c r="D23" s="91">
        <f>D7-D14</f>
        <v>147072366</v>
      </c>
    </row>
    <row r="24" spans="1:4" s="39" customFormat="1" ht="18" customHeight="1">
      <c r="A24" s="89" t="s">
        <v>101</v>
      </c>
      <c r="B24" s="90"/>
      <c r="C24" s="91"/>
      <c r="D24" s="91"/>
    </row>
    <row r="25" spans="1:4" s="39" customFormat="1" ht="15">
      <c r="A25" s="90" t="s">
        <v>85</v>
      </c>
      <c r="B25" s="90"/>
      <c r="C25" s="92">
        <f>SUM(C27:C29)</f>
        <v>219058</v>
      </c>
      <c r="D25" s="92">
        <f>SUM(D27:D29)</f>
        <v>238376</v>
      </c>
    </row>
    <row r="26" spans="1:4" s="39" customFormat="1" ht="15">
      <c r="A26" s="90" t="s">
        <v>86</v>
      </c>
      <c r="B26" s="90"/>
      <c r="C26" s="91"/>
      <c r="D26" s="91"/>
    </row>
    <row r="27" spans="1:4" s="39" customFormat="1" ht="15">
      <c r="A27" s="90" t="s">
        <v>102</v>
      </c>
      <c r="B27" s="90"/>
      <c r="C27" s="92">
        <v>219058</v>
      </c>
      <c r="D27" s="92">
        <v>238376</v>
      </c>
    </row>
    <row r="28" spans="1:6" s="39" customFormat="1" ht="15">
      <c r="A28" s="90" t="s">
        <v>103</v>
      </c>
      <c r="B28" s="90"/>
      <c r="C28" s="93"/>
      <c r="D28" s="93"/>
      <c r="F28" s="58"/>
    </row>
    <row r="29" spans="1:4" s="39" customFormat="1" ht="15">
      <c r="A29" s="90" t="s">
        <v>91</v>
      </c>
      <c r="B29" s="90"/>
      <c r="C29" s="93"/>
      <c r="D29" s="93"/>
    </row>
    <row r="30" spans="1:4" s="39" customFormat="1" ht="15">
      <c r="A30" s="90" t="s">
        <v>92</v>
      </c>
      <c r="B30" s="90"/>
      <c r="C30" s="92">
        <f>SUM(C32:C35)</f>
        <v>49247774</v>
      </c>
      <c r="D30" s="92">
        <f>SUM(D32:D35)</f>
        <v>42616100</v>
      </c>
    </row>
    <row r="31" spans="1:4" s="39" customFormat="1" ht="15">
      <c r="A31" s="90" t="s">
        <v>86</v>
      </c>
      <c r="B31" s="90"/>
      <c r="C31" s="92"/>
      <c r="D31" s="92"/>
    </row>
    <row r="32" spans="1:4" s="39" customFormat="1" ht="15">
      <c r="A32" s="90" t="s">
        <v>104</v>
      </c>
      <c r="B32" s="90"/>
      <c r="C32" s="92">
        <v>49191034</v>
      </c>
      <c r="D32" s="92">
        <v>42599733</v>
      </c>
    </row>
    <row r="33" spans="1:4" s="39" customFormat="1" ht="15">
      <c r="A33" s="90" t="s">
        <v>105</v>
      </c>
      <c r="B33" s="90"/>
      <c r="C33" s="92">
        <v>56740</v>
      </c>
      <c r="D33" s="92">
        <v>16367</v>
      </c>
    </row>
    <row r="34" spans="1:4" s="39" customFormat="1" ht="15">
      <c r="A34" s="90" t="s">
        <v>106</v>
      </c>
      <c r="B34" s="90"/>
      <c r="C34" s="91"/>
      <c r="D34" s="91"/>
    </row>
    <row r="35" spans="1:4" ht="15">
      <c r="A35" s="90" t="s">
        <v>99</v>
      </c>
      <c r="B35" s="90"/>
      <c r="C35" s="91"/>
      <c r="D35" s="91"/>
    </row>
    <row r="36" spans="1:4" ht="15" customHeight="1">
      <c r="A36" s="89" t="s">
        <v>107</v>
      </c>
      <c r="B36" s="90"/>
      <c r="C36" s="91">
        <f>C25-C30</f>
        <v>-49028716</v>
      </c>
      <c r="D36" s="91">
        <f>D25-D30</f>
        <v>-42377724</v>
      </c>
    </row>
    <row r="37" spans="1:4" ht="15" customHeight="1">
      <c r="A37" s="89" t="s">
        <v>108</v>
      </c>
      <c r="B37" s="89"/>
      <c r="C37" s="92"/>
      <c r="D37" s="92"/>
    </row>
    <row r="38" spans="1:4" ht="15" customHeight="1">
      <c r="A38" s="90" t="s">
        <v>85</v>
      </c>
      <c r="B38" s="90"/>
      <c r="C38" s="92">
        <f>SUM(C40:C42)</f>
        <v>42761172</v>
      </c>
      <c r="D38" s="92">
        <f>SUM(D40:D42)</f>
        <v>94513</v>
      </c>
    </row>
    <row r="39" spans="1:4" ht="15" customHeight="1">
      <c r="A39" s="90" t="s">
        <v>86</v>
      </c>
      <c r="B39" s="90"/>
      <c r="C39" s="92"/>
      <c r="D39" s="92"/>
    </row>
    <row r="40" spans="1:4" ht="15">
      <c r="A40" s="90" t="s">
        <v>109</v>
      </c>
      <c r="B40" s="90"/>
      <c r="C40" s="92"/>
      <c r="D40" s="92"/>
    </row>
    <row r="41" spans="1:4" ht="15">
      <c r="A41" s="90" t="s">
        <v>110</v>
      </c>
      <c r="B41" s="90"/>
      <c r="C41" s="94">
        <v>42565600</v>
      </c>
      <c r="D41" s="94"/>
    </row>
    <row r="42" spans="1:4" ht="15">
      <c r="A42" s="90" t="s">
        <v>91</v>
      </c>
      <c r="B42" s="90"/>
      <c r="C42" s="94">
        <v>195572</v>
      </c>
      <c r="D42" s="94">
        <v>94513</v>
      </c>
    </row>
    <row r="43" spans="1:4" ht="15">
      <c r="A43" s="89" t="s">
        <v>92</v>
      </c>
      <c r="B43" s="89"/>
      <c r="C43" s="95">
        <f>SUM(C45:C47)</f>
        <v>22829</v>
      </c>
      <c r="D43" s="95">
        <f>SUM(D45:D47)</f>
        <v>122859</v>
      </c>
    </row>
    <row r="44" spans="1:4" ht="15">
      <c r="A44" s="90" t="s">
        <v>86</v>
      </c>
      <c r="B44" s="90"/>
      <c r="C44" s="95"/>
      <c r="D44" s="95"/>
    </row>
    <row r="45" spans="1:4" ht="15">
      <c r="A45" s="90" t="s">
        <v>111</v>
      </c>
      <c r="B45" s="90"/>
      <c r="C45" s="95"/>
      <c r="D45" s="95"/>
    </row>
    <row r="46" spans="1:4" ht="15">
      <c r="A46" s="90" t="s">
        <v>112</v>
      </c>
      <c r="B46" s="90"/>
      <c r="C46" s="94">
        <v>22829</v>
      </c>
      <c r="D46" s="94">
        <v>121859</v>
      </c>
    </row>
    <row r="47" spans="1:4" ht="15">
      <c r="A47" s="90" t="s">
        <v>113</v>
      </c>
      <c r="B47" s="90"/>
      <c r="C47" s="94"/>
      <c r="D47" s="94">
        <v>1000</v>
      </c>
    </row>
    <row r="48" spans="1:4" ht="15">
      <c r="A48" s="89" t="s">
        <v>114</v>
      </c>
      <c r="B48" s="90"/>
      <c r="C48" s="95">
        <f>C38-C43</f>
        <v>42738343</v>
      </c>
      <c r="D48" s="95">
        <f>D38-D43</f>
        <v>-28346</v>
      </c>
    </row>
    <row r="49" spans="1:4" ht="15">
      <c r="A49" s="89" t="s">
        <v>115</v>
      </c>
      <c r="B49" s="90"/>
      <c r="C49" s="95">
        <f>C23+C36+C48</f>
        <v>143413569</v>
      </c>
      <c r="D49" s="95">
        <f>D23+D36+D48</f>
        <v>104666296</v>
      </c>
    </row>
    <row r="50" spans="1:4" ht="15">
      <c r="A50" s="89" t="s">
        <v>116</v>
      </c>
      <c r="B50" s="90"/>
      <c r="C50" s="95">
        <v>3010386</v>
      </c>
      <c r="D50" s="95">
        <v>3752628</v>
      </c>
    </row>
    <row r="51" spans="1:4" ht="15">
      <c r="A51" s="89" t="s">
        <v>117</v>
      </c>
      <c r="B51" s="90"/>
      <c r="C51" s="95">
        <f>C49+C50</f>
        <v>146423955</v>
      </c>
      <c r="D51" s="95">
        <f>D49+D50</f>
        <v>108418924</v>
      </c>
    </row>
    <row r="52" ht="18" customHeight="1"/>
    <row r="53" ht="15">
      <c r="D53" s="96"/>
    </row>
    <row r="54" spans="1:4" s="39" customFormat="1" ht="15">
      <c r="A54" s="13"/>
      <c r="B54" s="13"/>
      <c r="C54" s="14"/>
      <c r="D54" s="96"/>
    </row>
    <row r="55" spans="1:4" s="39" customFormat="1" ht="15">
      <c r="A55" s="13"/>
      <c r="B55" s="13"/>
      <c r="C55" s="14"/>
      <c r="D55" s="13"/>
    </row>
    <row r="56" spans="1:6" s="39" customFormat="1" ht="15">
      <c r="A56" s="13"/>
      <c r="B56" s="13"/>
      <c r="C56" s="14"/>
      <c r="D56" s="13"/>
      <c r="F56" s="57"/>
    </row>
    <row r="57" spans="1:6" s="39" customFormat="1" ht="15">
      <c r="A57" s="13"/>
      <c r="B57" s="13"/>
      <c r="C57" s="14"/>
      <c r="D57" s="13"/>
      <c r="F57" s="57"/>
    </row>
    <row r="58" spans="1:6" s="39" customFormat="1" ht="15">
      <c r="A58" s="13"/>
      <c r="B58" s="13"/>
      <c r="C58" s="14"/>
      <c r="D58" s="13"/>
      <c r="F58" s="57"/>
    </row>
  </sheetData>
  <sheetProtection/>
  <mergeCells count="5">
    <mergeCell ref="A2:D2"/>
    <mergeCell ref="C1:D1"/>
    <mergeCell ref="C3:D3"/>
    <mergeCell ref="C4:D4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.75">
      <c r="A2" s="73" t="s">
        <v>36</v>
      </c>
      <c r="B2" s="73"/>
      <c r="C2" s="73"/>
      <c r="D2" s="73"/>
    </row>
    <row r="5" spans="1:4" ht="15">
      <c r="A5" s="27"/>
      <c r="B5" s="26" t="s">
        <v>49</v>
      </c>
      <c r="C5" s="26" t="s">
        <v>48</v>
      </c>
      <c r="D5" s="25" t="s">
        <v>47</v>
      </c>
    </row>
    <row r="6" spans="1:4" ht="15">
      <c r="A6" s="24" t="s">
        <v>0</v>
      </c>
      <c r="B6" s="23" t="s">
        <v>46</v>
      </c>
      <c r="C6" s="23" t="s">
        <v>45</v>
      </c>
      <c r="D6" s="17"/>
    </row>
    <row r="7" spans="1:4" ht="15">
      <c r="A7" s="14" t="s">
        <v>70</v>
      </c>
      <c r="B7" s="22">
        <v>107958384</v>
      </c>
      <c r="C7" s="18">
        <v>178157896</v>
      </c>
      <c r="D7" s="21">
        <f>SUM(B7:C7)</f>
        <v>286116280</v>
      </c>
    </row>
    <row r="8" spans="1:4" ht="15">
      <c r="A8" s="13" t="s">
        <v>44</v>
      </c>
      <c r="B8" s="20">
        <v>0</v>
      </c>
      <c r="C8" s="19">
        <v>88915654</v>
      </c>
      <c r="D8" s="19">
        <f>C8</f>
        <v>88915654</v>
      </c>
    </row>
    <row r="9" spans="1:4" ht="15">
      <c r="A9" s="13" t="s">
        <v>65</v>
      </c>
      <c r="B9" s="20"/>
      <c r="C9" s="19">
        <v>-206797</v>
      </c>
      <c r="D9" s="19">
        <f>C9</f>
        <v>-206797</v>
      </c>
    </row>
    <row r="10" spans="1:4" ht="15">
      <c r="A10" s="13" t="s">
        <v>42</v>
      </c>
      <c r="B10" s="20">
        <v>0</v>
      </c>
      <c r="C10" s="20">
        <f>SUM(C8:C9)</f>
        <v>88708857</v>
      </c>
      <c r="D10" s="19">
        <f>C10</f>
        <v>88708857</v>
      </c>
    </row>
    <row r="11" spans="1:4" ht="15">
      <c r="A11" s="13" t="s">
        <v>37</v>
      </c>
      <c r="B11" s="20"/>
      <c r="C11" s="20">
        <v>-65476546</v>
      </c>
      <c r="D11" s="20">
        <v>0</v>
      </c>
    </row>
    <row r="12" spans="1:6" ht="15">
      <c r="A12" s="14" t="s">
        <v>78</v>
      </c>
      <c r="B12" s="18">
        <v>107958384</v>
      </c>
      <c r="C12" s="18">
        <v>201390207</v>
      </c>
      <c r="D12" s="18">
        <f>SUM(B12:C12)</f>
        <v>309348591</v>
      </c>
      <c r="F12" s="29"/>
    </row>
    <row r="13" spans="1:4" ht="33" customHeight="1">
      <c r="A13" s="14" t="s">
        <v>71</v>
      </c>
      <c r="B13" s="18">
        <v>107958384</v>
      </c>
      <c r="C13" s="18">
        <v>82931574</v>
      </c>
      <c r="D13" s="18">
        <f>B13+C13</f>
        <v>190889958</v>
      </c>
    </row>
    <row r="14" spans="1:4" ht="15">
      <c r="A14" s="13" t="s">
        <v>43</v>
      </c>
      <c r="B14" s="20">
        <v>0</v>
      </c>
      <c r="C14" s="19">
        <v>154092554</v>
      </c>
      <c r="D14" s="18">
        <f>C14</f>
        <v>154092554</v>
      </c>
    </row>
    <row r="15" spans="1:4" ht="15">
      <c r="A15" s="13" t="s">
        <v>65</v>
      </c>
      <c r="B15" s="20"/>
      <c r="C15" s="19">
        <v>-339460</v>
      </c>
      <c r="D15" s="18">
        <f>C15</f>
        <v>-339460</v>
      </c>
    </row>
    <row r="16" spans="1:4" ht="15">
      <c r="A16" s="13" t="s">
        <v>42</v>
      </c>
      <c r="B16" s="20">
        <v>0</v>
      </c>
      <c r="C16" s="19">
        <f>SUM(C14:C15)</f>
        <v>153753094</v>
      </c>
      <c r="D16" s="18">
        <f>SUM(D14:D15)</f>
        <v>153753094</v>
      </c>
    </row>
    <row r="17" spans="1:4" ht="15">
      <c r="A17" s="13" t="s">
        <v>37</v>
      </c>
      <c r="B17" s="20"/>
      <c r="C17" s="19">
        <v>-110035460</v>
      </c>
      <c r="D17" s="18">
        <f>SUM(C17)</f>
        <v>-110035460</v>
      </c>
    </row>
    <row r="18" spans="1:6" ht="15">
      <c r="A18" s="17" t="s">
        <v>79</v>
      </c>
      <c r="B18" s="16">
        <v>107958384</v>
      </c>
      <c r="C18" s="15">
        <v>126649208</v>
      </c>
      <c r="D18" s="15">
        <f>SUM(B18:C18)</f>
        <v>234607592</v>
      </c>
      <c r="F18" s="29"/>
    </row>
    <row r="20" ht="15">
      <c r="D20" s="29"/>
    </row>
    <row r="21" ht="15">
      <c r="D21" s="29"/>
    </row>
    <row r="22" ht="15">
      <c r="B22" s="29"/>
    </row>
    <row r="23" ht="15">
      <c r="B23" s="2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2018-11-20T06:49:42Z</dcterms:modified>
  <cp:category/>
  <cp:version/>
  <cp:contentType/>
  <cp:contentStatus/>
</cp:coreProperties>
</file>