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<sst xmlns="http://schemas.openxmlformats.org/spreadsheetml/2006/main" count="145" uniqueCount="120">
  <si>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</si>
  <si>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</si>
  <si>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</si>
  <si>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</si>
  <si>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</si>
  <si>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</si>
  <si>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</si>
  <si>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</si>
  <si>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</si>
  <si>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</si>
  <si>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</si>
  <si>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</si>
  <si>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</si>
  <si>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</si>
  <si>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</si>
  <si>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</si>
  <si>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</si>
  <si>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</si>
  <si>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</si>
  <si>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</si>
  <si>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</si>
  <si>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</si>
  <si>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</si>
  <si>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</si>
  <si>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</si>
  <si>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</si>
  <si>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</si>
  <si>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</si>
  <si>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</si>
  <si>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</si>
  <si>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</si>
  <si>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</si>
  <si>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</si>
  <si>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</si>
  <si>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</si>
  <si>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</si>
  <si>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</si>
  <si>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</si>
  <si>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</si>
  <si>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</si>
  <si>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</si>
  <si>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</si>
  <si>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</si>
  <si>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</si>
  <si>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</si>
  <si>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</si>
  <si>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</si>
  <si>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</si>
  <si>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</si>
  <si>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</si>
  <si>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</si>
  <si>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</si>
  <si>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</si>
  <si>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</si>
  <si>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</si>
  <si>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</si>
  <si>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</si>
  <si>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</si>
  <si>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</si>
  <si>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</si>
  <si>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</si>
  <si>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ПРОМЕЖУТОЧНЫЙ КОНСОЛИДИРОВАННЫЙ ОТЧЕТ О ДВИЖЕНИИ ДЕНЕЖНЫХ СРЕДСТВ.</t>
  </si>
  <si>
    <t>31декабря 2019 года</t>
  </si>
  <si>
    <t xml:space="preserve">На 1 января 2019 года </t>
  </si>
  <si>
    <t>На 1 января 2020 года</t>
  </si>
  <si>
    <t>Примечание</t>
  </si>
  <si>
    <t>Прочий совокупный убыток за период</t>
  </si>
  <si>
    <t>На 30 cентября 2019 года</t>
  </si>
  <si>
    <t xml:space="preserve">На 30 сентября 2020 года 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</si>
  <si>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</si>
  <si>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</si>
  <si>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</si>
  <si>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</si>
  <si>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</si>
  <si>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</si>
  <si>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</si>
  <si>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</si>
  <si>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</si>
  <si>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</si>
  <si>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</si>
  <si>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</si>
  <si>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пенсионных отчислений, соцстрахование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</si>
  <si>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</si>
  <si>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</si>
  <si>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</si>
  <si>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</si>
  <si>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</si>
  <si>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</si>
  <si>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</si>
  <si>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</si>
  <si>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</si>
  <si>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</si>
  <si>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</si>
  <si>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</si>
  <si>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</si>
  <si>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</si>
  <si>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</si>
  <si>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</si>
  <si>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</si>
  <si>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</si>
  <si>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</si>
  <si>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</si>
  <si>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</si>
  <si>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</si>
  <si>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</si>
  <si>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прочие поступления (проц депоз)</t>
  </si>
  <si>
    <t>погашение займов</t>
  </si>
  <si>
    <t>приобретение собственных акций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</si>
  <si>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</si>
  <si>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</si>
  <si>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</si>
  <si>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</si>
  <si>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</si>
  <si>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</si>
  <si>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 30.09.2020 г.</t>
  </si>
  <si>
    <t>30.09.2019г.</t>
  </si>
  <si>
    <t>Обесценение активов по разведке и оценке</t>
  </si>
  <si>
    <t xml:space="preserve">30 сентября 2019 года </t>
  </si>
  <si>
    <t xml:space="preserve">30 сентября 2020 года </t>
  </si>
  <si>
    <t xml:space="preserve">За девять месяца, закончившихся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</si>
</sst>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</numFmts>
  <fonts count="52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172" fontId="36" fillId="0" borderId="11" xfId="58" applyNumberFormat="1" applyFont="1" applyBorder="1" applyAlignment="1">
      <alignment/>
    </xf>
    <xf numFmtId="172" fontId="36" fillId="0" borderId="11" xfId="58" applyNumberFormat="1" applyFont="1" applyBorder="1" applyAlignment="1">
      <alignment horizontal="center"/>
    </xf>
    <xf numFmtId="0" fontId="36" fillId="0" borderId="11" xfId="0" applyFont="1" applyBorder="1" applyAlignment="1">
      <alignment/>
    </xf>
    <xf numFmtId="172" fontId="36" fillId="0" borderId="0" xfId="58" applyNumberFormat="1" applyFont="1" applyAlignment="1">
      <alignment/>
    </xf>
    <xf numFmtId="172" fontId="28" fillId="0" borderId="0" xfId="58" applyNumberFormat="1" applyFont="1" applyAlignment="1">
      <alignment/>
    </xf>
    <xf numFmtId="172" fontId="28" fillId="0" borderId="0" xfId="58" applyNumberFormat="1" applyFont="1" applyAlignment="1">
      <alignment horizontal="right"/>
    </xf>
    <xf numFmtId="172" fontId="36" fillId="0" borderId="0" xfId="58" applyNumberFormat="1" applyFont="1" applyAlignment="1">
      <alignment/>
    </xf>
    <xf numFmtId="172" fontId="36" fillId="0" borderId="0" xfId="58" applyNumberFormat="1" applyFont="1" applyAlignment="1">
      <alignment horizontal="center"/>
    </xf>
    <xf numFmtId="0" fontId="36" fillId="0" borderId="11" xfId="0" applyFont="1" applyBorder="1" applyAlignment="1">
      <alignment horizontal="right"/>
    </xf>
    <xf numFmtId="0" fontId="48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5" fillId="0" borderId="0" xfId="0" applyNumberFormat="1" applyFont="1" applyAlignment="1">
      <alignment/>
    </xf>
    <xf numFmtId="17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172" fontId="45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72" fontId="45" fillId="33" borderId="10" xfId="58" applyNumberFormat="1" applyFont="1" applyFill="1" applyBorder="1" applyAlignment="1">
      <alignment horizontal="left" vertical="top" wrapText="1" indent="4"/>
    </xf>
    <xf numFmtId="172" fontId="45" fillId="33" borderId="10" xfId="58" applyNumberFormat="1" applyFont="1" applyFill="1" applyBorder="1" applyAlignment="1">
      <alignment horizontal="left" vertical="top" wrapText="1" indent="7"/>
    </xf>
    <xf numFmtId="172" fontId="45" fillId="33" borderId="10" xfId="58" applyNumberFormat="1" applyFont="1" applyFill="1" applyBorder="1" applyAlignment="1">
      <alignment vertical="top" wrapText="1"/>
    </xf>
    <xf numFmtId="172" fontId="46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horizontal="left" vertical="top" wrapText="1" indent="5"/>
    </xf>
    <xf numFmtId="172" fontId="45" fillId="33" borderId="10" xfId="58" applyNumberFormat="1" applyFont="1" applyFill="1" applyBorder="1" applyAlignment="1">
      <alignment horizontal="left" vertical="top" wrapText="1" indent="6"/>
    </xf>
    <xf numFmtId="172" fontId="45" fillId="33" borderId="10" xfId="58" applyNumberFormat="1" applyFont="1" applyFill="1" applyBorder="1" applyAlignment="1">
      <alignment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2" xfId="58" applyNumberFormat="1" applyFont="1" applyFill="1" applyBorder="1" applyAlignment="1">
      <alignment horizontal="center" vertical="center" wrapText="1"/>
    </xf>
    <xf numFmtId="172" fontId="45" fillId="33" borderId="10" xfId="58" applyNumberFormat="1" applyFont="1" applyFill="1" applyBorder="1" applyAlignment="1">
      <alignment horizontal="center" vertical="center" wrapText="1"/>
    </xf>
    <xf numFmtId="172" fontId="36" fillId="33" borderId="10" xfId="58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172" fontId="49" fillId="0" borderId="10" xfId="58" applyNumberFormat="1" applyFont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172" fontId="49" fillId="0" borderId="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33" borderId="12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C41" sqref="C41"/>
    </sheetView>
  </sheetViews>
  <sheetFormatPr defaultColWidth="9.140625" defaultRowHeight="16.5" customHeight="1"/>
  <cols>
    <col min="1" max="1" width="43.57421875" style="30" customWidth="1"/>
    <col min="2" max="2" width="6.421875" style="2" customWidth="1"/>
    <col min="3" max="3" width="20.57421875" style="30" customWidth="1"/>
    <col min="4" max="4" width="20.8515625" style="30" customWidth="1"/>
    <col min="5" max="5" width="9.140625" style="30" customWidth="1"/>
    <col min="6" max="6" width="13.421875" style="30" bestFit="1" customWidth="1"/>
    <col min="7" max="7" width="12.140625" style="30" bestFit="1" customWidth="1"/>
    <col min="8" max="16384" width="9.140625" style="30" customWidth="1"/>
  </cols>
  <sheetData>
    <row r="1" spans="1:4" ht="16.5" customHeight="1">
      <c r="A1" s="9" t="s">
        <v>29</v>
      </c>
      <c r="C1" s="1"/>
      <c r="D1" s="1"/>
    </row>
    <row r="2" spans="1:4" ht="16.5" customHeight="1">
      <c r="A2" s="82"/>
      <c r="B2" s="82"/>
      <c r="C2" s="82"/>
      <c r="D2" s="82"/>
    </row>
    <row r="3" spans="1:4" ht="16.5" customHeight="1">
      <c r="A3" s="3"/>
      <c r="B3" s="10"/>
      <c r="C3" s="3"/>
      <c r="D3" s="3"/>
    </row>
    <row r="4" spans="1:4" s="52" customFormat="1" ht="33.75" customHeight="1">
      <c r="A4" s="26" t="s">
        <v>0</v>
      </c>
      <c r="B4" s="34" t="s">
        <v>1</v>
      </c>
      <c r="C4" s="34" t="s">
        <v>118</v>
      </c>
      <c r="D4" s="34" t="s">
        <v>62</v>
      </c>
    </row>
    <row r="5" spans="1:4" ht="16.5" customHeight="1">
      <c r="A5" s="5" t="s">
        <v>2</v>
      </c>
      <c r="B5" s="6"/>
      <c r="C5" s="4"/>
      <c r="D5" s="4"/>
    </row>
    <row r="6" spans="1:4" ht="16.5" customHeight="1">
      <c r="A6" s="5" t="s">
        <v>3</v>
      </c>
      <c r="B6" s="6"/>
      <c r="C6" s="4"/>
      <c r="D6" s="4"/>
    </row>
    <row r="7" spans="1:7" ht="17.25" customHeight="1">
      <c r="A7" s="4" t="s">
        <v>4</v>
      </c>
      <c r="B7" s="6">
        <v>3</v>
      </c>
      <c r="C7" s="37">
        <v>380940713</v>
      </c>
      <c r="D7" s="37">
        <v>375361648</v>
      </c>
      <c r="G7" s="28"/>
    </row>
    <row r="8" spans="1:7" ht="16.5" customHeight="1">
      <c r="A8" s="4" t="s">
        <v>5</v>
      </c>
      <c r="B8" s="6"/>
      <c r="C8" s="38">
        <v>269946</v>
      </c>
      <c r="D8" s="38">
        <v>246112</v>
      </c>
      <c r="G8" s="28"/>
    </row>
    <row r="9" spans="1:7" ht="16.5" customHeight="1">
      <c r="A9" s="4" t="s">
        <v>6</v>
      </c>
      <c r="B9" s="6">
        <v>4</v>
      </c>
      <c r="C9" s="39">
        <v>2991569</v>
      </c>
      <c r="D9" s="39">
        <v>1365649</v>
      </c>
      <c r="G9" s="28"/>
    </row>
    <row r="10" spans="1:7" s="8" customFormat="1" ht="16.5" customHeight="1">
      <c r="A10" s="5"/>
      <c r="B10" s="7"/>
      <c r="C10" s="40">
        <f>SUM(C7:C9)</f>
        <v>384202228</v>
      </c>
      <c r="D10" s="40">
        <f>SUM(D7:D9)</f>
        <v>376973409</v>
      </c>
      <c r="G10" s="28"/>
    </row>
    <row r="11" spans="1:7" ht="16.5" customHeight="1">
      <c r="A11" s="5" t="s">
        <v>46</v>
      </c>
      <c r="B11" s="6"/>
      <c r="C11" s="39"/>
      <c r="D11" s="39"/>
      <c r="F11" s="8"/>
      <c r="G11" s="28"/>
    </row>
    <row r="12" spans="1:7" ht="16.5" customHeight="1">
      <c r="A12" s="4" t="s">
        <v>7</v>
      </c>
      <c r="B12" s="6">
        <v>5</v>
      </c>
      <c r="C12" s="41">
        <v>15443961</v>
      </c>
      <c r="D12" s="41">
        <v>14415723</v>
      </c>
      <c r="G12" s="28"/>
    </row>
    <row r="13" spans="1:7" ht="16.5" customHeight="1">
      <c r="A13" s="4" t="s">
        <v>8</v>
      </c>
      <c r="B13" s="6">
        <v>6</v>
      </c>
      <c r="C13" s="41">
        <v>19049333</v>
      </c>
      <c r="D13" s="41">
        <v>24527686</v>
      </c>
      <c r="G13" s="28"/>
    </row>
    <row r="14" spans="1:7" ht="16.5" customHeight="1">
      <c r="A14" s="4" t="s">
        <v>9</v>
      </c>
      <c r="B14" s="6">
        <v>7</v>
      </c>
      <c r="C14" s="41">
        <v>18522167</v>
      </c>
      <c r="D14" s="41">
        <v>9706600</v>
      </c>
      <c r="G14" s="28"/>
    </row>
    <row r="15" spans="1:7" ht="16.5" customHeight="1">
      <c r="A15" s="4" t="s">
        <v>10</v>
      </c>
      <c r="B15" s="6"/>
      <c r="C15" s="42">
        <v>14678809</v>
      </c>
      <c r="D15" s="42">
        <v>13060648</v>
      </c>
      <c r="G15" s="28"/>
    </row>
    <row r="16" spans="1:7" ht="32.25" customHeight="1">
      <c r="A16" s="4" t="s">
        <v>30</v>
      </c>
      <c r="B16" s="6">
        <v>8</v>
      </c>
      <c r="C16" s="41">
        <v>20688686</v>
      </c>
      <c r="D16" s="41">
        <v>36058249</v>
      </c>
      <c r="G16" s="28"/>
    </row>
    <row r="17" spans="1:7" ht="16.5" customHeight="1">
      <c r="A17" s="4" t="s">
        <v>11</v>
      </c>
      <c r="B17" s="6"/>
      <c r="C17" s="38">
        <v>207374</v>
      </c>
      <c r="D17" s="38">
        <v>86275</v>
      </c>
      <c r="G17" s="28"/>
    </row>
    <row r="18" spans="1:7" ht="16.5" customHeight="1">
      <c r="A18" s="4" t="s">
        <v>12</v>
      </c>
      <c r="B18" s="6">
        <v>9</v>
      </c>
      <c r="C18" s="39">
        <v>60880807</v>
      </c>
      <c r="D18" s="39">
        <v>15814339</v>
      </c>
      <c r="G18" s="28"/>
    </row>
    <row r="19" spans="1:7" ht="16.5" customHeight="1">
      <c r="A19" s="4"/>
      <c r="B19" s="6"/>
      <c r="C19" s="40">
        <f>SUM(C12:C18)</f>
        <v>149471137</v>
      </c>
      <c r="D19" s="40">
        <f>SUM(D12:D18)</f>
        <v>113669520</v>
      </c>
      <c r="G19" s="28"/>
    </row>
    <row r="20" spans="1:7" s="1" customFormat="1" ht="27" customHeight="1">
      <c r="A20" s="31" t="s">
        <v>53</v>
      </c>
      <c r="B20" s="32"/>
      <c r="C20" s="43">
        <v>258966</v>
      </c>
      <c r="D20" s="43">
        <v>271696</v>
      </c>
      <c r="G20" s="33"/>
    </row>
    <row r="21" spans="1:7" s="8" customFormat="1" ht="16.5" customHeight="1">
      <c r="A21" s="5" t="s">
        <v>47</v>
      </c>
      <c r="B21" s="7"/>
      <c r="C21" s="40">
        <f>C10+C19+C20</f>
        <v>533932331</v>
      </c>
      <c r="D21" s="40">
        <f>D10+D19+D20</f>
        <v>490914625</v>
      </c>
      <c r="F21" s="29"/>
      <c r="G21" s="28"/>
    </row>
    <row r="22" spans="1:7" ht="16.5" customHeight="1">
      <c r="A22" s="5" t="s">
        <v>13</v>
      </c>
      <c r="B22" s="6"/>
      <c r="C22" s="39"/>
      <c r="D22" s="39"/>
      <c r="F22" s="8"/>
      <c r="G22" s="28"/>
    </row>
    <row r="23" spans="1:7" ht="16.5" customHeight="1">
      <c r="A23" s="5" t="s">
        <v>14</v>
      </c>
      <c r="B23" s="6"/>
      <c r="C23" s="39"/>
      <c r="D23" s="39"/>
      <c r="F23" s="8"/>
      <c r="G23" s="28"/>
    </row>
    <row r="24" spans="1:7" ht="16.5" customHeight="1">
      <c r="A24" s="4" t="s">
        <v>15</v>
      </c>
      <c r="B24" s="6">
        <v>10</v>
      </c>
      <c r="C24" s="37">
        <v>107958384</v>
      </c>
      <c r="D24" s="37">
        <v>107958384</v>
      </c>
      <c r="G24" s="28"/>
    </row>
    <row r="25" spans="1:7" ht="16.5" customHeight="1">
      <c r="A25" s="4" t="s">
        <v>16</v>
      </c>
      <c r="B25" s="6"/>
      <c r="C25" s="39">
        <v>145034875</v>
      </c>
      <c r="D25" s="39">
        <v>153567667</v>
      </c>
      <c r="G25" s="28"/>
    </row>
    <row r="26" spans="1:7" s="8" customFormat="1" ht="16.5" customHeight="1">
      <c r="A26" s="5" t="s">
        <v>43</v>
      </c>
      <c r="B26" s="7"/>
      <c r="C26" s="40">
        <f>SUM(C24:C25)</f>
        <v>252993259</v>
      </c>
      <c r="D26" s="40">
        <f>SUM(D24:D25)</f>
        <v>261526051</v>
      </c>
      <c r="F26" s="30"/>
      <c r="G26" s="28"/>
    </row>
    <row r="27" spans="1:7" ht="16.5" customHeight="1">
      <c r="A27" s="5" t="s">
        <v>17</v>
      </c>
      <c r="B27" s="6"/>
      <c r="C27" s="39"/>
      <c r="D27" s="39"/>
      <c r="G27" s="28"/>
    </row>
    <row r="28" spans="1:7" ht="16.5" customHeight="1">
      <c r="A28" s="4" t="s">
        <v>19</v>
      </c>
      <c r="B28" s="6">
        <v>11</v>
      </c>
      <c r="C28" s="39">
        <v>106802883</v>
      </c>
      <c r="D28" s="39">
        <v>98356509</v>
      </c>
      <c r="G28" s="28"/>
    </row>
    <row r="29" spans="1:7" ht="16.5" customHeight="1">
      <c r="A29" s="4" t="s">
        <v>57</v>
      </c>
      <c r="B29" s="6">
        <v>12</v>
      </c>
      <c r="C29" s="39">
        <v>0</v>
      </c>
      <c r="D29" s="39">
        <v>49553400</v>
      </c>
      <c r="G29" s="28"/>
    </row>
    <row r="30" spans="1:7" ht="19.5" customHeight="1">
      <c r="A30" s="4" t="s">
        <v>18</v>
      </c>
      <c r="B30" s="6">
        <v>10</v>
      </c>
      <c r="C30" s="38">
        <v>987616</v>
      </c>
      <c r="D30" s="38">
        <v>987616</v>
      </c>
      <c r="G30" s="28"/>
    </row>
    <row r="31" spans="1:7" s="8" customFormat="1" ht="16.5" customHeight="1">
      <c r="A31" s="5"/>
      <c r="B31" s="7"/>
      <c r="C31" s="40">
        <f>SUM(C28:C30)</f>
        <v>107790499</v>
      </c>
      <c r="D31" s="40">
        <f>SUM(D28:D30)</f>
        <v>148897525</v>
      </c>
      <c r="G31" s="28"/>
    </row>
    <row r="32" spans="1:7" ht="16.5" customHeight="1">
      <c r="A32" s="5" t="s">
        <v>48</v>
      </c>
      <c r="B32" s="6"/>
      <c r="C32" s="39"/>
      <c r="D32" s="39"/>
      <c r="F32" s="8"/>
      <c r="G32" s="28"/>
    </row>
    <row r="33" spans="1:7" ht="16.5" customHeight="1">
      <c r="A33" s="4" t="s">
        <v>20</v>
      </c>
      <c r="B33" s="6">
        <v>13</v>
      </c>
      <c r="C33" s="41">
        <v>15266367</v>
      </c>
      <c r="D33" s="41">
        <v>28803493</v>
      </c>
      <c r="G33" s="28"/>
    </row>
    <row r="34" spans="1:7" ht="16.5" customHeight="1">
      <c r="A34" s="4" t="s">
        <v>60</v>
      </c>
      <c r="B34" s="6">
        <v>14</v>
      </c>
      <c r="C34" s="42">
        <v>35443274</v>
      </c>
      <c r="D34" s="42">
        <v>14584587</v>
      </c>
      <c r="G34" s="28"/>
    </row>
    <row r="35" spans="1:7" ht="16.5" customHeight="1">
      <c r="A35" s="4" t="s">
        <v>21</v>
      </c>
      <c r="B35" s="6">
        <v>15</v>
      </c>
      <c r="C35" s="42">
        <v>12794595</v>
      </c>
      <c r="D35" s="42">
        <v>518583</v>
      </c>
      <c r="G35" s="28"/>
    </row>
    <row r="36" spans="1:7" ht="16.5" customHeight="1">
      <c r="A36" s="4" t="s">
        <v>22</v>
      </c>
      <c r="B36" s="6">
        <v>16</v>
      </c>
      <c r="C36" s="42">
        <v>3022701</v>
      </c>
      <c r="D36" s="42">
        <v>4001475</v>
      </c>
      <c r="G36" s="28"/>
    </row>
    <row r="37" spans="1:7" ht="16.5" customHeight="1">
      <c r="A37" s="4" t="s">
        <v>57</v>
      </c>
      <c r="B37" s="6">
        <v>12</v>
      </c>
      <c r="C37" s="42">
        <v>56100447</v>
      </c>
      <c r="D37" s="42">
        <v>399708</v>
      </c>
      <c r="G37" s="28"/>
    </row>
    <row r="38" spans="1:7" ht="16.5" customHeight="1">
      <c r="A38" s="4" t="s">
        <v>19</v>
      </c>
      <c r="B38" s="6">
        <v>11</v>
      </c>
      <c r="C38" s="41">
        <v>28274779</v>
      </c>
      <c r="D38" s="41">
        <v>29686818</v>
      </c>
      <c r="G38" s="28"/>
    </row>
    <row r="39" spans="1:7" ht="16.5" customHeight="1">
      <c r="A39" s="4" t="s">
        <v>23</v>
      </c>
      <c r="B39" s="6">
        <v>10</v>
      </c>
      <c r="C39" s="38">
        <v>21456913</v>
      </c>
      <c r="D39" s="38">
        <v>1191111</v>
      </c>
      <c r="G39" s="28"/>
    </row>
    <row r="40" spans="1:7" ht="16.5" customHeight="1">
      <c r="A40" s="4" t="s">
        <v>24</v>
      </c>
      <c r="B40" s="6"/>
      <c r="C40" s="39">
        <v>789497</v>
      </c>
      <c r="D40" s="39">
        <v>1305274</v>
      </c>
      <c r="F40" s="8"/>
      <c r="G40" s="28"/>
    </row>
    <row r="41" spans="1:7" s="8" customFormat="1" ht="16.5" customHeight="1">
      <c r="A41" s="5"/>
      <c r="B41" s="7"/>
      <c r="C41" s="40">
        <f>SUM(C33:C40)</f>
        <v>173148573</v>
      </c>
      <c r="D41" s="40">
        <f>SUM(D33:D40)</f>
        <v>80491049</v>
      </c>
      <c r="F41" s="30"/>
      <c r="G41" s="28"/>
    </row>
    <row r="42" spans="1:7" s="8" customFormat="1" ht="16.5" customHeight="1">
      <c r="A42" s="5" t="s">
        <v>50</v>
      </c>
      <c r="B42" s="7"/>
      <c r="C42" s="40">
        <f>C31+C41</f>
        <v>280939072</v>
      </c>
      <c r="D42" s="40">
        <f>D31+D41</f>
        <v>229388574</v>
      </c>
      <c r="F42" s="28"/>
      <c r="G42" s="28"/>
    </row>
    <row r="43" spans="1:7" s="8" customFormat="1" ht="16.5" customHeight="1">
      <c r="A43" s="5" t="s">
        <v>49</v>
      </c>
      <c r="B43" s="7"/>
      <c r="C43" s="40">
        <f>C26+C31+C41</f>
        <v>533932331</v>
      </c>
      <c r="D43" s="40">
        <f>D26+D31+D41</f>
        <v>490914625</v>
      </c>
      <c r="F43" s="30"/>
      <c r="G43" s="28"/>
    </row>
    <row r="48" ht="16.5" customHeight="1">
      <c r="F48" s="8"/>
    </row>
    <row r="49" ht="16.5" customHeight="1">
      <c r="F49" s="8"/>
    </row>
    <row r="50" ht="16.5" customHeight="1">
      <c r="F50" s="8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zoomScale="84" zoomScaleNormal="84" zoomScalePageLayoutView="0" workbookViewId="0" topLeftCell="A1">
      <selection activeCell="A1" sqref="A1"/>
    </sheetView>
  </sheetViews>
  <sheetFormatPr defaultColWidth="9.140625" defaultRowHeight="14.25" customHeight="1"/>
  <cols>
    <col min="1" max="1" width="44.140625" style="36" customWidth="1"/>
    <col min="2" max="2" width="7.7109375" style="36" customWidth="1"/>
    <col min="3" max="3" width="19.00390625" style="36" customWidth="1"/>
    <col min="4" max="4" width="22.00390625" style="36" customWidth="1"/>
    <col min="5" max="5" width="19.57421875" style="44" customWidth="1"/>
    <col min="6" max="6" width="19.00390625" style="44" customWidth="1"/>
    <col min="7" max="16384" width="9.140625" style="36" customWidth="1"/>
  </cols>
  <sheetData>
    <row r="1" s="55" customFormat="1" ht="14.25" customHeight="1"/>
    <row r="2" s="55" customFormat="1" ht="14.25" customHeight="1"/>
    <row r="3" spans="1:6" ht="14.25" customHeight="1">
      <c r="A3" s="93" t="s">
        <v>34</v>
      </c>
      <c r="B3" s="93"/>
      <c r="C3" s="93"/>
      <c r="D3" s="93"/>
      <c r="E3" s="36"/>
      <c r="F3" s="36"/>
    </row>
    <row r="4" spans="1:6" ht="14.25" customHeight="1">
      <c r="A4" s="87"/>
      <c r="B4" s="87"/>
      <c r="C4" s="87"/>
      <c r="D4" s="87"/>
      <c r="E4" s="36"/>
      <c r="F4" s="36"/>
    </row>
    <row r="5" spans="1:6" ht="14.25" customHeight="1">
      <c r="A5" s="88"/>
      <c r="B5" s="88"/>
      <c r="C5" s="88"/>
      <c r="D5" s="88"/>
      <c r="E5" s="36"/>
      <c r="F5" s="36"/>
    </row>
    <row r="6" spans="1:6" s="45" customFormat="1" ht="14.25" customHeight="1">
      <c r="A6" s="89" t="s">
        <v>0</v>
      </c>
      <c r="B6" s="83" t="s">
        <v>1</v>
      </c>
      <c r="C6" s="83" t="s">
        <v>58</v>
      </c>
      <c r="D6" s="84"/>
      <c r="E6" s="83" t="s">
        <v>119</v>
      </c>
      <c r="F6" s="84"/>
    </row>
    <row r="7" spans="1:6" s="45" customFormat="1" ht="14.25" customHeight="1">
      <c r="A7" s="90"/>
      <c r="B7" s="92"/>
      <c r="C7" s="85"/>
      <c r="D7" s="86"/>
      <c r="E7" s="85"/>
      <c r="F7" s="86"/>
    </row>
    <row r="8" spans="1:6" s="45" customFormat="1" ht="29.25" customHeight="1">
      <c r="A8" s="91"/>
      <c r="B8" s="85"/>
      <c r="C8" s="100" t="s">
        <v>118</v>
      </c>
      <c r="D8" s="35" t="s">
        <v>117</v>
      </c>
      <c r="E8" s="100" t="s">
        <v>118</v>
      </c>
      <c r="F8" s="35" t="s">
        <v>117</v>
      </c>
    </row>
    <row r="9" spans="1:6" ht="30.75" customHeight="1">
      <c r="A9" s="46" t="s">
        <v>37</v>
      </c>
      <c r="B9" s="47">
        <v>17</v>
      </c>
      <c r="C9" s="48">
        <v>114027824</v>
      </c>
      <c r="D9" s="48">
        <v>208345212</v>
      </c>
      <c r="E9" s="48">
        <v>359293742</v>
      </c>
      <c r="F9" s="48">
        <v>632661347</v>
      </c>
    </row>
    <row r="10" spans="1:6" ht="24.75" customHeight="1">
      <c r="A10" s="46" t="s">
        <v>31</v>
      </c>
      <c r="B10" s="47">
        <v>18</v>
      </c>
      <c r="C10" s="49">
        <v>-53911841</v>
      </c>
      <c r="D10" s="49">
        <v>-69469201</v>
      </c>
      <c r="E10" s="49">
        <v>-181729642</v>
      </c>
      <c r="F10" s="49">
        <v>-203294962</v>
      </c>
    </row>
    <row r="11" spans="1:6" s="45" customFormat="1" ht="14.25" customHeight="1">
      <c r="A11" s="26" t="s">
        <v>25</v>
      </c>
      <c r="B11" s="34"/>
      <c r="C11" s="50">
        <f>SUM(C9:C10)</f>
        <v>60115983</v>
      </c>
      <c r="D11" s="50">
        <f>SUM(D9:D10)</f>
        <v>138876011</v>
      </c>
      <c r="E11" s="50">
        <f>SUM(E9:E10)</f>
        <v>177564100</v>
      </c>
      <c r="F11" s="50">
        <f>SUM(F9:F10)</f>
        <v>429366385</v>
      </c>
    </row>
    <row r="12" spans="1:6" ht="14.25" customHeight="1">
      <c r="A12" s="26"/>
      <c r="B12" s="47"/>
      <c r="C12" s="49"/>
      <c r="D12" s="49"/>
      <c r="E12" s="49"/>
      <c r="F12" s="49"/>
    </row>
    <row r="13" spans="1:6" ht="14.25" customHeight="1">
      <c r="A13" s="46" t="s">
        <v>32</v>
      </c>
      <c r="B13" s="47">
        <v>19</v>
      </c>
      <c r="C13" s="49">
        <v>-31318011</v>
      </c>
      <c r="D13" s="49">
        <v>-77062651</v>
      </c>
      <c r="E13" s="49">
        <v>-119678549</v>
      </c>
      <c r="F13" s="49">
        <v>-219656424</v>
      </c>
    </row>
    <row r="14" spans="1:6" ht="14.25" customHeight="1">
      <c r="A14" s="46" t="s">
        <v>33</v>
      </c>
      <c r="B14" s="47">
        <v>20</v>
      </c>
      <c r="C14" s="49">
        <v>-3990453</v>
      </c>
      <c r="D14" s="49">
        <v>-8918563</v>
      </c>
      <c r="E14" s="49">
        <v>-9643276</v>
      </c>
      <c r="F14" s="49">
        <v>-25012466</v>
      </c>
    </row>
    <row r="15" spans="1:6" ht="14.25" customHeight="1">
      <c r="A15" s="26" t="s">
        <v>51</v>
      </c>
      <c r="B15" s="47"/>
      <c r="C15" s="50">
        <f>SUM(C11:C14)</f>
        <v>24807519</v>
      </c>
      <c r="D15" s="50">
        <f>SUM(D11:D14)</f>
        <v>52894797</v>
      </c>
      <c r="E15" s="50">
        <f>SUM(E11:E14)</f>
        <v>48242275</v>
      </c>
      <c r="F15" s="50">
        <f>SUM(F11:F14)</f>
        <v>184697495</v>
      </c>
    </row>
    <row r="16" spans="1:6" ht="14.25" customHeight="1">
      <c r="A16" s="46" t="s">
        <v>38</v>
      </c>
      <c r="B16" s="47"/>
      <c r="C16" s="49">
        <v>138384</v>
      </c>
      <c r="D16" s="49">
        <v>11382</v>
      </c>
      <c r="E16" s="49">
        <v>198325</v>
      </c>
      <c r="F16" s="49">
        <v>81934</v>
      </c>
    </row>
    <row r="17" spans="1:6" ht="14.25" customHeight="1">
      <c r="A17" s="46" t="s">
        <v>59</v>
      </c>
      <c r="B17" s="47">
        <v>21</v>
      </c>
      <c r="C17" s="49">
        <v>-2253403</v>
      </c>
      <c r="D17" s="49">
        <v>-2235709</v>
      </c>
      <c r="E17" s="49">
        <v>-6941472</v>
      </c>
      <c r="F17" s="49">
        <v>-6653612</v>
      </c>
    </row>
    <row r="18" spans="1:6" ht="30" customHeight="1">
      <c r="A18" s="46" t="s">
        <v>39</v>
      </c>
      <c r="B18" s="47"/>
      <c r="C18" s="49">
        <v>1132896</v>
      </c>
      <c r="D18" s="49">
        <v>1003873</v>
      </c>
      <c r="E18" s="49">
        <v>4632377</v>
      </c>
      <c r="F18" s="49">
        <v>896642</v>
      </c>
    </row>
    <row r="19" spans="1:6" s="55" customFormat="1" ht="30" customHeight="1">
      <c r="A19" s="46" t="s">
        <v>116</v>
      </c>
      <c r="B19" s="47"/>
      <c r="C19" s="49"/>
      <c r="D19" s="49">
        <v>0</v>
      </c>
      <c r="E19" s="49"/>
      <c r="F19" s="49">
        <v>-1151309</v>
      </c>
    </row>
    <row r="20" spans="1:6" ht="14.25" customHeight="1">
      <c r="A20" s="46" t="s">
        <v>27</v>
      </c>
      <c r="B20" s="47"/>
      <c r="C20" s="49">
        <v>22372</v>
      </c>
      <c r="D20" s="49">
        <v>390598</v>
      </c>
      <c r="E20" s="49">
        <v>132629</v>
      </c>
      <c r="F20" s="49">
        <v>728327</v>
      </c>
    </row>
    <row r="21" spans="1:6" ht="14.25" customHeight="1">
      <c r="A21" s="46" t="s">
        <v>26</v>
      </c>
      <c r="B21" s="47"/>
      <c r="C21" s="49">
        <v>-345559</v>
      </c>
      <c r="D21" s="49">
        <v>-55775</v>
      </c>
      <c r="E21" s="49">
        <v>-401588</v>
      </c>
      <c r="F21" s="49">
        <v>-146989</v>
      </c>
    </row>
    <row r="22" spans="1:6" ht="14.25" customHeight="1">
      <c r="A22" s="26" t="s">
        <v>52</v>
      </c>
      <c r="B22" s="47"/>
      <c r="C22" s="50">
        <f>SUM(C15:C21)</f>
        <v>23502209</v>
      </c>
      <c r="D22" s="50">
        <f>SUM(D15:D21)</f>
        <v>52009166</v>
      </c>
      <c r="E22" s="50">
        <f>SUM(E15:E21)</f>
        <v>45862546</v>
      </c>
      <c r="F22" s="50">
        <f>SUM(F15:F21)</f>
        <v>178452488</v>
      </c>
    </row>
    <row r="23" spans="1:6" ht="14.25" customHeight="1">
      <c r="A23" s="46" t="s">
        <v>28</v>
      </c>
      <c r="B23" s="47">
        <v>22</v>
      </c>
      <c r="C23" s="49">
        <v>-5126704</v>
      </c>
      <c r="D23" s="49">
        <v>-11194338</v>
      </c>
      <c r="E23" s="49">
        <v>-13717117</v>
      </c>
      <c r="F23" s="49">
        <v>-37608947</v>
      </c>
    </row>
    <row r="24" spans="1:6" ht="26.25" customHeight="1">
      <c r="A24" s="26" t="s">
        <v>56</v>
      </c>
      <c r="B24" s="47"/>
      <c r="C24" s="50">
        <f>SUM(C22:C23)</f>
        <v>18375505</v>
      </c>
      <c r="D24" s="50">
        <f>SUM(D22:D23)</f>
        <v>40814828</v>
      </c>
      <c r="E24" s="50">
        <f>SUM(E22:E23)</f>
        <v>32145429</v>
      </c>
      <c r="F24" s="50">
        <f>SUM(F22:F23)</f>
        <v>140843541</v>
      </c>
    </row>
    <row r="25" spans="1:6" ht="26.25" customHeight="1">
      <c r="A25" s="46" t="s">
        <v>54</v>
      </c>
      <c r="B25" s="47"/>
      <c r="C25" s="49">
        <v>-1788</v>
      </c>
      <c r="D25" s="49">
        <v>14617</v>
      </c>
      <c r="E25" s="49">
        <v>67583</v>
      </c>
      <c r="F25" s="49">
        <v>450024</v>
      </c>
    </row>
    <row r="26" spans="1:6" ht="26.25" customHeight="1">
      <c r="A26" s="26" t="s">
        <v>55</v>
      </c>
      <c r="B26" s="47"/>
      <c r="C26" s="50">
        <f>SUM(C24:C25)</f>
        <v>18373717</v>
      </c>
      <c r="D26" s="50">
        <f>SUM(D24:D25)</f>
        <v>40829445</v>
      </c>
      <c r="E26" s="50">
        <f>SUM(E24:E25)</f>
        <v>32213012</v>
      </c>
      <c r="F26" s="50">
        <f>SUM(F24:F25)</f>
        <v>141293565</v>
      </c>
    </row>
    <row r="27" spans="2:6" ht="14.25" customHeight="1">
      <c r="B27" s="51"/>
      <c r="C27" s="51"/>
      <c r="D27" s="51"/>
      <c r="E27" s="51"/>
      <c r="F27" s="51"/>
    </row>
  </sheetData>
  <sheetProtection/>
  <mergeCells count="7">
    <mergeCell ref="E6:F7"/>
    <mergeCell ref="A4:D4"/>
    <mergeCell ref="A5:D5"/>
    <mergeCell ref="A6:A8"/>
    <mergeCell ref="B6:B8"/>
    <mergeCell ref="A3:D3"/>
    <mergeCell ref="C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8.140625" style="80" customWidth="1"/>
    <col min="2" max="2" width="18.421875" style="80" customWidth="1"/>
    <col min="3" max="3" width="18.28125" style="56" bestFit="1" customWidth="1"/>
    <col min="4" max="4" width="15.421875" style="56" bestFit="1" customWidth="1"/>
    <col min="5" max="16384" width="9.140625" style="56" customWidth="1"/>
  </cols>
  <sheetData>
    <row r="1" spans="1:3" ht="21.75" customHeight="1">
      <c r="A1" s="94"/>
      <c r="B1" s="94"/>
      <c r="C1" s="94"/>
    </row>
    <row r="2" spans="1:3" ht="37.5" customHeight="1">
      <c r="A2" s="95" t="s">
        <v>61</v>
      </c>
      <c r="B2" s="95"/>
      <c r="C2" s="95"/>
    </row>
    <row r="3" spans="1:2" ht="15.75">
      <c r="A3" s="57"/>
      <c r="B3" s="58"/>
    </row>
    <row r="4" spans="1:3" ht="30" customHeight="1">
      <c r="A4" s="59"/>
      <c r="B4" s="60" t="s">
        <v>114</v>
      </c>
      <c r="C4" s="61" t="s">
        <v>115</v>
      </c>
    </row>
    <row r="5" spans="1:3" s="63" customFormat="1" ht="15.75">
      <c r="A5" s="96" t="s">
        <v>69</v>
      </c>
      <c r="B5" s="96"/>
      <c r="C5" s="62"/>
    </row>
    <row r="6" spans="1:3" ht="15.75">
      <c r="A6" s="64" t="s">
        <v>70</v>
      </c>
      <c r="B6" s="65">
        <v>416373443</v>
      </c>
      <c r="C6" s="65">
        <v>586912330</v>
      </c>
    </row>
    <row r="7" spans="1:3" ht="20.25" customHeight="1">
      <c r="A7" s="66" t="s">
        <v>71</v>
      </c>
      <c r="B7" s="67"/>
      <c r="C7" s="68"/>
    </row>
    <row r="8" spans="1:3" ht="15.75">
      <c r="A8" s="66" t="s">
        <v>72</v>
      </c>
      <c r="B8" s="67">
        <v>274037252</v>
      </c>
      <c r="C8" s="67">
        <v>453854199</v>
      </c>
    </row>
    <row r="9" spans="1:3" ht="15.75">
      <c r="A9" s="66" t="s">
        <v>73</v>
      </c>
      <c r="B9" s="67">
        <v>405956</v>
      </c>
      <c r="C9" s="67">
        <v>593662</v>
      </c>
    </row>
    <row r="10" spans="1:3" ht="15.75">
      <c r="A10" s="66" t="s">
        <v>74</v>
      </c>
      <c r="B10" s="67">
        <v>124803180</v>
      </c>
      <c r="C10" s="67">
        <v>123127734</v>
      </c>
    </row>
    <row r="11" spans="1:3" ht="15.75">
      <c r="A11" s="66" t="s">
        <v>75</v>
      </c>
      <c r="B11" s="67">
        <v>0</v>
      </c>
      <c r="C11" s="67">
        <v>0</v>
      </c>
    </row>
    <row r="12" spans="1:3" ht="15.75">
      <c r="A12" s="66" t="s">
        <v>76</v>
      </c>
      <c r="B12" s="67">
        <v>17127055</v>
      </c>
      <c r="C12" s="67">
        <v>9336735</v>
      </c>
    </row>
    <row r="13" spans="1:3" ht="15.75">
      <c r="A13" s="64" t="s">
        <v>77</v>
      </c>
      <c r="B13" s="65">
        <v>299912931</v>
      </c>
      <c r="C13" s="65">
        <v>421151067</v>
      </c>
    </row>
    <row r="14" spans="1:3" ht="15.75">
      <c r="A14" s="66" t="s">
        <v>71</v>
      </c>
      <c r="B14" s="67"/>
      <c r="C14" s="67"/>
    </row>
    <row r="15" spans="1:3" ht="15.75">
      <c r="A15" s="69" t="s">
        <v>78</v>
      </c>
      <c r="B15" s="67">
        <v>60692837</v>
      </c>
      <c r="C15" s="67">
        <v>65734459</v>
      </c>
    </row>
    <row r="16" spans="1:3" ht="15.75">
      <c r="A16" s="69" t="s">
        <v>79</v>
      </c>
      <c r="B16" s="67">
        <v>137380739</v>
      </c>
      <c r="C16" s="67">
        <v>166452065</v>
      </c>
    </row>
    <row r="17" spans="1:3" ht="24.75" customHeight="1">
      <c r="A17" s="69" t="s">
        <v>80</v>
      </c>
      <c r="B17" s="67">
        <v>21059877</v>
      </c>
      <c r="C17" s="67">
        <v>20004452</v>
      </c>
    </row>
    <row r="18" spans="1:3" ht="18" customHeight="1">
      <c r="A18" s="69" t="s">
        <v>81</v>
      </c>
      <c r="B18" s="67">
        <v>0</v>
      </c>
      <c r="C18" s="67">
        <v>0</v>
      </c>
    </row>
    <row r="19" spans="1:3" ht="15.75">
      <c r="A19" s="69" t="s">
        <v>82</v>
      </c>
      <c r="B19" s="67">
        <v>1365455</v>
      </c>
      <c r="C19" s="67">
        <v>1623060</v>
      </c>
    </row>
    <row r="20" spans="1:3" ht="15.75">
      <c r="A20" s="69" t="s">
        <v>83</v>
      </c>
      <c r="B20" s="67">
        <v>15300000</v>
      </c>
      <c r="C20" s="67">
        <v>46000000</v>
      </c>
    </row>
    <row r="21" spans="1:3" ht="15.75">
      <c r="A21" s="69" t="s">
        <v>84</v>
      </c>
      <c r="B21" s="67">
        <v>49821919</v>
      </c>
      <c r="C21" s="67">
        <v>105086199</v>
      </c>
    </row>
    <row r="22" spans="1:4" ht="15.75">
      <c r="A22" s="69" t="s">
        <v>85</v>
      </c>
      <c r="B22" s="67">
        <v>14292104</v>
      </c>
      <c r="C22" s="67">
        <v>16250832</v>
      </c>
      <c r="D22" s="70"/>
    </row>
    <row r="23" spans="1:3" ht="15.75">
      <c r="A23" s="71" t="s">
        <v>86</v>
      </c>
      <c r="B23" s="65">
        <v>116460512</v>
      </c>
      <c r="C23" s="65">
        <v>165761263</v>
      </c>
    </row>
    <row r="24" spans="1:3" ht="15.75">
      <c r="A24" s="96" t="s">
        <v>87</v>
      </c>
      <c r="B24" s="96"/>
      <c r="C24" s="68"/>
    </row>
    <row r="25" spans="1:3" ht="15.75">
      <c r="A25" s="64" t="s">
        <v>70</v>
      </c>
      <c r="B25" s="65">
        <v>0</v>
      </c>
      <c r="C25" s="65">
        <v>0</v>
      </c>
    </row>
    <row r="26" spans="1:3" ht="15.75">
      <c r="A26" s="66" t="s">
        <v>71</v>
      </c>
      <c r="B26" s="65"/>
      <c r="C26" s="65"/>
    </row>
    <row r="27" spans="1:3" ht="15.75">
      <c r="A27" s="69" t="s">
        <v>88</v>
      </c>
      <c r="B27" s="67">
        <v>0</v>
      </c>
      <c r="C27" s="67">
        <v>0</v>
      </c>
    </row>
    <row r="28" spans="1:3" ht="15.75">
      <c r="A28" s="69" t="s">
        <v>89</v>
      </c>
      <c r="B28" s="67">
        <v>0</v>
      </c>
      <c r="C28" s="67">
        <v>0</v>
      </c>
    </row>
    <row r="29" spans="1:3" ht="15.75">
      <c r="A29" s="69" t="s">
        <v>90</v>
      </c>
      <c r="B29" s="67">
        <v>0</v>
      </c>
      <c r="C29" s="67">
        <v>0</v>
      </c>
    </row>
    <row r="30" spans="1:3" ht="15" customHeight="1">
      <c r="A30" s="69" t="s">
        <v>91</v>
      </c>
      <c r="B30" s="67">
        <v>0</v>
      </c>
      <c r="C30" s="67">
        <v>0</v>
      </c>
    </row>
    <row r="31" spans="1:3" ht="15" customHeight="1">
      <c r="A31" s="69" t="s">
        <v>92</v>
      </c>
      <c r="B31" s="67">
        <v>0</v>
      </c>
      <c r="C31" s="67">
        <v>0</v>
      </c>
    </row>
    <row r="32" spans="1:3" ht="15" customHeight="1">
      <c r="A32" s="69" t="s">
        <v>93</v>
      </c>
      <c r="B32" s="67">
        <v>0</v>
      </c>
      <c r="C32" s="67">
        <v>0</v>
      </c>
    </row>
    <row r="33" spans="1:3" ht="26.25" customHeight="1">
      <c r="A33" s="69" t="s">
        <v>76</v>
      </c>
      <c r="B33" s="67">
        <v>0</v>
      </c>
      <c r="C33" s="67">
        <v>0</v>
      </c>
    </row>
    <row r="34" spans="1:3" ht="26.25" customHeight="1">
      <c r="A34" s="64" t="s">
        <v>77</v>
      </c>
      <c r="B34" s="65">
        <v>51030877</v>
      </c>
      <c r="C34" s="65">
        <v>49902382</v>
      </c>
    </row>
    <row r="35" spans="1:3" ht="15" customHeight="1">
      <c r="A35" s="66" t="s">
        <v>71</v>
      </c>
      <c r="B35" s="65"/>
      <c r="C35" s="65"/>
    </row>
    <row r="36" spans="1:3" ht="15.75">
      <c r="A36" s="69" t="s">
        <v>94</v>
      </c>
      <c r="B36" s="67">
        <v>50947744</v>
      </c>
      <c r="C36" s="67">
        <v>49898369</v>
      </c>
    </row>
    <row r="37" spans="1:3" ht="15.75">
      <c r="A37" s="69" t="s">
        <v>95</v>
      </c>
      <c r="B37" s="67">
        <v>83133</v>
      </c>
      <c r="C37" s="67">
        <v>4013</v>
      </c>
    </row>
    <row r="38" spans="1:3" ht="15.75">
      <c r="A38" s="69" t="s">
        <v>96</v>
      </c>
      <c r="B38" s="67">
        <v>0</v>
      </c>
      <c r="C38" s="67">
        <v>0</v>
      </c>
    </row>
    <row r="39" spans="1:3" ht="15.75">
      <c r="A39" s="69" t="s">
        <v>97</v>
      </c>
      <c r="B39" s="67">
        <v>0</v>
      </c>
      <c r="C39" s="67">
        <v>0</v>
      </c>
    </row>
    <row r="40" spans="1:3" ht="15.75">
      <c r="A40" s="69" t="s">
        <v>98</v>
      </c>
      <c r="B40" s="67">
        <v>0</v>
      </c>
      <c r="C40" s="67">
        <v>0</v>
      </c>
    </row>
    <row r="41" spans="1:3" ht="15.75">
      <c r="A41" s="69" t="s">
        <v>93</v>
      </c>
      <c r="B41" s="67">
        <v>0</v>
      </c>
      <c r="C41" s="67">
        <v>0</v>
      </c>
    </row>
    <row r="42" spans="1:3" ht="15.75">
      <c r="A42" s="69" t="s">
        <v>99</v>
      </c>
      <c r="B42" s="67">
        <v>0</v>
      </c>
      <c r="C42" s="67">
        <v>0</v>
      </c>
    </row>
    <row r="43" spans="1:3" ht="15.75">
      <c r="A43" s="71" t="s">
        <v>100</v>
      </c>
      <c r="B43" s="65">
        <v>-51030877</v>
      </c>
      <c r="C43" s="65">
        <v>-49902382</v>
      </c>
    </row>
    <row r="44" spans="1:3" ht="15.75">
      <c r="A44" s="96" t="s">
        <v>101</v>
      </c>
      <c r="B44" s="96"/>
      <c r="C44" s="68"/>
    </row>
    <row r="45" spans="1:3" ht="15.75">
      <c r="A45" s="64" t="s">
        <v>70</v>
      </c>
      <c r="B45" s="65">
        <v>198616</v>
      </c>
      <c r="C45" s="65">
        <v>81925</v>
      </c>
    </row>
    <row r="46" spans="1:3" ht="15.75">
      <c r="A46" s="66" t="s">
        <v>71</v>
      </c>
      <c r="B46" s="65"/>
      <c r="C46" s="65"/>
    </row>
    <row r="47" spans="1:3" ht="15.75">
      <c r="A47" s="69" t="s">
        <v>102</v>
      </c>
      <c r="B47" s="65">
        <v>0</v>
      </c>
      <c r="C47" s="65">
        <v>0</v>
      </c>
    </row>
    <row r="48" spans="1:3" ht="18" customHeight="1">
      <c r="A48" s="69" t="s">
        <v>103</v>
      </c>
      <c r="B48" s="65">
        <v>0</v>
      </c>
      <c r="C48" s="65">
        <v>0</v>
      </c>
    </row>
    <row r="49" spans="1:3" ht="15.75">
      <c r="A49" s="69" t="s">
        <v>104</v>
      </c>
      <c r="B49" s="65">
        <v>0</v>
      </c>
      <c r="C49" s="65">
        <v>0</v>
      </c>
    </row>
    <row r="50" spans="1:3" ht="15.75">
      <c r="A50" s="69" t="s">
        <v>105</v>
      </c>
      <c r="B50" s="65">
        <v>198616</v>
      </c>
      <c r="C50" s="65">
        <v>81925</v>
      </c>
    </row>
    <row r="51" spans="1:3" ht="15.75">
      <c r="A51" s="64" t="s">
        <v>77</v>
      </c>
      <c r="B51" s="65">
        <v>20561783</v>
      </c>
      <c r="C51" s="65">
        <v>60004089</v>
      </c>
    </row>
    <row r="52" spans="1:4" ht="15.75">
      <c r="A52" s="66" t="s">
        <v>71</v>
      </c>
      <c r="B52" s="65">
        <v>0</v>
      </c>
      <c r="C52" s="65">
        <v>0</v>
      </c>
      <c r="D52" s="72"/>
    </row>
    <row r="53" spans="1:4" ht="15.75">
      <c r="A53" s="66" t="s">
        <v>106</v>
      </c>
      <c r="B53" s="65">
        <v>0</v>
      </c>
      <c r="C53" s="65">
        <v>0</v>
      </c>
      <c r="D53" s="72"/>
    </row>
    <row r="54" spans="1:4" ht="15.75">
      <c r="A54" s="66" t="s">
        <v>107</v>
      </c>
      <c r="B54" s="65">
        <v>0</v>
      </c>
      <c r="C54" s="65">
        <v>0</v>
      </c>
      <c r="D54" s="72"/>
    </row>
    <row r="55" spans="1:3" ht="15.75">
      <c r="A55" s="66" t="s">
        <v>108</v>
      </c>
      <c r="B55" s="65">
        <v>20561729</v>
      </c>
      <c r="C55" s="65">
        <v>60004089</v>
      </c>
    </row>
    <row r="56" spans="1:3" ht="15.75">
      <c r="A56" s="66" t="s">
        <v>109</v>
      </c>
      <c r="B56" s="65">
        <v>54</v>
      </c>
      <c r="C56" s="65">
        <v>0</v>
      </c>
    </row>
    <row r="57" spans="1:4" ht="15.75">
      <c r="A57" s="71" t="s">
        <v>110</v>
      </c>
      <c r="B57" s="65">
        <v>-20363167</v>
      </c>
      <c r="C57" s="65">
        <v>-59922164</v>
      </c>
      <c r="D57" s="70"/>
    </row>
    <row r="58" spans="1:4" ht="31.5">
      <c r="A58" s="73" t="s">
        <v>111</v>
      </c>
      <c r="B58" s="65">
        <v>45066468</v>
      </c>
      <c r="C58" s="65">
        <v>55936717</v>
      </c>
      <c r="D58" s="70"/>
    </row>
    <row r="59" spans="1:3" ht="15.75">
      <c r="A59" s="64" t="s">
        <v>112</v>
      </c>
      <c r="B59" s="67">
        <v>15814339</v>
      </c>
      <c r="C59" s="67">
        <v>14702317</v>
      </c>
    </row>
    <row r="60" spans="1:4" ht="15.75">
      <c r="A60" s="64" t="s">
        <v>113</v>
      </c>
      <c r="B60" s="65">
        <v>60880807</v>
      </c>
      <c r="C60" s="65">
        <v>70639034</v>
      </c>
      <c r="D60" s="70"/>
    </row>
    <row r="61" spans="1:2" ht="15.75">
      <c r="A61" s="74"/>
      <c r="B61" s="75"/>
    </row>
    <row r="62" spans="1:2" ht="15.75">
      <c r="A62" s="74"/>
      <c r="B62" s="76"/>
    </row>
    <row r="63" spans="1:2" ht="15.75">
      <c r="A63" s="74"/>
      <c r="B63" s="75"/>
    </row>
    <row r="64" spans="1:2" ht="15.75">
      <c r="A64" s="74"/>
      <c r="B64" s="75"/>
    </row>
    <row r="65" spans="1:2" ht="15.75">
      <c r="A65" s="74"/>
      <c r="B65" s="75"/>
    </row>
    <row r="66" spans="1:2" ht="15.75">
      <c r="A66" s="74"/>
      <c r="B66" s="75"/>
    </row>
    <row r="67" spans="1:2" ht="15.75">
      <c r="A67" s="74"/>
      <c r="B67" s="75"/>
    </row>
    <row r="68" spans="1:2" ht="15.75">
      <c r="A68" s="57"/>
      <c r="B68" s="75"/>
    </row>
    <row r="69" spans="1:2" ht="15.75">
      <c r="A69" s="74"/>
      <c r="B69" s="75"/>
    </row>
    <row r="70" spans="1:2" ht="15.75">
      <c r="A70" s="77"/>
      <c r="B70" s="78"/>
    </row>
    <row r="71" ht="15.75">
      <c r="A71" s="79"/>
    </row>
    <row r="72" ht="15.75">
      <c r="A72" s="81"/>
    </row>
    <row r="73" ht="15.75">
      <c r="A73" s="77"/>
    </row>
  </sheetData>
  <sheetProtection/>
  <mergeCells count="5">
    <mergeCell ref="A1:C1"/>
    <mergeCell ref="A2:C2"/>
    <mergeCell ref="A5:B5"/>
    <mergeCell ref="A24:B24"/>
    <mergeCell ref="A44:B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7" sqref="D17:E17"/>
    </sheetView>
  </sheetViews>
  <sheetFormatPr defaultColWidth="9.140625" defaultRowHeight="15"/>
  <cols>
    <col min="1" max="1" width="43.00390625" style="0" customWidth="1"/>
    <col min="2" max="2" width="12.28125" style="0" customWidth="1"/>
    <col min="3" max="3" width="18.7109375" style="0" customWidth="1"/>
    <col min="4" max="4" width="22.140625" style="0" customWidth="1"/>
    <col min="5" max="5" width="20.57421875" style="0" customWidth="1"/>
    <col min="7" max="7" width="14.140625" style="0" bestFit="1" customWidth="1"/>
  </cols>
  <sheetData>
    <row r="1" spans="1:5" ht="15.75">
      <c r="A1" s="97" t="s">
        <v>35</v>
      </c>
      <c r="B1" s="97"/>
      <c r="C1" s="97"/>
      <c r="D1" s="97"/>
      <c r="E1" s="97"/>
    </row>
    <row r="4" spans="1:5" ht="15">
      <c r="A4" s="25"/>
      <c r="B4" s="98" t="s">
        <v>65</v>
      </c>
      <c r="C4" s="24" t="s">
        <v>45</v>
      </c>
      <c r="D4" s="24" t="s">
        <v>44</v>
      </c>
      <c r="E4" s="23" t="s">
        <v>43</v>
      </c>
    </row>
    <row r="5" spans="1:5" ht="15">
      <c r="A5" s="22" t="s">
        <v>0</v>
      </c>
      <c r="B5" s="99"/>
      <c r="C5" s="21" t="s">
        <v>42</v>
      </c>
      <c r="D5" s="21" t="s">
        <v>41</v>
      </c>
      <c r="E5" s="15"/>
    </row>
    <row r="6" spans="1:5" ht="15">
      <c r="A6" s="12" t="s">
        <v>63</v>
      </c>
      <c r="B6" s="53"/>
      <c r="C6" s="20">
        <v>107958384</v>
      </c>
      <c r="D6" s="16">
        <v>100037502</v>
      </c>
      <c r="E6" s="19">
        <f>SUM(C6:D6)</f>
        <v>207995886</v>
      </c>
    </row>
    <row r="7" spans="1:5" ht="15">
      <c r="A7" s="11" t="s">
        <v>56</v>
      </c>
      <c r="B7" s="54"/>
      <c r="C7" s="18">
        <v>0</v>
      </c>
      <c r="D7" s="17">
        <v>140843541</v>
      </c>
      <c r="E7" s="17">
        <f>D7</f>
        <v>140843541</v>
      </c>
    </row>
    <row r="8" spans="1:5" ht="15">
      <c r="A8" s="11" t="s">
        <v>66</v>
      </c>
      <c r="B8" s="54">
        <v>12</v>
      </c>
      <c r="C8" s="18"/>
      <c r="D8" s="17">
        <v>450024</v>
      </c>
      <c r="E8" s="17">
        <f>D8</f>
        <v>450024</v>
      </c>
    </row>
    <row r="9" spans="1:5" ht="15">
      <c r="A9" s="11" t="s">
        <v>40</v>
      </c>
      <c r="B9" s="54"/>
      <c r="C9" s="18">
        <v>0</v>
      </c>
      <c r="D9" s="18">
        <v>141293565</v>
      </c>
      <c r="E9" s="17">
        <f>D9</f>
        <v>141293565</v>
      </c>
    </row>
    <row r="10" spans="1:5" ht="15">
      <c r="A10" s="11" t="s">
        <v>36</v>
      </c>
      <c r="B10" s="54"/>
      <c r="C10" s="18"/>
      <c r="D10" s="18">
        <v>60029246</v>
      </c>
      <c r="E10" s="17">
        <f>D10</f>
        <v>60029246</v>
      </c>
    </row>
    <row r="11" spans="1:7" ht="15">
      <c r="A11" s="12" t="s">
        <v>67</v>
      </c>
      <c r="B11" s="53"/>
      <c r="C11" s="16">
        <v>107958384</v>
      </c>
      <c r="D11" s="16">
        <f>D6+D9-D10</f>
        <v>181301821</v>
      </c>
      <c r="E11" s="16">
        <f>E6+E9-E10</f>
        <v>289260205</v>
      </c>
      <c r="G11" s="27"/>
    </row>
    <row r="12" spans="1:5" ht="33" customHeight="1">
      <c r="A12" s="12" t="s">
        <v>64</v>
      </c>
      <c r="B12" s="53"/>
      <c r="C12" s="16">
        <v>107958384</v>
      </c>
      <c r="D12" s="16">
        <v>153567667</v>
      </c>
      <c r="E12" s="16">
        <f>C12+D12</f>
        <v>261526051</v>
      </c>
    </row>
    <row r="13" spans="1:5" ht="15">
      <c r="A13" s="11" t="s">
        <v>56</v>
      </c>
      <c r="B13" s="54"/>
      <c r="C13" s="18">
        <v>0</v>
      </c>
      <c r="D13" s="17">
        <v>32145429</v>
      </c>
      <c r="E13" s="16">
        <f>D13</f>
        <v>32145429</v>
      </c>
    </row>
    <row r="14" spans="1:5" ht="15">
      <c r="A14" s="11" t="s">
        <v>66</v>
      </c>
      <c r="B14" s="54">
        <v>12</v>
      </c>
      <c r="C14" s="18"/>
      <c r="D14" s="17">
        <v>67583</v>
      </c>
      <c r="E14" s="16">
        <f>D14</f>
        <v>67583</v>
      </c>
    </row>
    <row r="15" spans="1:5" ht="15">
      <c r="A15" s="11" t="s">
        <v>40</v>
      </c>
      <c r="B15" s="54"/>
      <c r="C15" s="18">
        <v>0</v>
      </c>
      <c r="D15" s="17">
        <f>SUM(D13:D14)</f>
        <v>32213012</v>
      </c>
      <c r="E15" s="16">
        <f>SUM(E13:E14)</f>
        <v>32213012</v>
      </c>
    </row>
    <row r="16" spans="1:5" ht="15">
      <c r="A16" s="11" t="s">
        <v>36</v>
      </c>
      <c r="B16" s="54"/>
      <c r="C16" s="18"/>
      <c r="D16" s="17">
        <v>40745804</v>
      </c>
      <c r="E16" s="16">
        <f>D16</f>
        <v>40745804</v>
      </c>
    </row>
    <row r="17" spans="1:7" ht="15">
      <c r="A17" s="15" t="s">
        <v>68</v>
      </c>
      <c r="B17" s="15"/>
      <c r="C17" s="14">
        <v>107958384</v>
      </c>
      <c r="D17" s="13">
        <f>D12+D15-D16</f>
        <v>145034875</v>
      </c>
      <c r="E17" s="13">
        <f>E12+E15-E16</f>
        <v>252993259</v>
      </c>
      <c r="G17" s="27"/>
    </row>
    <row r="19" ht="15">
      <c r="E19" s="27"/>
    </row>
    <row r="20" ht="15">
      <c r="E20" s="27"/>
    </row>
    <row r="21" ht="15">
      <c r="C21" s="27"/>
    </row>
    <row r="22" ht="15">
      <c r="C22" s="27"/>
    </row>
  </sheetData>
  <sheetProtection/>
  <mergeCells count="2">
    <mergeCell ref="A1:E1"/>
    <mergeCell ref="B4:B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2020-11-25T11:29:28Z</dcterms:modified>
  <cp:category/>
  <cp:version/>
  <cp:contentType/>
  <cp:contentStatus/>
</cp:coreProperties>
</file>