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Ф1" sheetId="1" r:id="rId1"/>
    <sheet name="Ф-2" sheetId="2" r:id="rId2"/>
    <sheet name="Ф-3 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<sst xmlns="http://schemas.openxmlformats.org/spreadsheetml/2006/main" count="156" uniqueCount="130">
  <si>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</si>
  <si>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</si>
  <si>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</si>
  <si>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</si>
  <si>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</si>
  <si>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</si>
  <si>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</si>
  <si>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</si>
  <si>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</si>
  <si>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</si>
  <si>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</si>
  <si>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</si>
  <si>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</si>
  <si>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</si>
  <si>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</si>
  <si>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</si>
  <si>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</si>
  <si>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</si>
  <si>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</si>
  <si>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</si>
  <si>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</si>
  <si>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</si>
  <si>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</si>
  <si>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</si>
  <si>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</si>
  <si>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</si>
  <si>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</si>
  <si>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</si>
  <si>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</si>
  <si>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</si>
  <si>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</si>
  <si>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</si>
  <si>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</si>
  <si>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</si>
  <si>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</si>
  <si>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</si>
  <si>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</si>
  <si>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Итого капитала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</si>
  <si>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</si>
  <si>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</si>
  <si>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</si>
  <si>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</si>
  <si>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</si>
  <si>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</si>
  <si>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</si>
  <si>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</si>
  <si>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</si>
  <si>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</si>
  <si>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</si>
  <si>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 xml:space="preserve">За три месяца, закончившихся </t>
  </si>
  <si>
    <t>Финансовые затраты</t>
  </si>
  <si>
    <t>Обязательства по договорам с покупателями</t>
  </si>
  <si>
    <t>Прочий совокупный доход за период</t>
  </si>
  <si>
    <t>Прочий совокупный доход/убыток за период</t>
  </si>
  <si>
    <t>I. 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</si>
  <si>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</si>
  <si>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</si>
  <si>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</si>
  <si>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</si>
  <si>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</si>
  <si>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</si>
  <si>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</si>
  <si>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</si>
  <si>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</si>
  <si>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</si>
  <si>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</si>
  <si>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</si>
  <si>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</si>
  <si>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</si>
  <si>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</si>
  <si>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>3. Чистая сумма денежных средств от операционной деятельности (стр.010 -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</si>
  <si>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</si>
  <si>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</si>
  <si>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</si>
  <si>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</si>
  <si>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</si>
  <si>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</si>
  <si>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</si>
  <si>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</si>
  <si>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</si>
  <si>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</si>
  <si>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</si>
  <si>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</si>
  <si>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прочие выплаты</t>
  </si>
  <si>
    <t>3. Чистая сумма денежных средств от инвестиционной деятельности (стр.040 -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</si>
  <si>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</si>
  <si>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</si>
  <si>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</si>
  <si>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</si>
  <si>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</si>
  <si>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выплата дивидендов</t>
  </si>
  <si>
    <t xml:space="preserve">прочие </t>
  </si>
  <si>
    <t>3. Чистая сумма денежных средств от финансовой деятельности (стр.070 - стр. 080)</t>
  </si>
  <si>
    <t>Итого: Увеличение (+), уменьшение (-) денег (стр.030+ стр. 060 +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</si>
  <si>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</si>
  <si>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</si>
  <si>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Подоходный налог к уплате</t>
  </si>
  <si>
    <t>АО "Мангистаумунайгаз"</t>
  </si>
  <si>
    <t>Акционерный капитал</t>
  </si>
  <si>
    <t>АО "МАНГИСТАУМУНАЙГАЗ"</t>
  </si>
  <si>
    <t xml:space="preserve">прочие поступления </t>
  </si>
  <si>
    <t>На 1 января 2022 года (аудировано)</t>
  </si>
  <si>
    <t>На 1 января 2021 года (аудировано)</t>
  </si>
  <si>
    <t>в тысячах тенге</t>
  </si>
  <si>
    <t xml:space="preserve"> 31 декабря 2021 года </t>
  </si>
  <si>
    <t>Заместитель ГД по экономике и финансам-Главный бухгалтер                Чжан Ицюнь</t>
  </si>
  <si>
    <t>Генеральный директор АО "Мангистаумунайгаз"                                         Хасанов Д.К.</t>
  </si>
  <si>
    <t>Первый заместитель Генерального директора                                                Сюй Шиго</t>
  </si>
  <si>
    <t>Заместитель ГД по экономике и финансам-Главный бухгалтер                    Чжан Ицюнь</t>
  </si>
  <si>
    <t>Первый заместитель Генерального директора                                                    Сюй Шиго</t>
  </si>
  <si>
    <t>Генеральный директор АО "Мангистаумунайгаз"                                             Хасанов Д.К.</t>
  </si>
  <si>
    <t>Первый заместитель Генерального директора                                                 Сюй Шиго</t>
  </si>
  <si>
    <t>Генеральный директор АО "Мангистаумунайгаз"                                          Хасанов Д.К.</t>
  </si>
  <si>
    <t>Заместитель ГД по экономике и финансам-Главный бухгалтер                     Чжан Ицюнь</t>
  </si>
  <si>
    <t>Первый заместитель Генерального директора                                                     Сюй Шиго</t>
  </si>
  <si>
    <t>Генеральный директор АО "Мангистаумунайгаз"                                               Хасанов Д.К.</t>
  </si>
  <si>
    <t xml:space="preserve">     30 сентября 2022 года </t>
  </si>
  <si>
    <t xml:space="preserve">30 сентября 2022 года </t>
  </si>
  <si>
    <t xml:space="preserve">30 сентября 2021 года </t>
  </si>
  <si>
    <t>ПРОМЕЖУТОЧНЫЙ КОНСОЛИДИРОВАННЫЙ ОТЧЕТ О ДВИЖЕНИИ ДЕНЕЖНЫХ СРЕДСТВ  ЗА ДЕВЯТЬ МЕСЯЦЕВ, ЗАКОНЧИВШИХСЯ 30 СЕНТЯБРЯ 2022 ГОДА</t>
  </si>
  <si>
    <t xml:space="preserve"> 30.09.2022 г.</t>
  </si>
  <si>
    <t xml:space="preserve"> 30.09.2021 г.</t>
  </si>
  <si>
    <t>за девять месяцев, закончившихся</t>
  </si>
  <si>
    <t>На 30 сентября 2021 года(неаудировано)</t>
  </si>
  <si>
    <t>На 30 сентября 2022 года (неаудировано)</t>
  </si>
  <si>
    <t>Предоплата по подоходному налогу</t>
  </si>
  <si>
    <t>Промежуточный консолидированный отчет о совокупном доходе за девять месяцев, закончившихся 30 сентября 2022 года</t>
  </si>
  <si>
    <t>Промежуточный консолидированный отчет об изменениях в капитале за девять месяцев, закончившихся 30 сентября 2022 года.</t>
  </si>
  <si>
    <t>Промежуточный консолидированный отчет о финансовом положении за девять месяцев, закончившихся 30 сентября 2022 года</t>
  </si>
  <si>
    <t xml:space="preserve">За девять месяцев, закончившихся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</si>
</sst>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26" fillId="0" borderId="0" xfId="0" applyFont="1" applyAlignment="1">
      <alignment/>
    </xf>
    <xf numFmtId="0" fontId="34" fillId="0" borderId="0" xfId="0" applyFont="1" applyAlignment="1">
      <alignment/>
    </xf>
    <xf numFmtId="172" fontId="34" fillId="0" borderId="11" xfId="58" applyNumberFormat="1" applyFont="1" applyBorder="1" applyAlignment="1">
      <alignment/>
    </xf>
    <xf numFmtId="172" fontId="34" fillId="0" borderId="11" xfId="58" applyNumberFormat="1" applyFont="1" applyBorder="1" applyAlignment="1">
      <alignment horizontal="center"/>
    </xf>
    <xf numFmtId="0" fontId="34" fillId="0" borderId="11" xfId="0" applyFont="1" applyBorder="1" applyAlignment="1">
      <alignment/>
    </xf>
    <xf numFmtId="172" fontId="34" fillId="0" borderId="0" xfId="58" applyNumberFormat="1" applyFont="1" applyAlignment="1">
      <alignment/>
    </xf>
    <xf numFmtId="172" fontId="26" fillId="0" borderId="0" xfId="58" applyNumberFormat="1" applyFont="1" applyAlignment="1">
      <alignment/>
    </xf>
    <xf numFmtId="172" fontId="26" fillId="0" borderId="0" xfId="58" applyNumberFormat="1" applyFont="1" applyAlignment="1">
      <alignment horizontal="right"/>
    </xf>
    <xf numFmtId="172" fontId="34" fillId="0" borderId="0" xfId="58" applyNumberFormat="1" applyFont="1" applyAlignment="1">
      <alignment/>
    </xf>
    <xf numFmtId="172" fontId="34" fillId="0" borderId="0" xfId="58" applyNumberFormat="1" applyFont="1" applyAlignment="1">
      <alignment horizontal="center"/>
    </xf>
    <xf numFmtId="0" fontId="44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3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wrapText="1"/>
    </xf>
    <xf numFmtId="172" fontId="43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72" fontId="43" fillId="33" borderId="10" xfId="58" applyNumberFormat="1" applyFont="1" applyFill="1" applyBorder="1" applyAlignment="1">
      <alignment horizontal="left" vertical="top" wrapText="1" indent="4"/>
    </xf>
    <xf numFmtId="172" fontId="43" fillId="33" borderId="10" xfId="58" applyNumberFormat="1" applyFont="1" applyFill="1" applyBorder="1" applyAlignment="1">
      <alignment horizontal="left" vertical="top" wrapText="1" indent="7"/>
    </xf>
    <xf numFmtId="172" fontId="43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vertical="top" wrapText="1"/>
    </xf>
    <xf numFmtId="172" fontId="43" fillId="33" borderId="10" xfId="58" applyNumberFormat="1" applyFont="1" applyFill="1" applyBorder="1" applyAlignment="1">
      <alignment horizontal="left" vertical="top" wrapText="1" indent="5"/>
    </xf>
    <xf numFmtId="172" fontId="43" fillId="33" borderId="10" xfId="58" applyNumberFormat="1" applyFont="1" applyFill="1" applyBorder="1" applyAlignment="1">
      <alignment horizontal="left" vertical="top" wrapText="1" indent="6"/>
    </xf>
    <xf numFmtId="172" fontId="43" fillId="33" borderId="10" xfId="58" applyNumberFormat="1" applyFont="1" applyFill="1" applyBorder="1" applyAlignment="1">
      <alignment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3" fillId="33" borderId="12" xfId="58" applyNumberFormat="1" applyFont="1" applyFill="1" applyBorder="1" applyAlignment="1">
      <alignment horizontal="center" vertical="center" wrapText="1"/>
    </xf>
    <xf numFmtId="172" fontId="43" fillId="33" borderId="10" xfId="58" applyNumberFormat="1" applyFont="1" applyFill="1" applyBorder="1" applyAlignment="1">
      <alignment horizontal="center" vertical="center" wrapText="1"/>
    </xf>
    <xf numFmtId="172" fontId="34" fillId="33" borderId="10" xfId="58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vertical="top"/>
    </xf>
    <xf numFmtId="0" fontId="44" fillId="33" borderId="12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3" fontId="3" fillId="34" borderId="1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right" vertical="center"/>
    </xf>
    <xf numFmtId="171" fontId="43" fillId="0" borderId="0" xfId="58" applyFont="1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172" fontId="43" fillId="0" borderId="10" xfId="58" applyNumberFormat="1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175" fontId="3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wrapText="1"/>
    </xf>
    <xf numFmtId="176" fontId="2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34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34">
      <selection activeCell="B28" sqref="B28"/>
    </sheetView>
  </sheetViews>
  <sheetFormatPr defaultColWidth="9.140625" defaultRowHeight="16.5" customHeight="1"/>
  <cols>
    <col min="1" max="1" width="50.00390625" style="1" customWidth="1"/>
    <col min="2" max="2" width="6.421875" style="3" customWidth="1"/>
    <col min="3" max="3" width="20.57421875" style="23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27" customHeight="1">
      <c r="A1" s="45" t="s">
        <v>97</v>
      </c>
      <c r="C1" s="2"/>
      <c r="D1" s="2"/>
    </row>
    <row r="2" spans="1:4" ht="44.25" customHeight="1">
      <c r="A2" s="78" t="s">
        <v>128</v>
      </c>
      <c r="B2" s="78"/>
      <c r="C2" s="78"/>
      <c r="D2" s="78"/>
    </row>
    <row r="3" spans="1:4" s="30" customFormat="1" ht="32.25" customHeight="1">
      <c r="A3" s="19" t="s">
        <v>0</v>
      </c>
      <c r="B3" s="29" t="s">
        <v>1</v>
      </c>
      <c r="C3" s="29" t="s">
        <v>116</v>
      </c>
      <c r="D3" s="29" t="s">
        <v>104</v>
      </c>
    </row>
    <row r="4" spans="1:4" s="24" customFormat="1" ht="16.5" customHeight="1">
      <c r="A4" s="5" t="s">
        <v>2</v>
      </c>
      <c r="B4" s="6"/>
      <c r="C4" s="4"/>
      <c r="D4" s="4"/>
    </row>
    <row r="5" spans="1:4" s="24" customFormat="1" ht="16.5" customHeight="1">
      <c r="A5" s="5" t="s">
        <v>3</v>
      </c>
      <c r="B5" s="6"/>
      <c r="C5" s="4"/>
      <c r="D5" s="4"/>
    </row>
    <row r="6" spans="1:7" s="24" customFormat="1" ht="17.25" customHeight="1">
      <c r="A6" s="4" t="s">
        <v>4</v>
      </c>
      <c r="B6" s="6">
        <v>4</v>
      </c>
      <c r="C6" s="31">
        <v>429626719</v>
      </c>
      <c r="D6" s="31">
        <v>426230143</v>
      </c>
      <c r="G6" s="21"/>
    </row>
    <row r="7" spans="1:7" s="24" customFormat="1" ht="16.5" customHeight="1">
      <c r="A7" s="4" t="s">
        <v>5</v>
      </c>
      <c r="B7" s="6"/>
      <c r="C7" s="32">
        <v>400103</v>
      </c>
      <c r="D7" s="32">
        <v>373151</v>
      </c>
      <c r="G7" s="21"/>
    </row>
    <row r="8" spans="1:7" s="24" customFormat="1" ht="16.5" customHeight="1">
      <c r="A8" s="4" t="s">
        <v>6</v>
      </c>
      <c r="B8" s="6">
        <v>5</v>
      </c>
      <c r="C8" s="33">
        <v>14413209</v>
      </c>
      <c r="D8" s="33">
        <v>15278815</v>
      </c>
      <c r="G8" s="21"/>
    </row>
    <row r="9" spans="1:7" s="8" customFormat="1" ht="16.5" customHeight="1">
      <c r="A9" s="5"/>
      <c r="B9" s="7"/>
      <c r="C9" s="34">
        <f>SUM(C6:C8)</f>
        <v>444440031</v>
      </c>
      <c r="D9" s="34">
        <f>SUM(D6:D8)</f>
        <v>441882109</v>
      </c>
      <c r="G9" s="21"/>
    </row>
    <row r="10" spans="1:7" s="24" customFormat="1" ht="16.5" customHeight="1">
      <c r="A10" s="5" t="s">
        <v>38</v>
      </c>
      <c r="B10" s="6"/>
      <c r="C10" s="33"/>
      <c r="D10" s="33"/>
      <c r="F10" s="8"/>
      <c r="G10" s="21"/>
    </row>
    <row r="11" spans="1:7" s="24" customFormat="1" ht="16.5" customHeight="1">
      <c r="A11" s="4" t="s">
        <v>7</v>
      </c>
      <c r="B11" s="6">
        <v>6</v>
      </c>
      <c r="C11" s="35">
        <v>18912482</v>
      </c>
      <c r="D11" s="35">
        <v>16836000</v>
      </c>
      <c r="G11" s="21"/>
    </row>
    <row r="12" spans="1:7" s="24" customFormat="1" ht="16.5" customHeight="1">
      <c r="A12" s="4" t="s">
        <v>8</v>
      </c>
      <c r="B12" s="6">
        <v>7</v>
      </c>
      <c r="C12" s="35">
        <v>47154579</v>
      </c>
      <c r="D12" s="35">
        <v>6267095</v>
      </c>
      <c r="G12" s="21"/>
    </row>
    <row r="13" spans="1:7" s="24" customFormat="1" ht="16.5" customHeight="1">
      <c r="A13" s="4" t="s">
        <v>9</v>
      </c>
      <c r="B13" s="6">
        <v>8</v>
      </c>
      <c r="C13" s="35">
        <v>14624501</v>
      </c>
      <c r="D13" s="35">
        <v>10377574</v>
      </c>
      <c r="G13" s="21"/>
    </row>
    <row r="14" spans="1:7" s="25" customFormat="1" ht="16.5" customHeight="1">
      <c r="A14" s="4" t="s">
        <v>125</v>
      </c>
      <c r="B14" s="6"/>
      <c r="C14" s="35">
        <v>3630741</v>
      </c>
      <c r="D14" s="35"/>
      <c r="G14" s="21"/>
    </row>
    <row r="15" spans="1:7" s="24" customFormat="1" ht="32.25" customHeight="1">
      <c r="A15" s="4" t="s">
        <v>28</v>
      </c>
      <c r="B15" s="6">
        <v>9</v>
      </c>
      <c r="C15" s="35">
        <v>22670016</v>
      </c>
      <c r="D15" s="35">
        <v>26675900</v>
      </c>
      <c r="G15" s="21"/>
    </row>
    <row r="16" spans="1:7" s="24" customFormat="1" ht="16.5" customHeight="1">
      <c r="A16" s="4" t="s">
        <v>10</v>
      </c>
      <c r="B16" s="6"/>
      <c r="C16" s="32">
        <v>266738</v>
      </c>
      <c r="D16" s="32">
        <v>138208</v>
      </c>
      <c r="G16" s="21"/>
    </row>
    <row r="17" spans="1:7" s="24" customFormat="1" ht="16.5" customHeight="1">
      <c r="A17" s="4" t="s">
        <v>11</v>
      </c>
      <c r="B17" s="6">
        <v>10</v>
      </c>
      <c r="C17" s="33">
        <v>45450596</v>
      </c>
      <c r="D17" s="33">
        <v>16724860</v>
      </c>
      <c r="G17" s="21"/>
    </row>
    <row r="18" spans="1:7" s="24" customFormat="1" ht="16.5" customHeight="1">
      <c r="A18" s="4"/>
      <c r="B18" s="6"/>
      <c r="C18" s="34">
        <f>SUM(C11:C17)</f>
        <v>152709653</v>
      </c>
      <c r="D18" s="34">
        <f>SUM(D11:D17)</f>
        <v>77019637</v>
      </c>
      <c r="G18" s="21"/>
    </row>
    <row r="19" spans="1:7" s="2" customFormat="1" ht="27" customHeight="1">
      <c r="A19" s="26" t="s">
        <v>45</v>
      </c>
      <c r="B19" s="27"/>
      <c r="C19" s="37">
        <v>315130</v>
      </c>
      <c r="D19" s="37">
        <v>315130</v>
      </c>
      <c r="G19" s="28"/>
    </row>
    <row r="20" spans="1:7" s="8" customFormat="1" ht="16.5" customHeight="1">
      <c r="A20" s="5" t="s">
        <v>39</v>
      </c>
      <c r="B20" s="7"/>
      <c r="C20" s="34">
        <f>C9+C18+C19</f>
        <v>597464814</v>
      </c>
      <c r="D20" s="34">
        <f>D9+D18+D19</f>
        <v>519216876</v>
      </c>
      <c r="F20" s="22"/>
      <c r="G20" s="21"/>
    </row>
    <row r="21" spans="1:7" s="24" customFormat="1" ht="16.5" customHeight="1">
      <c r="A21" s="5" t="s">
        <v>12</v>
      </c>
      <c r="B21" s="6"/>
      <c r="C21" s="33"/>
      <c r="D21" s="33"/>
      <c r="F21" s="8"/>
      <c r="G21" s="21"/>
    </row>
    <row r="22" spans="1:7" s="24" customFormat="1" ht="16.5" customHeight="1">
      <c r="A22" s="5" t="s">
        <v>13</v>
      </c>
      <c r="B22" s="6"/>
      <c r="C22" s="33"/>
      <c r="D22" s="33"/>
      <c r="F22" s="8"/>
      <c r="G22" s="21"/>
    </row>
    <row r="23" spans="1:7" s="24" customFormat="1" ht="16.5" customHeight="1">
      <c r="A23" s="4" t="s">
        <v>14</v>
      </c>
      <c r="B23" s="6">
        <v>11</v>
      </c>
      <c r="C23" s="31">
        <v>107958384</v>
      </c>
      <c r="D23" s="31">
        <v>107958384</v>
      </c>
      <c r="G23" s="21"/>
    </row>
    <row r="24" spans="1:7" s="24" customFormat="1" ht="16.5" customHeight="1">
      <c r="A24" s="4" t="s">
        <v>15</v>
      </c>
      <c r="B24" s="6"/>
      <c r="C24" s="33">
        <v>204829311</v>
      </c>
      <c r="D24" s="33">
        <v>186390217</v>
      </c>
      <c r="G24" s="21"/>
    </row>
    <row r="25" spans="1:7" s="8" customFormat="1" ht="16.5" customHeight="1">
      <c r="A25" s="5" t="s">
        <v>37</v>
      </c>
      <c r="B25" s="7"/>
      <c r="C25" s="34">
        <f>SUM(C23:C24)</f>
        <v>312787695</v>
      </c>
      <c r="D25" s="34">
        <f>SUM(D23:D24)</f>
        <v>294348601</v>
      </c>
      <c r="F25" s="24"/>
      <c r="G25" s="21"/>
    </row>
    <row r="26" spans="1:7" s="24" customFormat="1" ht="16.5" customHeight="1">
      <c r="A26" s="5" t="s">
        <v>16</v>
      </c>
      <c r="B26" s="6"/>
      <c r="C26" s="33"/>
      <c r="D26" s="33"/>
      <c r="G26" s="21"/>
    </row>
    <row r="27" spans="1:7" s="24" customFormat="1" ht="16.5" customHeight="1">
      <c r="A27" s="4" t="s">
        <v>18</v>
      </c>
      <c r="B27" s="6">
        <v>13</v>
      </c>
      <c r="C27" s="33">
        <v>145029617</v>
      </c>
      <c r="D27" s="33">
        <v>137666840</v>
      </c>
      <c r="G27" s="21"/>
    </row>
    <row r="28" spans="1:7" s="24" customFormat="1" ht="19.5" customHeight="1">
      <c r="A28" s="4" t="s">
        <v>17</v>
      </c>
      <c r="B28" s="6">
        <v>11</v>
      </c>
      <c r="C28" s="32">
        <v>987616</v>
      </c>
      <c r="D28" s="32">
        <v>987616</v>
      </c>
      <c r="G28" s="21"/>
    </row>
    <row r="29" spans="1:7" s="8" customFormat="1" ht="16.5" customHeight="1">
      <c r="A29" s="5"/>
      <c r="B29" s="7"/>
      <c r="C29" s="34">
        <f>SUM(C27:C28)</f>
        <v>146017233</v>
      </c>
      <c r="D29" s="34">
        <f>SUM(D27:D28)</f>
        <v>138654456</v>
      </c>
      <c r="G29" s="21"/>
    </row>
    <row r="30" spans="1:7" s="24" customFormat="1" ht="16.5" customHeight="1">
      <c r="A30" s="5" t="s">
        <v>40</v>
      </c>
      <c r="B30" s="6"/>
      <c r="C30" s="33"/>
      <c r="D30" s="33"/>
      <c r="F30" s="8"/>
      <c r="G30" s="21"/>
    </row>
    <row r="31" spans="1:7" s="25" customFormat="1" ht="16.5" customHeight="1">
      <c r="A31" s="4" t="s">
        <v>18</v>
      </c>
      <c r="B31" s="6">
        <v>13</v>
      </c>
      <c r="C31" s="35">
        <v>22969851</v>
      </c>
      <c r="D31" s="35">
        <v>17120039</v>
      </c>
      <c r="G31" s="21"/>
    </row>
    <row r="32" spans="1:7" s="24" customFormat="1" ht="16.5" customHeight="1">
      <c r="A32" s="4" t="s">
        <v>19</v>
      </c>
      <c r="B32" s="6">
        <v>14</v>
      </c>
      <c r="C32" s="35">
        <v>24529153</v>
      </c>
      <c r="D32" s="35">
        <v>26635685</v>
      </c>
      <c r="G32" s="21"/>
    </row>
    <row r="33" spans="1:7" s="24" customFormat="1" ht="16.5" customHeight="1">
      <c r="A33" s="4" t="s">
        <v>51</v>
      </c>
      <c r="B33" s="6">
        <v>15</v>
      </c>
      <c r="C33" s="36">
        <v>15832207</v>
      </c>
      <c r="D33" s="36">
        <v>25221570</v>
      </c>
      <c r="G33" s="21"/>
    </row>
    <row r="34" spans="1:7" s="25" customFormat="1" ht="16.5" customHeight="1">
      <c r="A34" s="4" t="s">
        <v>96</v>
      </c>
      <c r="B34" s="6"/>
      <c r="C34" s="36">
        <v>0</v>
      </c>
      <c r="D34" s="36">
        <v>11531410</v>
      </c>
      <c r="G34" s="21"/>
    </row>
    <row r="35" spans="1:7" s="24" customFormat="1" ht="16.5" customHeight="1">
      <c r="A35" s="4" t="s">
        <v>20</v>
      </c>
      <c r="B35" s="6">
        <v>16</v>
      </c>
      <c r="C35" s="36">
        <v>70176099</v>
      </c>
      <c r="D35" s="36">
        <v>658442</v>
      </c>
      <c r="G35" s="21"/>
    </row>
    <row r="36" spans="1:7" s="24" customFormat="1" ht="16.5" customHeight="1">
      <c r="A36" s="4" t="s">
        <v>21</v>
      </c>
      <c r="B36" s="6"/>
      <c r="C36" s="36">
        <v>3850249</v>
      </c>
      <c r="D36" s="36">
        <v>3678887</v>
      </c>
      <c r="G36" s="21"/>
    </row>
    <row r="37" spans="1:7" s="24" customFormat="1" ht="16.5" customHeight="1">
      <c r="A37" s="4" t="s">
        <v>22</v>
      </c>
      <c r="B37" s="6">
        <v>11</v>
      </c>
      <c r="C37" s="32">
        <v>81708</v>
      </c>
      <c r="D37" s="32">
        <v>108944</v>
      </c>
      <c r="G37" s="21"/>
    </row>
    <row r="38" spans="1:7" s="24" customFormat="1" ht="16.5" customHeight="1">
      <c r="A38" s="4" t="s">
        <v>23</v>
      </c>
      <c r="B38" s="6"/>
      <c r="C38" s="33">
        <v>1220619</v>
      </c>
      <c r="D38" s="33">
        <v>1258842</v>
      </c>
      <c r="F38" s="8"/>
      <c r="G38" s="21"/>
    </row>
    <row r="39" spans="1:7" s="8" customFormat="1" ht="16.5" customHeight="1">
      <c r="A39" s="5"/>
      <c r="B39" s="7"/>
      <c r="C39" s="34">
        <f>SUM(C31:C38)</f>
        <v>138659886</v>
      </c>
      <c r="D39" s="34">
        <f>SUM(D31:D38)</f>
        <v>86213819</v>
      </c>
      <c r="F39" s="24"/>
      <c r="G39" s="21"/>
    </row>
    <row r="40" spans="1:7" s="8" customFormat="1" ht="16.5" customHeight="1">
      <c r="A40" s="5" t="s">
        <v>42</v>
      </c>
      <c r="B40" s="7"/>
      <c r="C40" s="34">
        <f>C29+C39</f>
        <v>284677119</v>
      </c>
      <c r="D40" s="34">
        <f>D29+D39</f>
        <v>224868275</v>
      </c>
      <c r="F40" s="21"/>
      <c r="G40" s="21"/>
    </row>
    <row r="41" spans="1:7" s="8" customFormat="1" ht="16.5" customHeight="1">
      <c r="A41" s="5" t="s">
        <v>41</v>
      </c>
      <c r="B41" s="7"/>
      <c r="C41" s="34">
        <f>C25+C29+C39</f>
        <v>597464814</v>
      </c>
      <c r="D41" s="34">
        <f>D25+D29+D39</f>
        <v>519216876</v>
      </c>
      <c r="F41" s="24"/>
      <c r="G41" s="21"/>
    </row>
    <row r="42" s="24" customFormat="1" ht="16.5" customHeight="1">
      <c r="B42" s="3"/>
    </row>
    <row r="43" spans="1:3" s="24" customFormat="1" ht="16.5" customHeight="1">
      <c r="A43" s="79" t="s">
        <v>110</v>
      </c>
      <c r="B43" s="79"/>
      <c r="C43" s="79"/>
    </row>
    <row r="44" spans="1:3" s="24" customFormat="1" ht="16.5" customHeight="1">
      <c r="A44" s="8"/>
      <c r="B44" s="77"/>
      <c r="C44" s="8"/>
    </row>
    <row r="45" spans="1:3" s="24" customFormat="1" ht="16.5" customHeight="1">
      <c r="A45" s="79" t="s">
        <v>109</v>
      </c>
      <c r="B45" s="79"/>
      <c r="C45" s="79"/>
    </row>
    <row r="46" spans="1:6" s="24" customFormat="1" ht="16.5" customHeight="1">
      <c r="A46" s="8"/>
      <c r="B46" s="77"/>
      <c r="C46" s="8"/>
      <c r="F46" s="8"/>
    </row>
    <row r="47" spans="1:6" s="24" customFormat="1" ht="16.5" customHeight="1">
      <c r="A47" s="79" t="s">
        <v>108</v>
      </c>
      <c r="B47" s="79"/>
      <c r="C47" s="79"/>
      <c r="F47" s="8"/>
    </row>
    <row r="48" spans="2:6" s="24" customFormat="1" ht="16.5" customHeight="1">
      <c r="B48" s="3"/>
      <c r="F48" s="8"/>
    </row>
  </sheetData>
  <sheetProtection/>
  <mergeCells count="4">
    <mergeCell ref="A2:D2"/>
    <mergeCell ref="A43:C43"/>
    <mergeCell ref="A45:C45"/>
    <mergeCell ref="A47:C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81" zoomScaleNormal="81" zoomScalePageLayoutView="0" workbookViewId="0" topLeftCell="A9">
      <selection activeCell="B16" sqref="B16"/>
    </sheetView>
  </sheetViews>
  <sheetFormatPr defaultColWidth="9.140625" defaultRowHeight="14.25" customHeight="1"/>
  <cols>
    <col min="1" max="1" width="44.140625" style="38" customWidth="1"/>
    <col min="2" max="2" width="7.7109375" style="38" customWidth="1"/>
    <col min="3" max="3" width="21.7109375" style="38" customWidth="1"/>
    <col min="4" max="4" width="19.140625" style="38" customWidth="1"/>
    <col min="5" max="5" width="21.421875" style="38" customWidth="1"/>
    <col min="6" max="6" width="19.7109375" style="38" customWidth="1"/>
    <col min="7" max="16384" width="9.140625" style="38" customWidth="1"/>
  </cols>
  <sheetData>
    <row r="1" ht="14.25" customHeight="1">
      <c r="A1" s="39" t="s">
        <v>99</v>
      </c>
    </row>
    <row r="2" spans="1:7" ht="30.75" customHeight="1">
      <c r="A2" s="80" t="s">
        <v>126</v>
      </c>
      <c r="B2" s="80"/>
      <c r="C2" s="80"/>
      <c r="D2" s="80"/>
      <c r="E2" s="80"/>
      <c r="F2" s="80"/>
      <c r="G2" s="76"/>
    </row>
    <row r="3" spans="1:4" ht="14.25" customHeight="1">
      <c r="A3" s="85"/>
      <c r="B3" s="85"/>
      <c r="C3" s="85"/>
      <c r="D3" s="85"/>
    </row>
    <row r="4" spans="1:4" ht="14.25" customHeight="1">
      <c r="A4" s="86"/>
      <c r="B4" s="86"/>
      <c r="C4" s="86"/>
      <c r="D4" s="86"/>
    </row>
    <row r="5" spans="1:6" s="39" customFormat="1" ht="14.25" customHeight="1">
      <c r="A5" s="87" t="s">
        <v>0</v>
      </c>
      <c r="B5" s="81" t="s">
        <v>1</v>
      </c>
      <c r="C5" s="81" t="s">
        <v>49</v>
      </c>
      <c r="D5" s="82"/>
      <c r="E5" s="81" t="s">
        <v>129</v>
      </c>
      <c r="F5" s="82"/>
    </row>
    <row r="6" spans="1:6" s="39" customFormat="1" ht="14.25" customHeight="1">
      <c r="A6" s="88"/>
      <c r="B6" s="90"/>
      <c r="C6" s="83"/>
      <c r="D6" s="84"/>
      <c r="E6" s="83"/>
      <c r="F6" s="84"/>
    </row>
    <row r="7" spans="1:6" s="39" customFormat="1" ht="29.25" customHeight="1">
      <c r="A7" s="89"/>
      <c r="B7" s="83"/>
      <c r="C7" s="46" t="s">
        <v>117</v>
      </c>
      <c r="D7" s="47" t="s">
        <v>118</v>
      </c>
      <c r="E7" s="46" t="s">
        <v>117</v>
      </c>
      <c r="F7" s="47" t="s">
        <v>118</v>
      </c>
    </row>
    <row r="8" spans="1:6" ht="30.75" customHeight="1">
      <c r="A8" s="40" t="s">
        <v>33</v>
      </c>
      <c r="B8" s="41">
        <v>17</v>
      </c>
      <c r="C8" s="42">
        <v>225732906</v>
      </c>
      <c r="D8" s="42">
        <v>201945316</v>
      </c>
      <c r="E8" s="42">
        <v>694246932</v>
      </c>
      <c r="F8" s="42">
        <v>547770794</v>
      </c>
    </row>
    <row r="9" spans="1:6" ht="24.75" customHeight="1">
      <c r="A9" s="40" t="s">
        <v>29</v>
      </c>
      <c r="B9" s="41">
        <v>18</v>
      </c>
      <c r="C9" s="43">
        <v>-112390093</v>
      </c>
      <c r="D9" s="43">
        <v>-73551520</v>
      </c>
      <c r="E9" s="43">
        <v>-275646932</v>
      </c>
      <c r="F9" s="43">
        <v>-208624881</v>
      </c>
    </row>
    <row r="10" spans="1:6" s="39" customFormat="1" ht="14.25" customHeight="1">
      <c r="A10" s="19" t="s">
        <v>24</v>
      </c>
      <c r="B10" s="29"/>
      <c r="C10" s="44">
        <f>SUM(C8:C9)</f>
        <v>113342813</v>
      </c>
      <c r="D10" s="44">
        <f>SUM(D8:D9)</f>
        <v>128393796</v>
      </c>
      <c r="E10" s="44">
        <f>SUM(E8:E9)</f>
        <v>418600000</v>
      </c>
      <c r="F10" s="44">
        <f>SUM(F8:F9)</f>
        <v>339145913</v>
      </c>
    </row>
    <row r="11" spans="1:6" ht="14.25" customHeight="1">
      <c r="A11" s="19"/>
      <c r="B11" s="41"/>
      <c r="C11" s="43"/>
      <c r="D11" s="43"/>
      <c r="E11" s="43"/>
      <c r="F11" s="43"/>
    </row>
    <row r="12" spans="1:6" ht="14.25" customHeight="1">
      <c r="A12" s="40" t="s">
        <v>31</v>
      </c>
      <c r="B12" s="41">
        <v>19</v>
      </c>
      <c r="C12" s="43">
        <v>-5501773</v>
      </c>
      <c r="D12" s="43">
        <v>-4851180</v>
      </c>
      <c r="E12" s="43">
        <v>-15671968</v>
      </c>
      <c r="F12" s="43">
        <v>-13057250</v>
      </c>
    </row>
    <row r="13" spans="1:6" ht="14.25" customHeight="1">
      <c r="A13" s="40" t="s">
        <v>30</v>
      </c>
      <c r="B13" s="41">
        <v>20</v>
      </c>
      <c r="C13" s="43">
        <v>-91198411</v>
      </c>
      <c r="D13" s="43">
        <v>-61829032</v>
      </c>
      <c r="E13" s="43">
        <v>-253132631</v>
      </c>
      <c r="F13" s="43">
        <v>-173733042</v>
      </c>
    </row>
    <row r="14" spans="1:6" ht="14.25" customHeight="1">
      <c r="A14" s="19" t="s">
        <v>43</v>
      </c>
      <c r="B14" s="41"/>
      <c r="C14" s="44">
        <f>SUM(C10:C13)</f>
        <v>16642629</v>
      </c>
      <c r="D14" s="44">
        <f>SUM(D10:D13)</f>
        <v>61713584</v>
      </c>
      <c r="E14" s="44">
        <f>SUM(E10:E13)</f>
        <v>149795401</v>
      </c>
      <c r="F14" s="44">
        <f>SUM(F10:F13)</f>
        <v>152355621</v>
      </c>
    </row>
    <row r="15" spans="1:6" ht="14.25" customHeight="1">
      <c r="A15" s="40" t="s">
        <v>34</v>
      </c>
      <c r="B15" s="41"/>
      <c r="C15" s="43">
        <v>139844</v>
      </c>
      <c r="D15" s="43">
        <v>70716</v>
      </c>
      <c r="E15" s="43">
        <v>411845</v>
      </c>
      <c r="F15" s="43">
        <v>113557</v>
      </c>
    </row>
    <row r="16" spans="1:6" ht="14.25" customHeight="1">
      <c r="A16" s="40" t="s">
        <v>50</v>
      </c>
      <c r="B16" s="41"/>
      <c r="C16" s="43">
        <v>-2394444</v>
      </c>
      <c r="D16" s="43">
        <v>-2288903</v>
      </c>
      <c r="E16" s="43">
        <v>-6967101</v>
      </c>
      <c r="F16" s="43">
        <v>-7019659</v>
      </c>
    </row>
    <row r="17" spans="1:6" ht="30" customHeight="1">
      <c r="A17" s="40" t="s">
        <v>35</v>
      </c>
      <c r="B17" s="41"/>
      <c r="C17" s="43">
        <v>2402482</v>
      </c>
      <c r="D17" s="43">
        <v>-438644</v>
      </c>
      <c r="E17" s="43">
        <v>1784279</v>
      </c>
      <c r="F17" s="43">
        <v>76731</v>
      </c>
    </row>
    <row r="18" spans="1:6" ht="14.25" customHeight="1">
      <c r="A18" s="40" t="s">
        <v>26</v>
      </c>
      <c r="B18" s="41"/>
      <c r="C18" s="43">
        <v>645751</v>
      </c>
      <c r="D18" s="43">
        <v>129885</v>
      </c>
      <c r="E18" s="43">
        <v>819533</v>
      </c>
      <c r="F18" s="43">
        <v>253384</v>
      </c>
    </row>
    <row r="19" spans="1:6" ht="14.25" customHeight="1">
      <c r="A19" s="40" t="s">
        <v>25</v>
      </c>
      <c r="B19" s="41"/>
      <c r="C19" s="43">
        <v>-107569</v>
      </c>
      <c r="D19" s="43">
        <v>-6992</v>
      </c>
      <c r="E19" s="43">
        <v>-381993</v>
      </c>
      <c r="F19" s="43">
        <v>-32323</v>
      </c>
    </row>
    <row r="20" spans="1:6" ht="14.25" customHeight="1">
      <c r="A20" s="19" t="s">
        <v>44</v>
      </c>
      <c r="B20" s="41"/>
      <c r="C20" s="44">
        <f>SUM(C14:C19)</f>
        <v>17328693</v>
      </c>
      <c r="D20" s="44">
        <f>SUM(D14:D19)</f>
        <v>59179646</v>
      </c>
      <c r="E20" s="44">
        <f>SUM(E14:E19)</f>
        <v>145461964</v>
      </c>
      <c r="F20" s="44">
        <f>SUM(F14:F19)</f>
        <v>145747311</v>
      </c>
    </row>
    <row r="21" spans="1:6" ht="14.25" customHeight="1">
      <c r="A21" s="40" t="s">
        <v>27</v>
      </c>
      <c r="B21" s="41">
        <v>21</v>
      </c>
      <c r="C21" s="43">
        <v>13455731</v>
      </c>
      <c r="D21" s="43">
        <v>-17681963</v>
      </c>
      <c r="E21" s="43">
        <v>-36142456</v>
      </c>
      <c r="F21" s="43">
        <v>-42821454</v>
      </c>
    </row>
    <row r="22" spans="1:6" ht="26.25" customHeight="1">
      <c r="A22" s="19" t="s">
        <v>48</v>
      </c>
      <c r="B22" s="41"/>
      <c r="C22" s="44">
        <f>SUM(C20:C21)</f>
        <v>30784424</v>
      </c>
      <c r="D22" s="44">
        <f>SUM(D20:D21)</f>
        <v>41497683</v>
      </c>
      <c r="E22" s="44">
        <f>SUM(E20:E21)</f>
        <v>109319508</v>
      </c>
      <c r="F22" s="44">
        <f>SUM(F20:F21)</f>
        <v>102925857</v>
      </c>
    </row>
    <row r="23" spans="1:6" ht="26.25" customHeight="1">
      <c r="A23" s="40" t="s">
        <v>46</v>
      </c>
      <c r="B23" s="41"/>
      <c r="C23" s="43">
        <v>-33528</v>
      </c>
      <c r="D23" s="43">
        <v>-41866</v>
      </c>
      <c r="E23" s="43">
        <v>198442</v>
      </c>
      <c r="F23" s="43">
        <v>-1622</v>
      </c>
    </row>
    <row r="24" spans="1:6" ht="26.25" customHeight="1">
      <c r="A24" s="19" t="s">
        <v>47</v>
      </c>
      <c r="B24" s="41"/>
      <c r="C24" s="44">
        <f>SUM(C22:C23)</f>
        <v>30750896</v>
      </c>
      <c r="D24" s="44">
        <f>SUM(D22:D23)</f>
        <v>41455817</v>
      </c>
      <c r="E24" s="44">
        <f>SUM(E22:E23)</f>
        <v>109517950</v>
      </c>
      <c r="F24" s="44">
        <f>SUM(F22:F23)</f>
        <v>102924235</v>
      </c>
    </row>
    <row r="28" spans="1:3" ht="14.25" customHeight="1">
      <c r="A28" s="79" t="s">
        <v>106</v>
      </c>
      <c r="B28" s="79"/>
      <c r="C28" s="79"/>
    </row>
    <row r="29" spans="1:3" ht="14.25" customHeight="1">
      <c r="A29" s="8"/>
      <c r="B29" s="77"/>
      <c r="C29" s="8"/>
    </row>
    <row r="30" spans="1:3" ht="14.25" customHeight="1">
      <c r="A30" s="79" t="s">
        <v>107</v>
      </c>
      <c r="B30" s="79"/>
      <c r="C30" s="79"/>
    </row>
    <row r="31" spans="1:3" ht="14.25" customHeight="1">
      <c r="A31" s="8"/>
      <c r="B31" s="77"/>
      <c r="C31" s="8"/>
    </row>
    <row r="32" spans="1:3" ht="14.25" customHeight="1">
      <c r="A32" s="79" t="s">
        <v>105</v>
      </c>
      <c r="B32" s="79"/>
      <c r="C32" s="79"/>
    </row>
  </sheetData>
  <sheetProtection/>
  <mergeCells count="10">
    <mergeCell ref="A28:C28"/>
    <mergeCell ref="A30:C30"/>
    <mergeCell ref="A32:C32"/>
    <mergeCell ref="A2:F2"/>
    <mergeCell ref="E5:F6"/>
    <mergeCell ref="A3:D3"/>
    <mergeCell ref="A4:D4"/>
    <mergeCell ref="A5:A7"/>
    <mergeCell ref="B5:B7"/>
    <mergeCell ref="C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4">
      <selection activeCell="C59" sqref="C59"/>
    </sheetView>
  </sheetViews>
  <sheetFormatPr defaultColWidth="9.140625" defaultRowHeight="15"/>
  <cols>
    <col min="1" max="1" width="66.7109375" style="49" customWidth="1"/>
    <col min="2" max="2" width="14.57421875" style="49" customWidth="1"/>
    <col min="3" max="3" width="14.8515625" style="48" customWidth="1"/>
    <col min="4" max="4" width="15.421875" style="48" bestFit="1" customWidth="1"/>
    <col min="5" max="16384" width="9.140625" style="48" customWidth="1"/>
  </cols>
  <sheetData>
    <row r="1" ht="18.75" customHeight="1">
      <c r="A1" s="75" t="s">
        <v>99</v>
      </c>
    </row>
    <row r="2" spans="1:3" ht="42.75" customHeight="1">
      <c r="A2" s="91" t="s">
        <v>119</v>
      </c>
      <c r="B2" s="91"/>
      <c r="C2" s="91"/>
    </row>
    <row r="3" spans="1:3" ht="35.25" customHeight="1">
      <c r="A3" s="93" t="s">
        <v>103</v>
      </c>
      <c r="B3" s="94" t="s">
        <v>122</v>
      </c>
      <c r="C3" s="94"/>
    </row>
    <row r="4" spans="1:3" ht="12.75">
      <c r="A4" s="93"/>
      <c r="B4" s="50" t="s">
        <v>120</v>
      </c>
      <c r="C4" s="50" t="s">
        <v>121</v>
      </c>
    </row>
    <row r="5" spans="1:3" ht="30" customHeight="1">
      <c r="A5" s="61" t="s">
        <v>54</v>
      </c>
      <c r="B5" s="61"/>
      <c r="C5" s="51"/>
    </row>
    <row r="6" spans="1:3" s="54" customFormat="1" ht="12.75">
      <c r="A6" s="52" t="s">
        <v>55</v>
      </c>
      <c r="B6" s="53">
        <f>SUM(B8:B12)</f>
        <v>683608766</v>
      </c>
      <c r="C6" s="53">
        <f>SUM(C8:C12)</f>
        <v>556694971</v>
      </c>
    </row>
    <row r="7" spans="1:4" ht="12.75">
      <c r="A7" s="52" t="s">
        <v>56</v>
      </c>
      <c r="B7" s="55"/>
      <c r="C7" s="55"/>
      <c r="D7" s="56"/>
    </row>
    <row r="8" spans="1:4" ht="20.25" customHeight="1">
      <c r="A8" s="52" t="s">
        <v>57</v>
      </c>
      <c r="B8" s="55">
        <v>398540172</v>
      </c>
      <c r="C8" s="55">
        <v>365548611</v>
      </c>
      <c r="D8" s="56"/>
    </row>
    <row r="9" spans="1:4" ht="12.75">
      <c r="A9" s="52" t="s">
        <v>58</v>
      </c>
      <c r="B9" s="55">
        <v>577592</v>
      </c>
      <c r="C9" s="55">
        <v>1160876</v>
      </c>
      <c r="D9" s="56"/>
    </row>
    <row r="10" spans="1:4" ht="12.75">
      <c r="A10" s="52" t="s">
        <v>59</v>
      </c>
      <c r="B10" s="55">
        <v>283519148</v>
      </c>
      <c r="C10" s="55">
        <v>178560211</v>
      </c>
      <c r="D10" s="56"/>
    </row>
    <row r="11" spans="1:4" ht="12.75">
      <c r="A11" s="52" t="s">
        <v>60</v>
      </c>
      <c r="B11" s="55"/>
      <c r="C11" s="55"/>
      <c r="D11" s="56"/>
    </row>
    <row r="12" spans="1:4" ht="12.75">
      <c r="A12" s="52" t="s">
        <v>61</v>
      </c>
      <c r="B12" s="55">
        <v>971854</v>
      </c>
      <c r="C12" s="55">
        <v>11425273</v>
      </c>
      <c r="D12" s="56"/>
    </row>
    <row r="13" spans="1:4" ht="12.75">
      <c r="A13" s="52" t="s">
        <v>62</v>
      </c>
      <c r="B13" s="53">
        <f>SUM(B15:B21)</f>
        <v>508118695</v>
      </c>
      <c r="C13" s="53">
        <f>SUM(C15:C21)</f>
        <v>352265623</v>
      </c>
      <c r="D13" s="56"/>
    </row>
    <row r="14" spans="1:4" ht="12.75">
      <c r="A14" s="52" t="s">
        <v>56</v>
      </c>
      <c r="B14" s="55"/>
      <c r="C14" s="55"/>
      <c r="D14" s="56"/>
    </row>
    <row r="15" spans="1:4" ht="12.75">
      <c r="A15" s="57" t="s">
        <v>63</v>
      </c>
      <c r="B15" s="55">
        <v>110447859</v>
      </c>
      <c r="C15" s="55">
        <v>68947004</v>
      </c>
      <c r="D15" s="56"/>
    </row>
    <row r="16" spans="1:4" ht="12.75">
      <c r="A16" s="57" t="s">
        <v>64</v>
      </c>
      <c r="B16" s="55">
        <v>157031840</v>
      </c>
      <c r="C16" s="55">
        <v>137919574</v>
      </c>
      <c r="D16" s="56"/>
    </row>
    <row r="17" spans="1:4" ht="12.75">
      <c r="A17" s="57" t="s">
        <v>65</v>
      </c>
      <c r="B17" s="55">
        <v>28854627</v>
      </c>
      <c r="C17" s="55">
        <v>21597071</v>
      </c>
      <c r="D17" s="56"/>
    </row>
    <row r="18" spans="1:4" ht="24.75" customHeight="1">
      <c r="A18" s="57" t="s">
        <v>66</v>
      </c>
      <c r="B18" s="55">
        <v>72</v>
      </c>
      <c r="C18" s="55">
        <v>643406</v>
      </c>
      <c r="D18" s="56"/>
    </row>
    <row r="19" spans="1:4" ht="12.75">
      <c r="A19" s="57" t="s">
        <v>67</v>
      </c>
      <c r="B19" s="55">
        <v>46205546</v>
      </c>
      <c r="C19" s="55">
        <v>13800000</v>
      </c>
      <c r="D19" s="56"/>
    </row>
    <row r="20" spans="1:4" ht="12.75">
      <c r="A20" s="57" t="s">
        <v>68</v>
      </c>
      <c r="B20" s="55">
        <v>151058465</v>
      </c>
      <c r="C20" s="55">
        <v>84660703</v>
      </c>
      <c r="D20" s="56"/>
    </row>
    <row r="21" spans="1:4" ht="12.75">
      <c r="A21" s="57" t="s">
        <v>69</v>
      </c>
      <c r="B21" s="55">
        <v>14520286</v>
      </c>
      <c r="C21" s="55">
        <v>24697865</v>
      </c>
      <c r="D21" s="56"/>
    </row>
    <row r="22" spans="1:4" ht="26.25">
      <c r="A22" s="71" t="s">
        <v>70</v>
      </c>
      <c r="B22" s="53">
        <f>B6-B13</f>
        <v>175490071</v>
      </c>
      <c r="C22" s="53">
        <f>C6-C13</f>
        <v>204429348</v>
      </c>
      <c r="D22" s="56"/>
    </row>
    <row r="23" spans="1:4" ht="12.75">
      <c r="A23" s="72" t="s">
        <v>71</v>
      </c>
      <c r="B23" s="73"/>
      <c r="C23" s="74"/>
      <c r="D23" s="56"/>
    </row>
    <row r="24" spans="1:4" ht="12.75">
      <c r="A24" s="52" t="s">
        <v>55</v>
      </c>
      <c r="B24" s="53">
        <v>0</v>
      </c>
      <c r="C24" s="53">
        <v>0</v>
      </c>
      <c r="D24" s="56"/>
    </row>
    <row r="25" spans="1:4" ht="12.75">
      <c r="A25" s="52" t="s">
        <v>56</v>
      </c>
      <c r="B25" s="53"/>
      <c r="C25" s="53"/>
      <c r="D25" s="56"/>
    </row>
    <row r="26" spans="1:4" ht="12.75">
      <c r="A26" s="57" t="s">
        <v>72</v>
      </c>
      <c r="B26" s="55">
        <v>0</v>
      </c>
      <c r="C26" s="55">
        <v>0</v>
      </c>
      <c r="D26" s="56"/>
    </row>
    <row r="27" spans="1:4" ht="12.75">
      <c r="A27" s="57" t="s">
        <v>73</v>
      </c>
      <c r="B27" s="55">
        <v>0</v>
      </c>
      <c r="C27" s="55">
        <v>0</v>
      </c>
      <c r="D27" s="56"/>
    </row>
    <row r="28" spans="1:4" ht="12.75">
      <c r="A28" s="57" t="s">
        <v>74</v>
      </c>
      <c r="B28" s="55">
        <v>0</v>
      </c>
      <c r="C28" s="55">
        <v>0</v>
      </c>
      <c r="D28" s="56"/>
    </row>
    <row r="29" spans="1:4" ht="12.75">
      <c r="A29" s="57" t="s">
        <v>75</v>
      </c>
      <c r="B29" s="55">
        <v>0</v>
      </c>
      <c r="C29" s="55">
        <v>0</v>
      </c>
      <c r="D29" s="56"/>
    </row>
    <row r="30" spans="1:4" ht="15" customHeight="1">
      <c r="A30" s="57" t="s">
        <v>76</v>
      </c>
      <c r="B30" s="55">
        <v>0</v>
      </c>
      <c r="C30" s="55">
        <v>0</v>
      </c>
      <c r="D30" s="56"/>
    </row>
    <row r="31" spans="1:4" ht="15" customHeight="1">
      <c r="A31" s="57" t="s">
        <v>77</v>
      </c>
      <c r="B31" s="55">
        <v>0</v>
      </c>
      <c r="C31" s="55">
        <v>0</v>
      </c>
      <c r="D31" s="56"/>
    </row>
    <row r="32" spans="1:4" ht="15" customHeight="1">
      <c r="A32" s="57" t="s">
        <v>61</v>
      </c>
      <c r="B32" s="55">
        <v>0</v>
      </c>
      <c r="C32" s="55">
        <v>0</v>
      </c>
      <c r="D32" s="56"/>
    </row>
    <row r="33" spans="1:4" ht="26.25" customHeight="1">
      <c r="A33" s="52" t="s">
        <v>62</v>
      </c>
      <c r="B33" s="53">
        <f>SUM(B35:B41)</f>
        <v>56097377</v>
      </c>
      <c r="C33" s="53">
        <f>SUM(C35:C41)</f>
        <v>47734270</v>
      </c>
      <c r="D33" s="56"/>
    </row>
    <row r="34" spans="1:4" ht="26.25" customHeight="1">
      <c r="A34" s="52" t="s">
        <v>56</v>
      </c>
      <c r="B34" s="53"/>
      <c r="C34" s="53"/>
      <c r="D34" s="56"/>
    </row>
    <row r="35" spans="1:4" ht="15" customHeight="1">
      <c r="A35" s="57" t="s">
        <v>78</v>
      </c>
      <c r="B35" s="55">
        <v>56097377</v>
      </c>
      <c r="C35" s="55">
        <v>47678174</v>
      </c>
      <c r="D35" s="56"/>
    </row>
    <row r="36" spans="1:4" ht="12.75">
      <c r="A36" s="57" t="s">
        <v>79</v>
      </c>
      <c r="B36" s="55">
        <v>0</v>
      </c>
      <c r="C36" s="55">
        <v>56096</v>
      </c>
      <c r="D36" s="56"/>
    </row>
    <row r="37" spans="1:4" ht="12.75">
      <c r="A37" s="57" t="s">
        <v>80</v>
      </c>
      <c r="B37" s="55">
        <v>0</v>
      </c>
      <c r="C37" s="55">
        <v>0</v>
      </c>
      <c r="D37" s="56"/>
    </row>
    <row r="38" spans="1:4" ht="12.75">
      <c r="A38" s="57" t="s">
        <v>81</v>
      </c>
      <c r="B38" s="55">
        <v>0</v>
      </c>
      <c r="C38" s="55">
        <v>0</v>
      </c>
      <c r="D38" s="56"/>
    </row>
    <row r="39" spans="1:4" ht="12.75">
      <c r="A39" s="57" t="s">
        <v>82</v>
      </c>
      <c r="B39" s="55">
        <v>0</v>
      </c>
      <c r="C39" s="55">
        <v>0</v>
      </c>
      <c r="D39" s="56"/>
    </row>
    <row r="40" spans="1:4" ht="12.75">
      <c r="A40" s="57" t="s">
        <v>77</v>
      </c>
      <c r="B40" s="55">
        <v>0</v>
      </c>
      <c r="C40" s="55">
        <v>0</v>
      </c>
      <c r="D40" s="56"/>
    </row>
    <row r="41" spans="1:4" ht="12.75">
      <c r="A41" s="57" t="s">
        <v>83</v>
      </c>
      <c r="B41" s="55">
        <v>0</v>
      </c>
      <c r="C41" s="55">
        <v>0</v>
      </c>
      <c r="D41" s="56"/>
    </row>
    <row r="42" spans="1:4" ht="12.75">
      <c r="A42" s="58" t="s">
        <v>84</v>
      </c>
      <c r="B42" s="53">
        <f>B24-B33</f>
        <v>-56097377</v>
      </c>
      <c r="C42" s="53">
        <f>C24-C33</f>
        <v>-47734270</v>
      </c>
      <c r="D42" s="56"/>
    </row>
    <row r="43" spans="1:4" ht="12.75">
      <c r="A43" s="92" t="s">
        <v>85</v>
      </c>
      <c r="B43" s="92"/>
      <c r="C43" s="59"/>
      <c r="D43" s="56"/>
    </row>
    <row r="44" spans="1:4" ht="12.75">
      <c r="A44" s="60" t="s">
        <v>55</v>
      </c>
      <c r="B44" s="53">
        <f>SUM(B46:B49)</f>
        <v>411955</v>
      </c>
      <c r="C44" s="53">
        <f>SUM(C46:C49)</f>
        <v>113575</v>
      </c>
      <c r="D44" s="56"/>
    </row>
    <row r="45" spans="1:4" ht="12.75">
      <c r="A45" s="52" t="s">
        <v>56</v>
      </c>
      <c r="B45" s="53"/>
      <c r="C45" s="53"/>
      <c r="D45" s="56"/>
    </row>
    <row r="46" spans="1:4" ht="12.75">
      <c r="A46" s="57" t="s">
        <v>86</v>
      </c>
      <c r="B46" s="53">
        <v>0</v>
      </c>
      <c r="C46" s="53">
        <v>0</v>
      </c>
      <c r="D46" s="56"/>
    </row>
    <row r="47" spans="1:4" ht="12.75">
      <c r="A47" s="57" t="s">
        <v>87</v>
      </c>
      <c r="B47" s="53">
        <v>0</v>
      </c>
      <c r="C47" s="53">
        <v>0</v>
      </c>
      <c r="D47" s="56"/>
    </row>
    <row r="48" spans="1:4" ht="18" customHeight="1">
      <c r="A48" s="57" t="s">
        <v>88</v>
      </c>
      <c r="B48" s="53">
        <v>0</v>
      </c>
      <c r="C48" s="53">
        <v>0</v>
      </c>
      <c r="D48" s="56"/>
    </row>
    <row r="49" spans="1:4" ht="12.75">
      <c r="A49" s="57" t="s">
        <v>100</v>
      </c>
      <c r="B49" s="55">
        <v>411955</v>
      </c>
      <c r="C49" s="55">
        <v>113575</v>
      </c>
      <c r="D49" s="56"/>
    </row>
    <row r="50" spans="1:4" ht="12.75">
      <c r="A50" s="60" t="s">
        <v>62</v>
      </c>
      <c r="B50" s="53">
        <f>SUM(B52:B54)</f>
        <v>91078913</v>
      </c>
      <c r="C50" s="53">
        <f>SUM(C52:C54)</f>
        <v>85538490</v>
      </c>
      <c r="D50" s="56"/>
    </row>
    <row r="51" spans="1:4" ht="12.75">
      <c r="A51" s="52" t="s">
        <v>56</v>
      </c>
      <c r="B51" s="55">
        <v>0</v>
      </c>
      <c r="C51" s="55">
        <v>0</v>
      </c>
      <c r="D51" s="56"/>
    </row>
    <row r="52" spans="1:4" ht="12.75">
      <c r="A52" s="52" t="s">
        <v>89</v>
      </c>
      <c r="B52" s="55">
        <v>0</v>
      </c>
      <c r="C52" s="55">
        <v>55040500</v>
      </c>
      <c r="D52" s="56"/>
    </row>
    <row r="53" spans="1:4" ht="12.75">
      <c r="A53" s="52" t="s">
        <v>90</v>
      </c>
      <c r="B53" s="55">
        <v>91078856</v>
      </c>
      <c r="C53" s="55">
        <v>30497977</v>
      </c>
      <c r="D53" s="56"/>
    </row>
    <row r="54" spans="1:4" ht="12.75">
      <c r="A54" s="52" t="s">
        <v>91</v>
      </c>
      <c r="B54" s="55">
        <v>57</v>
      </c>
      <c r="C54" s="55">
        <v>13</v>
      </c>
      <c r="D54" s="56"/>
    </row>
    <row r="55" spans="1:4" ht="12.75">
      <c r="A55" s="61" t="s">
        <v>92</v>
      </c>
      <c r="B55" s="53">
        <f>B44-B50</f>
        <v>-90666958</v>
      </c>
      <c r="C55" s="53">
        <f>C44-C50</f>
        <v>-85424915</v>
      </c>
      <c r="D55" s="56"/>
    </row>
    <row r="56" spans="1:4" ht="12.75">
      <c r="A56" s="62" t="s">
        <v>93</v>
      </c>
      <c r="B56" s="53">
        <f>B22+B42+B55</f>
        <v>28725736</v>
      </c>
      <c r="C56" s="53">
        <f>C22+C42+C55</f>
        <v>71270163</v>
      </c>
      <c r="D56" s="56"/>
    </row>
    <row r="57" spans="1:4" ht="12.75">
      <c r="A57" s="60" t="s">
        <v>94</v>
      </c>
      <c r="B57" s="55">
        <v>16724860</v>
      </c>
      <c r="C57" s="55">
        <v>4636748</v>
      </c>
      <c r="D57" s="56"/>
    </row>
    <row r="58" spans="1:4" ht="12.75">
      <c r="A58" s="60" t="s">
        <v>95</v>
      </c>
      <c r="B58" s="53">
        <f>B56+B57</f>
        <v>45450596</v>
      </c>
      <c r="C58" s="53">
        <f>C56+C57</f>
        <v>75906911</v>
      </c>
      <c r="D58" s="56"/>
    </row>
    <row r="59" spans="1:4" ht="12.75">
      <c r="A59" s="63"/>
      <c r="B59" s="64"/>
      <c r="D59" s="56"/>
    </row>
    <row r="60" spans="1:2" ht="12.75">
      <c r="A60" s="63"/>
      <c r="B60" s="65"/>
    </row>
    <row r="61" spans="1:3" ht="12.75">
      <c r="A61" s="79" t="s">
        <v>112</v>
      </c>
      <c r="B61" s="79"/>
      <c r="C61" s="79"/>
    </row>
    <row r="62" spans="1:3" ht="12.75">
      <c r="A62" s="8"/>
      <c r="B62" s="77"/>
      <c r="C62" s="8"/>
    </row>
    <row r="63" spans="1:3" ht="12.75">
      <c r="A63" s="79" t="s">
        <v>111</v>
      </c>
      <c r="B63" s="79"/>
      <c r="C63" s="79"/>
    </row>
    <row r="64" spans="1:3" ht="12.75">
      <c r="A64" s="8"/>
      <c r="B64" s="77"/>
      <c r="C64" s="8"/>
    </row>
    <row r="65" spans="1:3" ht="12.75">
      <c r="A65" s="79" t="s">
        <v>105</v>
      </c>
      <c r="B65" s="79"/>
      <c r="C65" s="79"/>
    </row>
    <row r="66" spans="1:2" ht="12.75">
      <c r="A66" s="66"/>
      <c r="B66" s="64"/>
    </row>
    <row r="67" spans="1:2" ht="12.75">
      <c r="A67" s="63"/>
      <c r="B67" s="64"/>
    </row>
    <row r="68" spans="1:2" ht="12.75">
      <c r="A68" s="67"/>
      <c r="B68" s="68"/>
    </row>
    <row r="69" ht="12.75">
      <c r="A69" s="69"/>
    </row>
    <row r="70" ht="12.75">
      <c r="A70" s="70"/>
    </row>
    <row r="71" ht="12.75">
      <c r="A71" s="67"/>
    </row>
  </sheetData>
  <sheetProtection/>
  <mergeCells count="7">
    <mergeCell ref="A65:C65"/>
    <mergeCell ref="A2:C2"/>
    <mergeCell ref="A43:B43"/>
    <mergeCell ref="A3:A4"/>
    <mergeCell ref="B3:C3"/>
    <mergeCell ref="A61:C61"/>
    <mergeCell ref="A63:C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5" max="6" width="14.140625" style="0" bestFit="1" customWidth="1"/>
  </cols>
  <sheetData>
    <row r="1" spans="1:2" ht="15">
      <c r="A1" s="95" t="s">
        <v>97</v>
      </c>
      <c r="B1" s="96"/>
    </row>
    <row r="2" spans="1:4" ht="32.25" customHeight="1">
      <c r="A2" s="80" t="s">
        <v>127</v>
      </c>
      <c r="B2" s="80"/>
      <c r="C2" s="80"/>
      <c r="D2" s="80"/>
    </row>
    <row r="4" spans="1:4" ht="14.25">
      <c r="A4" s="97" t="s">
        <v>0</v>
      </c>
      <c r="B4" s="99" t="s">
        <v>98</v>
      </c>
      <c r="C4" s="99" t="s">
        <v>15</v>
      </c>
      <c r="D4" s="97" t="s">
        <v>37</v>
      </c>
    </row>
    <row r="5" spans="1:4" ht="14.25">
      <c r="A5" s="98"/>
      <c r="B5" s="99"/>
      <c r="C5" s="99"/>
      <c r="D5" s="97"/>
    </row>
    <row r="6" spans="1:4" ht="14.25">
      <c r="A6" s="10" t="s">
        <v>102</v>
      </c>
      <c r="B6" s="18">
        <v>107958384</v>
      </c>
      <c r="C6" s="14">
        <v>131473842</v>
      </c>
      <c r="D6" s="17">
        <f>SUM(B6:C6)</f>
        <v>239432226</v>
      </c>
    </row>
    <row r="7" spans="1:4" ht="14.25">
      <c r="A7" s="9" t="s">
        <v>48</v>
      </c>
      <c r="B7" s="16">
        <v>0</v>
      </c>
      <c r="C7" s="15">
        <v>102925857</v>
      </c>
      <c r="D7" s="15">
        <f>C7</f>
        <v>102925857</v>
      </c>
    </row>
    <row r="8" spans="1:4" ht="14.25">
      <c r="A8" s="9" t="s">
        <v>53</v>
      </c>
      <c r="B8" s="16"/>
      <c r="C8" s="15">
        <v>-1622</v>
      </c>
      <c r="D8" s="15">
        <f>C8</f>
        <v>-1622</v>
      </c>
    </row>
    <row r="9" spans="1:4" ht="14.25">
      <c r="A9" s="9" t="s">
        <v>36</v>
      </c>
      <c r="B9" s="16">
        <v>0</v>
      </c>
      <c r="C9" s="16">
        <f>SUM(C7:C8)</f>
        <v>102924235</v>
      </c>
      <c r="D9" s="15">
        <f>C9</f>
        <v>102924235</v>
      </c>
    </row>
    <row r="10" spans="1:4" ht="14.25">
      <c r="A10" s="9" t="s">
        <v>32</v>
      </c>
      <c r="B10" s="16"/>
      <c r="C10" s="16">
        <v>-30504880</v>
      </c>
      <c r="D10" s="15">
        <f>C10</f>
        <v>-30504880</v>
      </c>
    </row>
    <row r="11" spans="1:6" ht="14.25">
      <c r="A11" s="10" t="s">
        <v>123</v>
      </c>
      <c r="B11" s="14">
        <v>107958384</v>
      </c>
      <c r="C11" s="14">
        <f>C6+C9+C10</f>
        <v>203893197</v>
      </c>
      <c r="D11" s="14">
        <f>D6+D9+D10</f>
        <v>311851581</v>
      </c>
      <c r="F11" s="20"/>
    </row>
    <row r="12" spans="1:5" ht="33" customHeight="1">
      <c r="A12" s="10" t="s">
        <v>101</v>
      </c>
      <c r="B12" s="14">
        <v>107958384</v>
      </c>
      <c r="C12" s="14">
        <v>186390217</v>
      </c>
      <c r="D12" s="14">
        <f>B12+C12</f>
        <v>294348601</v>
      </c>
      <c r="E12" s="20"/>
    </row>
    <row r="13" spans="1:5" ht="14.25">
      <c r="A13" s="9" t="s">
        <v>48</v>
      </c>
      <c r="B13" s="16">
        <v>0</v>
      </c>
      <c r="C13" s="15">
        <v>109319508</v>
      </c>
      <c r="D13" s="14">
        <f>C13</f>
        <v>109319508</v>
      </c>
      <c r="E13" s="20"/>
    </row>
    <row r="14" spans="1:5" ht="14.25">
      <c r="A14" s="9" t="s">
        <v>52</v>
      </c>
      <c r="B14" s="16"/>
      <c r="C14" s="15">
        <v>198442</v>
      </c>
      <c r="D14" s="14">
        <f>C14</f>
        <v>198442</v>
      </c>
      <c r="E14" s="20"/>
    </row>
    <row r="15" spans="1:5" ht="14.25">
      <c r="A15" s="9" t="s">
        <v>36</v>
      </c>
      <c r="B15" s="16">
        <v>0</v>
      </c>
      <c r="C15" s="15">
        <f>SUM(C13:C14)</f>
        <v>109517950</v>
      </c>
      <c r="D15" s="14">
        <f>SUM(D13:D14)</f>
        <v>109517950</v>
      </c>
      <c r="E15" s="20"/>
    </row>
    <row r="16" spans="1:5" ht="14.25">
      <c r="A16" s="9" t="s">
        <v>32</v>
      </c>
      <c r="B16" s="16"/>
      <c r="C16" s="15">
        <v>-91078856</v>
      </c>
      <c r="D16" s="14">
        <f>SUM(C16)</f>
        <v>-91078856</v>
      </c>
      <c r="E16" s="20"/>
    </row>
    <row r="17" spans="1:6" ht="14.25">
      <c r="A17" s="13" t="s">
        <v>124</v>
      </c>
      <c r="B17" s="12">
        <v>107958384</v>
      </c>
      <c r="C17" s="11">
        <f>C12+C15+C16</f>
        <v>204829311</v>
      </c>
      <c r="D17" s="11">
        <f>D12+D15+D16</f>
        <v>312787695</v>
      </c>
      <c r="E17" s="20"/>
      <c r="F17" s="20"/>
    </row>
    <row r="19" ht="14.25">
      <c r="D19" s="20"/>
    </row>
    <row r="20" spans="1:4" ht="14.25">
      <c r="A20" s="79" t="s">
        <v>115</v>
      </c>
      <c r="B20" s="79"/>
      <c r="C20" s="79"/>
      <c r="D20" s="20"/>
    </row>
    <row r="21" spans="1:3" ht="14.25">
      <c r="A21" s="8"/>
      <c r="B21" s="77"/>
      <c r="C21" s="8"/>
    </row>
    <row r="22" spans="1:3" ht="14.25">
      <c r="A22" s="79" t="s">
        <v>114</v>
      </c>
      <c r="B22" s="79"/>
      <c r="C22" s="79"/>
    </row>
    <row r="23" spans="1:3" ht="14.25">
      <c r="A23" s="8"/>
      <c r="B23" s="77"/>
      <c r="C23" s="8"/>
    </row>
    <row r="24" spans="1:3" ht="14.25">
      <c r="A24" s="79" t="s">
        <v>113</v>
      </c>
      <c r="B24" s="79"/>
      <c r="C24" s="79"/>
    </row>
  </sheetData>
  <sheetProtection/>
  <mergeCells count="9">
    <mergeCell ref="A20:C20"/>
    <mergeCell ref="A22:C22"/>
    <mergeCell ref="A24:C24"/>
    <mergeCell ref="A2:D2"/>
    <mergeCell ref="A1:B1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2022-11-15T11:35:25Z</dcterms:modified>
  <cp:category/>
  <cp:version/>
  <cp:contentType/>
  <cp:contentStatus/>
</cp:coreProperties>
</file>