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аланс" sheetId="1" r:id="rId1"/>
    <sheet name="ОПУ" sheetId="2" r:id="rId2"/>
    <sheet name="Капитал" sheetId="3" r:id="rId3"/>
    <sheet name="ОДДС" sheetId="4" r:id="rId4"/>
  </sheets>
  <definedNames/>
  <calcPr fullCalcOnLoad="1" refMode="R1C1"/>
</workbook>
</file>

<file path=xl/sharedStrings.xml><?xml version="1.0" encoding="utf-8"?>
<sst xmlns="http://schemas.openxmlformats.org/spreadsheetml/2006/main" count="186" uniqueCount="140">
  <si>
    <t>Промежуточный отчёт о финансовом положении</t>
  </si>
  <si>
    <t>(в тысячах тенге)</t>
  </si>
  <si>
    <t>Активы</t>
  </si>
  <si>
    <t>Денежные средства и эквиваленты денежных средств</t>
  </si>
  <si>
    <t>Аффинированные драгоценные металлы</t>
  </si>
  <si>
    <t>Вклады размещенные (за вычетом резервов на обесценение)</t>
  </si>
  <si>
    <t>Ценные бумаги, имеющиеся в наличии для продажи (за вычетом резервов на обесценение)</t>
  </si>
  <si>
    <t>Операция «обратное РЕПО»</t>
  </si>
  <si>
    <t>Дебиторская задолженность (за вычетом резервов на обесценение)</t>
  </si>
  <si>
    <t>Комиссионные вознаграждения</t>
  </si>
  <si>
    <t>Запасы</t>
  </si>
  <si>
    <t>Ценные бумаги, удерживаемые до погашения (за вычетом резервов на обесценение)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</si>
  <si>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</si>
  <si>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</si>
  <si>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</si>
  <si>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</si>
  <si>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Требования к бюджету по налогам и другим обязательным платежам в бюджет</t>
  </si>
  <si>
    <t>Прочие активы</t>
  </si>
  <si>
    <t>Итого активы</t>
  </si>
  <si>
    <t>Обязательства</t>
  </si>
  <si>
    <t>Кредиторская задолженность</t>
  </si>
  <si>
    <t>Начисленные расходы по расчетам с персоналом</t>
  </si>
  <si>
    <t>Отложенное налоговое обязательство</t>
  </si>
  <si>
    <t>Обязательства перед бюджетом по налогам и другим обязательным платежам в бюджет</t>
  </si>
  <si>
    <t>Кредиторская задолженность по отрицательному комиссионному вознаграждению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</si>
  <si>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</si>
  <si>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</si>
  <si>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</si>
  <si>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</si>
  <si>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в том числе:</t>
  </si>
  <si>
    <t>простые акции</t>
  </si>
  <si>
    <t>Премии (дополнительный оплаченный капитал)</t>
  </si>
  <si>
    <t>Резервный капитал</t>
  </si>
  <si>
    <t>Прочие резервы</t>
  </si>
  <si>
    <t>Нераспределенная прибыль (непокрытый убыток)</t>
  </si>
  <si>
    <t>предыдущих лет</t>
  </si>
  <si>
    <t>отчетного периода</t>
  </si>
  <si>
    <t>Итого капитал</t>
  </si>
  <si>
    <t>Итого капитал и обязательства</t>
  </si>
  <si>
    <t>Наименование статей</t>
  </si>
  <si>
    <t>Доходы в виде комиссионных</t>
  </si>
  <si>
    <t>Расходы в виде комиссионных</t>
  </si>
  <si>
    <t xml:space="preserve">Доходы в виде вознаграждения по  текущим счетам и размещенным  вкладам </t>
  </si>
  <si>
    <t xml:space="preserve">Доходы в виде вознаграждения (купона и/или дисконта) по приобретенным ценным бумагам  </t>
  </si>
  <si>
    <t xml:space="preserve">Доходы (расходы) от купли - продажи ценных бумаг (нетто) </t>
  </si>
  <si>
    <t xml:space="preserve">Доходы по операциям "Обратное РЕПО"    </t>
  </si>
  <si>
    <t xml:space="preserve">Доходы (расходы) от операций с аффинированными драгоценными металлами               </t>
  </si>
  <si>
    <t xml:space="preserve">Доходы (расходы) от переоценки  иностранной валюты (нетто)  </t>
  </si>
  <si>
    <t xml:space="preserve">Доходы от реализации нефинансовых активов и получения активов </t>
  </si>
  <si>
    <t xml:space="preserve">Прочие доходы                      </t>
  </si>
  <si>
    <t xml:space="preserve">Итого доходов                      </t>
  </si>
  <si>
    <t xml:space="preserve">Расходы в виде вознаграждения (премии) по приобретенным ценным   бумагам  </t>
  </si>
  <si>
    <t xml:space="preserve">Общие административные расходы     </t>
  </si>
  <si>
    <t>расходы на оплату труда</t>
  </si>
  <si>
    <t>амортизационные отчисления и износ</t>
  </si>
  <si>
    <t xml:space="preserve">Расходы от реализации нефинансовых активов и передачи активов         </t>
  </si>
  <si>
    <t xml:space="preserve">Прочие расходы                     </t>
  </si>
  <si>
    <t xml:space="preserve">Итого расходов                     </t>
  </si>
  <si>
    <t xml:space="preserve">Прибыль (убыток) до отчисления в  резервы (провизии)      </t>
  </si>
  <si>
    <t xml:space="preserve">Резервы (восстановление резервов)  на возможные потери по операциям </t>
  </si>
  <si>
    <t xml:space="preserve">Прибыль (убыток) за период        </t>
  </si>
  <si>
    <t>Прибыль (убыток) до налогообложения</t>
  </si>
  <si>
    <t xml:space="preserve">Корпоративный подоходный налог     </t>
  </si>
  <si>
    <t xml:space="preserve">Чистая прибыль (убыток) после  налогообложения                    </t>
  </si>
  <si>
    <t xml:space="preserve">Чистая прибыль (убыток) за период  </t>
  </si>
  <si>
    <t>Базовая прибыль в расчёте на 1 акцию</t>
  </si>
  <si>
    <t>Разводнённая прибыль в расчёте на 1 акцию</t>
  </si>
  <si>
    <t>Промежуточный отчёт о совокупном доходе</t>
  </si>
  <si>
    <t>Прочий совокупный доход</t>
  </si>
  <si>
    <t>Чистая прибыль (убыток) от переоценки ценных бумаг, имеющихся в наличии для продажи</t>
  </si>
  <si>
    <t>Чистая прибыль (убыток) от реализации ценных бумаг, имеющихся в наличии для продажи, переведенная в прибыли и убытки из прочего совокупного дохода</t>
  </si>
  <si>
    <t>Прочий совокупный доход за период</t>
  </si>
  <si>
    <t>Итого чистый совокупный доход</t>
  </si>
  <si>
    <t>Дополнительный взнос Материнской компании</t>
  </si>
  <si>
    <t>Переоценка основных средств</t>
  </si>
  <si>
    <t>Изменение стоимости ценных бумаг, имеющихся в наличии для продажи</t>
  </si>
  <si>
    <t>Прибыль (убыток) за период</t>
  </si>
  <si>
    <t>Дивиденды</t>
  </si>
  <si>
    <t>Эмиссия акций (вклады и паи учредителей)</t>
  </si>
  <si>
    <t>Прочие операции</t>
  </si>
  <si>
    <t>Промежуточный отчёт о движении денежных средств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</si>
  <si>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</si>
  <si>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</si>
  <si>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</si>
  <si>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</si>
  <si>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</si>
  <si>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</si>
  <si>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</si>
  <si>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</si>
  <si>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</si>
  <si>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</si>
  <si>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вкладов размещенных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</si>
  <si>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</si>
  <si>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</si>
  <si>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краткосрочной кредиторской задолженности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</si>
  <si>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</si>
  <si>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</si>
  <si>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</si>
  <si>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</si>
  <si>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</si>
  <si>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</si>
  <si>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</si>
  <si>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 xml:space="preserve">Итого увеличение (уменьшение) денег от инвестиционной деятельности </t>
  </si>
  <si>
    <t xml:space="preserve"> Итого увеличение (уменьшение) денег от финансовой деятельности                                                </t>
  </si>
  <si>
    <t>Итого чистое увеличение (уменьшение) денег за отчетный период</t>
  </si>
  <si>
    <t xml:space="preserve"> Остаток денег и денежных эквивалентов на начало периода</t>
  </si>
  <si>
    <t xml:space="preserve"> Остаток денег и денежных эквивалентов на конец  периода </t>
  </si>
  <si>
    <t xml:space="preserve">  </t>
  </si>
  <si>
    <t>Председатель Правления</t>
  </si>
  <si>
    <t>Арстанбекова К. В.</t>
  </si>
  <si>
    <t>Главный бухгалтер</t>
  </si>
  <si>
    <t>Токтамысова С. И.</t>
  </si>
  <si>
    <t>Уставный   капитал</t>
  </si>
  <si>
    <t>Резервный   капитал</t>
  </si>
  <si>
    <t>Прочие  резервы</t>
  </si>
  <si>
    <t>Чистые активы для простых акций на дату расчёта</t>
  </si>
  <si>
    <t>Количество простых акций на дату расчёта</t>
  </si>
  <si>
    <t>Балансовая стоимость одной простой акции</t>
  </si>
  <si>
    <t>Балансовая стоимость акции</t>
  </si>
  <si>
    <t>Примечания</t>
  </si>
  <si>
    <t>Изменение накопленной переоценки основных средств</t>
  </si>
  <si>
    <t>Нераспределен-ная прибыль (убыток)</t>
  </si>
  <si>
    <t>АО «НПФ Народного Банка Казахстана»</t>
  </si>
  <si>
    <t>Промежуточный отчёт об изменениях в капитале</t>
  </si>
  <si>
    <t>расходы по резервам на возможные потери</t>
  </si>
  <si>
    <t>доходы, начисленные в виде вознаграждения к получению</t>
  </si>
  <si>
    <t>расходы на выплату вознаграждения</t>
  </si>
  <si>
    <t>чистая прибыль/убыток от выбытия ОС/НМА</t>
  </si>
  <si>
    <t>По состоянию на 01 января 2013 года</t>
  </si>
  <si>
    <t>01 января 2013</t>
  </si>
  <si>
    <t>01 января 2012</t>
  </si>
  <si>
    <t>3, 12</t>
  </si>
  <si>
    <t>5,  12</t>
  </si>
  <si>
    <t>4, 11, 12</t>
  </si>
  <si>
    <t>6, 12</t>
  </si>
  <si>
    <t>Формирование резервного капитала</t>
  </si>
  <si>
    <t>по состоянию на 01 октября 2013 года</t>
  </si>
  <si>
    <t>По состоянию на 01 октября 2013 года</t>
  </si>
  <si>
    <t>По состоянию на 01 октября 2012 года</t>
  </si>
  <si>
    <t>01 октября 2013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</si>
</sst>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</numFmts>
  <fonts count="32">
    <font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 indent="3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indent="3"/>
    </xf>
    <xf numFmtId="0" fontId="5" fillId="24" borderId="10" xfId="0" applyFont="1" applyFill="1" applyBorder="1" applyAlignment="1">
      <alignment horizontal="center" wrapText="1"/>
    </xf>
    <xf numFmtId="3" fontId="3" fillId="24" borderId="10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right"/>
    </xf>
    <xf numFmtId="0" fontId="5" fillId="24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4" borderId="1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horizontal="center" wrapText="1"/>
    </xf>
    <xf numFmtId="3" fontId="4" fillId="24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4" fillId="24" borderId="10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" fontId="4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3" fontId="3" fillId="0" borderId="10" xfId="53" applyNumberFormat="1" applyFont="1" applyFill="1" applyBorder="1" applyAlignment="1" applyProtection="1">
      <alignment vertical="top"/>
      <protection locked="0"/>
    </xf>
    <xf numFmtId="3" fontId="4" fillId="0" borderId="10" xfId="53" applyNumberFormat="1" applyFont="1" applyFill="1" applyBorder="1" applyAlignment="1" applyProtection="1">
      <alignment vertical="top"/>
      <protection/>
    </xf>
    <xf numFmtId="3" fontId="5" fillId="0" borderId="10" xfId="53" applyNumberFormat="1" applyFont="1" applyFill="1" applyBorder="1" applyAlignment="1" applyProtection="1">
      <alignment vertical="top"/>
      <protection locked="0"/>
    </xf>
    <xf numFmtId="3" fontId="5" fillId="0" borderId="10" xfId="58" applyNumberFormat="1" applyFont="1" applyFill="1" applyBorder="1" applyAlignment="1" applyProtection="1">
      <alignment vertical="top"/>
      <protection locked="0"/>
    </xf>
    <xf numFmtId="3" fontId="7" fillId="0" borderId="10" xfId="53" applyNumberFormat="1" applyFont="1" applyFill="1" applyBorder="1" applyAlignment="1" applyProtection="1">
      <alignment vertical="top"/>
      <protection locked="0"/>
    </xf>
    <xf numFmtId="3" fontId="3" fillId="0" borderId="10" xfId="0" applyNumberFormat="1" applyFont="1" applyFill="1" applyBorder="1" applyAlignment="1">
      <alignment/>
    </xf>
    <xf numFmtId="3" fontId="7" fillId="0" borderId="10" xfId="53" applyNumberFormat="1" applyFont="1" applyFill="1" applyBorder="1" applyAlignment="1" applyProtection="1">
      <alignment vertical="top"/>
      <protection/>
    </xf>
    <xf numFmtId="3" fontId="5" fillId="0" borderId="10" xfId="53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0" fontId="5" fillId="0" borderId="15" xfId="53" applyFont="1" applyBorder="1" applyAlignment="1" applyProtection="1">
      <alignment horizontal="left" vertical="top" wrapText="1"/>
      <protection/>
    </xf>
    <xf numFmtId="0" fontId="5" fillId="0" borderId="10" xfId="53" applyFont="1" applyBorder="1" applyAlignment="1" applyProtection="1">
      <alignment horizontal="center" vertical="top" wrapText="1"/>
      <protection locked="0"/>
    </xf>
    <xf numFmtId="3" fontId="5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5" fillId="0" borderId="15" xfId="53" applyFont="1" applyFill="1" applyBorder="1" applyAlignment="1" applyProtection="1">
      <alignment vertical="top"/>
      <protection/>
    </xf>
    <xf numFmtId="0" fontId="5" fillId="0" borderId="10" xfId="53" applyFont="1" applyFill="1" applyBorder="1" applyAlignment="1" applyProtection="1">
      <alignment horizontal="center" vertical="top"/>
      <protection locked="0"/>
    </xf>
    <xf numFmtId="0" fontId="5" fillId="0" borderId="10" xfId="53" applyFont="1" applyFill="1" applyBorder="1" applyAlignment="1" applyProtection="1">
      <alignment vertical="top"/>
      <protection/>
    </xf>
    <xf numFmtId="0" fontId="5" fillId="0" borderId="10" xfId="53" applyFont="1" applyFill="1" applyBorder="1" applyAlignment="1" applyProtection="1">
      <alignment horizontal="left" vertical="top" indent="1"/>
      <protection/>
    </xf>
    <xf numFmtId="0" fontId="5" fillId="0" borderId="10" xfId="53" applyFont="1" applyFill="1" applyBorder="1" applyAlignment="1" applyProtection="1">
      <alignment horizontal="left" vertical="top" wrapText="1" indent="1"/>
      <protection/>
    </xf>
    <xf numFmtId="0" fontId="5" fillId="0" borderId="10" xfId="53" applyFont="1" applyBorder="1" applyAlignment="1" applyProtection="1">
      <alignment horizontal="left" vertical="top" wrapText="1" indent="1"/>
      <protection/>
    </xf>
    <xf numFmtId="0" fontId="12" fillId="0" borderId="10" xfId="53" applyFont="1" applyFill="1" applyBorder="1" applyAlignment="1">
      <alignment vertical="top"/>
      <protection/>
    </xf>
    <xf numFmtId="0" fontId="7" fillId="0" borderId="10" xfId="53" applyFont="1" applyFill="1" applyBorder="1" applyAlignment="1" applyProtection="1">
      <alignment horizontal="left" vertical="top" wrapText="1"/>
      <protection/>
    </xf>
    <xf numFmtId="0" fontId="5" fillId="0" borderId="10" xfId="53" applyFont="1" applyFill="1" applyBorder="1" applyAlignment="1" applyProtection="1">
      <alignment horizontal="left" vertical="top" wrapText="1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Fill="1" applyAlignment="1">
      <alignment vertical="top"/>
      <protection/>
    </xf>
    <xf numFmtId="0" fontId="7" fillId="0" borderId="10" xfId="53" applyFont="1" applyFill="1" applyBorder="1" applyAlignment="1" applyProtection="1">
      <alignment vertical="top" wrapText="1"/>
      <protection/>
    </xf>
    <xf numFmtId="0" fontId="5" fillId="0" borderId="10" xfId="53" applyFont="1" applyFill="1" applyBorder="1" applyAlignment="1" applyProtection="1">
      <alignment vertical="top" wrapText="1"/>
      <protection/>
    </xf>
    <xf numFmtId="0" fontId="5" fillId="0" borderId="15" xfId="53" applyFont="1" applyFill="1" applyBorder="1" applyAlignment="1" applyProtection="1">
      <alignment vertical="top" wrapText="1"/>
      <protection/>
    </xf>
    <xf numFmtId="0" fontId="5" fillId="0" borderId="10" xfId="53" applyFont="1" applyFill="1" applyBorder="1" applyAlignment="1" applyProtection="1">
      <alignment horizontal="center" vertical="top" wrapText="1"/>
      <protection locked="0"/>
    </xf>
    <xf numFmtId="0" fontId="5" fillId="0" borderId="15" xfId="53" applyFont="1" applyFill="1" applyBorder="1" applyAlignment="1" applyProtection="1">
      <alignment horizontal="left" vertical="top" wrapText="1"/>
      <protection/>
    </xf>
    <xf numFmtId="0" fontId="5" fillId="0" borderId="10" xfId="53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top"/>
      <protection locked="0"/>
    </xf>
    <xf numFmtId="0" fontId="7" fillId="0" borderId="15" xfId="53" applyFont="1" applyFill="1" applyBorder="1" applyAlignment="1" applyProtection="1">
      <alignment horizontal="left" vertical="top" wrapText="1"/>
      <protection/>
    </xf>
    <xf numFmtId="0" fontId="7" fillId="0" borderId="10" xfId="53" applyFont="1" applyFill="1" applyBorder="1" applyAlignment="1" applyProtection="1">
      <alignment horizontal="left" vertical="top" wrapText="1"/>
      <protection locked="0"/>
    </xf>
    <xf numFmtId="3" fontId="13" fillId="0" borderId="10" xfId="53" applyNumberFormat="1" applyFont="1" applyFill="1" applyBorder="1" applyAlignment="1" applyProtection="1">
      <alignment horizontal="center" vertical="top"/>
      <protection locked="0"/>
    </xf>
    <xf numFmtId="3" fontId="14" fillId="0" borderId="10" xfId="53" applyNumberFormat="1" applyFont="1" applyFill="1" applyBorder="1" applyAlignment="1" applyProtection="1">
      <alignment horizontal="center" vertical="top"/>
      <protection locked="0"/>
    </xf>
    <xf numFmtId="0" fontId="7" fillId="0" borderId="10" xfId="53" applyFont="1" applyFill="1" applyBorder="1" applyAlignment="1" applyProtection="1">
      <alignment horizontal="center" vertical="top"/>
      <protection locked="0"/>
    </xf>
    <xf numFmtId="0" fontId="5" fillId="0" borderId="10" xfId="53" applyFont="1" applyFill="1" applyBorder="1" applyAlignment="1" applyProtection="1">
      <alignment vertical="top"/>
      <protection locked="0"/>
    </xf>
    <xf numFmtId="0" fontId="2" fillId="0" borderId="0" xfId="0" applyFont="1" applyAlignment="1">
      <alignment horizontal="left" indent="3"/>
    </xf>
    <xf numFmtId="0" fontId="4" fillId="0" borderId="10" xfId="53" applyFont="1" applyFill="1" applyBorder="1" applyAlignment="1" applyProtection="1">
      <alignment vertical="top" wrapText="1"/>
      <protection/>
    </xf>
    <xf numFmtId="0" fontId="4" fillId="0" borderId="10" xfId="53" applyFont="1" applyFill="1" applyBorder="1" applyAlignment="1" applyProtection="1">
      <alignment horizontal="left" vertical="top" wrapText="1"/>
      <protection/>
    </xf>
    <xf numFmtId="0" fontId="3" fillId="0" borderId="15" xfId="53" applyFont="1" applyFill="1" applyBorder="1" applyAlignment="1" applyProtection="1">
      <alignment horizontal="left" vertical="top" wrapText="1"/>
      <protection/>
    </xf>
    <xf numFmtId="0" fontId="7" fillId="0" borderId="10" xfId="53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ы ФО для НПФ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5"/>
  <sheetViews>
    <sheetView tabSelected="1" zoomScalePageLayoutView="0" workbookViewId="0" topLeftCell="A1">
      <selection activeCell="G47" sqref="G47"/>
    </sheetView>
  </sheetViews>
  <sheetFormatPr defaultColWidth="9.140625" defaultRowHeight="12.75"/>
  <cols>
    <col min="2" max="2" width="39.00390625" style="52" customWidth="1"/>
    <col min="3" max="3" width="11.421875" style="0" customWidth="1"/>
    <col min="4" max="5" width="14.140625" style="0" customWidth="1"/>
    <col min="7" max="7" width="10.140625" style="0" bestFit="1" customWidth="1"/>
  </cols>
  <sheetData>
    <row r="1" ht="15.75">
      <c r="B1" s="61" t="s">
        <v>122</v>
      </c>
    </row>
    <row r="2" spans="2:4" ht="13.5">
      <c r="B2" s="111" t="s">
        <v>0</v>
      </c>
      <c r="C2" s="112"/>
      <c r="D2" s="112"/>
    </row>
    <row r="3" spans="2:3" ht="13.5">
      <c r="B3" s="111" t="s">
        <v>136</v>
      </c>
      <c r="C3" s="112"/>
    </row>
    <row r="4" ht="13.5" thickBot="1">
      <c r="B4" s="47" t="s">
        <v>1</v>
      </c>
    </row>
    <row r="5" spans="2:5" ht="39.75" customHeight="1" thickBot="1">
      <c r="B5" s="46" t="s">
        <v>39</v>
      </c>
      <c r="C5" s="45" t="s">
        <v>119</v>
      </c>
      <c r="D5" s="46" t="s">
        <v>137</v>
      </c>
      <c r="E5" s="46" t="s">
        <v>128</v>
      </c>
    </row>
    <row r="6" spans="2:5" ht="12.75">
      <c r="B6" s="48" t="s">
        <v>2</v>
      </c>
      <c r="C6" s="53"/>
      <c r="D6" s="54"/>
      <c r="E6" s="54"/>
    </row>
    <row r="7" spans="2:5" ht="25.5">
      <c r="B7" s="24" t="s">
        <v>3</v>
      </c>
      <c r="C7" s="30" t="s">
        <v>131</v>
      </c>
      <c r="D7" s="17">
        <v>623316</v>
      </c>
      <c r="E7" s="17">
        <v>5127</v>
      </c>
    </row>
    <row r="8" spans="2:5" ht="12.75">
      <c r="B8" s="24" t="s">
        <v>4</v>
      </c>
      <c r="C8" s="30"/>
      <c r="D8" s="15"/>
      <c r="E8" s="15"/>
    </row>
    <row r="9" spans="2:5" ht="25.5">
      <c r="B9" s="24" t="s">
        <v>5</v>
      </c>
      <c r="C9" s="30" t="s">
        <v>132</v>
      </c>
      <c r="D9" s="18">
        <v>9359393</v>
      </c>
      <c r="E9" s="18">
        <v>14079396</v>
      </c>
    </row>
    <row r="10" spans="2:5" ht="38.25">
      <c r="B10" s="24" t="s">
        <v>6</v>
      </c>
      <c r="C10" s="30" t="s">
        <v>133</v>
      </c>
      <c r="D10" s="18">
        <v>11264594</v>
      </c>
      <c r="E10" s="18">
        <v>2289011</v>
      </c>
    </row>
    <row r="11" spans="2:5" ht="12.75">
      <c r="B11" s="24" t="s">
        <v>7</v>
      </c>
      <c r="C11" s="30">
        <v>12</v>
      </c>
      <c r="D11" s="18">
        <v>4654237</v>
      </c>
      <c r="E11" s="18">
        <v>1652164</v>
      </c>
    </row>
    <row r="12" spans="2:5" ht="25.5">
      <c r="B12" s="49" t="s">
        <v>8</v>
      </c>
      <c r="C12" s="41"/>
      <c r="D12" s="18">
        <f>11862+5070+2566</f>
        <v>19498</v>
      </c>
      <c r="E12" s="18">
        <f>663+40073+13016</f>
        <v>53752</v>
      </c>
    </row>
    <row r="13" spans="2:5" ht="12.75">
      <c r="B13" s="24" t="s">
        <v>9</v>
      </c>
      <c r="C13" s="30" t="s">
        <v>134</v>
      </c>
      <c r="D13" s="18">
        <v>583621</v>
      </c>
      <c r="E13" s="18">
        <v>2239023</v>
      </c>
    </row>
    <row r="14" spans="2:5" ht="12.75">
      <c r="B14" s="24" t="s">
        <v>10</v>
      </c>
      <c r="C14" s="30"/>
      <c r="D14" s="18">
        <v>102378</v>
      </c>
      <c r="E14" s="18">
        <v>112631</v>
      </c>
    </row>
    <row r="15" spans="2:5" ht="25.5">
      <c r="B15" s="24" t="s">
        <v>11</v>
      </c>
      <c r="C15" s="30" t="s">
        <v>133</v>
      </c>
      <c r="D15" s="18">
        <v>13264885</v>
      </c>
      <c r="E15" s="18">
        <v>15186015</v>
      </c>
    </row>
    <row r="16" spans="2:5" ht="25.5">
      <c r="B16" s="24" t="s">
        <v>12</v>
      </c>
      <c r="C16" s="30"/>
      <c r="D16" s="15"/>
      <c r="E16" s="15"/>
    </row>
    <row r="17" spans="2:5" ht="25.5">
      <c r="B17" s="24" t="s">
        <v>13</v>
      </c>
      <c r="C17" s="30"/>
      <c r="D17" s="18">
        <v>143023</v>
      </c>
      <c r="E17" s="18">
        <v>164334</v>
      </c>
    </row>
    <row r="18" spans="2:5" ht="25.5">
      <c r="B18" s="24" t="s">
        <v>14</v>
      </c>
      <c r="C18" s="30">
        <v>7</v>
      </c>
      <c r="D18" s="18">
        <v>2408094</v>
      </c>
      <c r="E18" s="18">
        <v>2530938</v>
      </c>
    </row>
    <row r="19" spans="2:5" ht="12.75">
      <c r="B19" s="24" t="s">
        <v>15</v>
      </c>
      <c r="C19" s="30"/>
      <c r="D19" s="18">
        <v>23159</v>
      </c>
      <c r="E19" s="18">
        <v>25307</v>
      </c>
    </row>
    <row r="20" spans="2:5" ht="25.5">
      <c r="B20" s="24" t="s">
        <v>16</v>
      </c>
      <c r="C20" s="30"/>
      <c r="D20" s="18">
        <v>90003</v>
      </c>
      <c r="E20" s="18">
        <v>112961</v>
      </c>
    </row>
    <row r="21" spans="2:5" ht="12.75">
      <c r="B21" s="24" t="s">
        <v>17</v>
      </c>
      <c r="C21" s="30"/>
      <c r="D21" s="15">
        <v>1667</v>
      </c>
      <c r="E21" s="15">
        <v>1667</v>
      </c>
    </row>
    <row r="22" spans="2:5" ht="12.75">
      <c r="B22" s="28" t="s">
        <v>18</v>
      </c>
      <c r="C22" s="31"/>
      <c r="D22" s="23">
        <f>SUM(D7:D21)</f>
        <v>42537868</v>
      </c>
      <c r="E22" s="23">
        <f>SUM(E7:E21)</f>
        <v>38452326</v>
      </c>
    </row>
    <row r="23" spans="2:5" ht="12.75">
      <c r="B23" s="28" t="s">
        <v>19</v>
      </c>
      <c r="C23" s="31"/>
      <c r="D23" s="15"/>
      <c r="E23" s="15"/>
    </row>
    <row r="24" spans="2:5" ht="12.75">
      <c r="B24" s="25" t="s">
        <v>20</v>
      </c>
      <c r="C24" s="30"/>
      <c r="D24" s="18">
        <v>38577</v>
      </c>
      <c r="E24" s="18">
        <v>143469</v>
      </c>
    </row>
    <row r="25" spans="2:5" ht="25.5">
      <c r="B25" s="25" t="s">
        <v>21</v>
      </c>
      <c r="C25" s="30"/>
      <c r="D25" s="18">
        <v>605704</v>
      </c>
      <c r="E25" s="18">
        <v>705343</v>
      </c>
    </row>
    <row r="26" spans="2:5" ht="12.75">
      <c r="B26" s="25" t="s">
        <v>22</v>
      </c>
      <c r="C26" s="30"/>
      <c r="D26" s="15"/>
      <c r="E26" s="15"/>
    </row>
    <row r="27" spans="2:5" ht="25.5">
      <c r="B27" s="25" t="s">
        <v>23</v>
      </c>
      <c r="C27" s="30">
        <v>8</v>
      </c>
      <c r="D27" s="18">
        <v>272391</v>
      </c>
      <c r="E27" s="18">
        <v>148098</v>
      </c>
    </row>
    <row r="28" spans="2:5" ht="38.25">
      <c r="B28" s="25" t="s">
        <v>24</v>
      </c>
      <c r="C28" s="30">
        <v>8</v>
      </c>
      <c r="D28" s="18">
        <v>213443</v>
      </c>
      <c r="E28" s="18"/>
    </row>
    <row r="29" spans="2:5" ht="12.75">
      <c r="B29" s="25" t="s">
        <v>25</v>
      </c>
      <c r="C29" s="30"/>
      <c r="D29" s="18"/>
      <c r="E29" s="16">
        <v>21</v>
      </c>
    </row>
    <row r="30" spans="2:5" ht="12.75">
      <c r="B30" s="28" t="s">
        <v>26</v>
      </c>
      <c r="C30" s="31"/>
      <c r="D30" s="42">
        <f>SUM(D24:D29)</f>
        <v>1130115</v>
      </c>
      <c r="E30" s="42">
        <f>SUM(E24:E29)</f>
        <v>996931</v>
      </c>
    </row>
    <row r="31" spans="2:5" ht="12.75">
      <c r="B31" s="48" t="s">
        <v>27</v>
      </c>
      <c r="C31" s="31"/>
      <c r="D31" s="15"/>
      <c r="E31" s="15"/>
    </row>
    <row r="32" spans="2:5" ht="12.75">
      <c r="B32" s="25" t="s">
        <v>28</v>
      </c>
      <c r="C32" s="30">
        <v>9</v>
      </c>
      <c r="D32" s="17">
        <v>11349720</v>
      </c>
      <c r="E32" s="17">
        <v>11349720</v>
      </c>
    </row>
    <row r="33" spans="2:5" ht="12.75">
      <c r="B33" s="25" t="s">
        <v>29</v>
      </c>
      <c r="C33" s="30"/>
      <c r="D33" s="15"/>
      <c r="E33" s="15"/>
    </row>
    <row r="34" spans="2:5" ht="12.75">
      <c r="B34" s="25" t="s">
        <v>30</v>
      </c>
      <c r="C34" s="30"/>
      <c r="D34" s="17">
        <v>11349720</v>
      </c>
      <c r="E34" s="17">
        <v>11349720</v>
      </c>
    </row>
    <row r="35" spans="2:5" ht="25.5">
      <c r="B35" s="25" t="s">
        <v>31</v>
      </c>
      <c r="C35" s="30">
        <v>9</v>
      </c>
      <c r="D35" s="18">
        <v>244851</v>
      </c>
      <c r="E35" s="18">
        <v>172323</v>
      </c>
    </row>
    <row r="36" spans="2:5" ht="12.75">
      <c r="B36" s="25" t="s">
        <v>32</v>
      </c>
      <c r="C36" s="30"/>
      <c r="D36" s="17"/>
      <c r="E36" s="17">
        <v>2909101</v>
      </c>
    </row>
    <row r="37" spans="2:5" ht="12.75">
      <c r="B37" s="25" t="s">
        <v>33</v>
      </c>
      <c r="C37" s="30"/>
      <c r="D37" s="18">
        <v>850397</v>
      </c>
      <c r="E37" s="18">
        <v>871429</v>
      </c>
    </row>
    <row r="38" spans="2:5" ht="25.5">
      <c r="B38" s="25" t="s">
        <v>34</v>
      </c>
      <c r="C38" s="30"/>
      <c r="D38" s="17">
        <f>D40+D41</f>
        <v>28962785</v>
      </c>
      <c r="E38" s="17">
        <v>22152822</v>
      </c>
    </row>
    <row r="39" spans="2:5" ht="12.75">
      <c r="B39" s="25" t="s">
        <v>29</v>
      </c>
      <c r="C39" s="30"/>
      <c r="D39" s="15"/>
      <c r="E39" s="15"/>
    </row>
    <row r="40" spans="2:5" ht="12.75">
      <c r="B40" s="25" t="s">
        <v>35</v>
      </c>
      <c r="C40" s="30"/>
      <c r="D40" s="18">
        <v>25081118</v>
      </c>
      <c r="E40" s="18">
        <v>12074555</v>
      </c>
    </row>
    <row r="41" spans="2:5" ht="12.75">
      <c r="B41" s="25" t="s">
        <v>36</v>
      </c>
      <c r="C41" s="30"/>
      <c r="D41" s="18">
        <v>3881667</v>
      </c>
      <c r="E41" s="18">
        <v>10078267</v>
      </c>
    </row>
    <row r="42" spans="2:5" ht="12.75">
      <c r="B42" s="48" t="s">
        <v>37</v>
      </c>
      <c r="C42" s="31"/>
      <c r="D42" s="21">
        <f>D32+D35+D36+D37+D38</f>
        <v>41407753</v>
      </c>
      <c r="E42" s="21">
        <f>E32+E35+E36+E37+E38</f>
        <v>37455395</v>
      </c>
    </row>
    <row r="43" spans="2:5" ht="12.75">
      <c r="B43" s="48" t="s">
        <v>38</v>
      </c>
      <c r="C43" s="31"/>
      <c r="D43" s="23">
        <f>D30+D42</f>
        <v>42537868</v>
      </c>
      <c r="E43" s="23">
        <f>E30+E42</f>
        <v>38452326</v>
      </c>
    </row>
    <row r="44" ht="15.75">
      <c r="B44" s="50"/>
    </row>
    <row r="45" ht="12.75">
      <c r="B45" s="6" t="s">
        <v>118</v>
      </c>
    </row>
    <row r="46" ht="13.5" thickBot="1">
      <c r="B46" s="47"/>
    </row>
    <row r="47" spans="2:5" ht="47.25" customHeight="1" thickBot="1">
      <c r="B47" s="46" t="s">
        <v>39</v>
      </c>
      <c r="C47" s="45" t="s">
        <v>119</v>
      </c>
      <c r="D47" s="46" t="s">
        <v>137</v>
      </c>
      <c r="E47" s="46" t="s">
        <v>128</v>
      </c>
    </row>
    <row r="48" spans="2:5" ht="25.5">
      <c r="B48" s="56" t="s">
        <v>115</v>
      </c>
      <c r="C48" s="56"/>
      <c r="D48" s="57">
        <f>D22-D17-D30-D32</f>
        <v>29915010</v>
      </c>
      <c r="E48" s="57">
        <f>E22-E17-E30-E32</f>
        <v>25941341</v>
      </c>
    </row>
    <row r="49" spans="2:5" ht="12.75">
      <c r="B49" s="25" t="s">
        <v>116</v>
      </c>
      <c r="C49" s="25"/>
      <c r="D49" s="17">
        <v>11349720</v>
      </c>
      <c r="E49" s="17">
        <v>11349720</v>
      </c>
    </row>
    <row r="50" spans="2:5" ht="12.75">
      <c r="B50" s="48" t="s">
        <v>117</v>
      </c>
      <c r="C50" s="26"/>
      <c r="D50" s="55">
        <f>D48/D49</f>
        <v>2.635748723316522</v>
      </c>
      <c r="E50" s="55">
        <f>E48/E49</f>
        <v>2.2856370906066403</v>
      </c>
    </row>
    <row r="51" ht="15.75">
      <c r="B51" s="50"/>
    </row>
    <row r="52" ht="15.75">
      <c r="B52" s="50"/>
    </row>
    <row r="53" spans="2:6" ht="13.5" customHeight="1">
      <c r="B53" s="8" t="s">
        <v>108</v>
      </c>
      <c r="D53" s="3" t="s">
        <v>109</v>
      </c>
      <c r="E53" s="4"/>
      <c r="F53" s="5"/>
    </row>
    <row r="55" spans="2:4" ht="12.75">
      <c r="B55" s="51" t="s">
        <v>110</v>
      </c>
      <c r="D55" s="40" t="s">
        <v>111</v>
      </c>
    </row>
  </sheetData>
  <sheetProtection/>
  <mergeCells count="2">
    <mergeCell ref="B2:D2"/>
    <mergeCell ref="B3:C3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zoomScalePageLayoutView="0" workbookViewId="0" topLeftCell="A19">
      <selection activeCell="B42" sqref="B42"/>
    </sheetView>
  </sheetViews>
  <sheetFormatPr defaultColWidth="9.140625" defaultRowHeight="12.75"/>
  <cols>
    <col min="1" max="1" width="6.28125" style="0" customWidth="1"/>
    <col min="2" max="2" width="44.140625" style="0" customWidth="1"/>
    <col min="3" max="3" width="11.8515625" style="0" customWidth="1"/>
    <col min="4" max="4" width="12.7109375" style="0" customWidth="1"/>
    <col min="5" max="5" width="12.421875" style="0" customWidth="1"/>
  </cols>
  <sheetData>
    <row r="1" ht="15.75">
      <c r="B1" s="61" t="s">
        <v>122</v>
      </c>
    </row>
    <row r="2" ht="15.75">
      <c r="B2" s="1" t="s">
        <v>67</v>
      </c>
    </row>
    <row r="3" spans="2:3" ht="13.5" customHeight="1">
      <c r="B3" s="111" t="s">
        <v>136</v>
      </c>
      <c r="C3" s="111"/>
    </row>
    <row r="4" ht="13.5" thickBot="1">
      <c r="B4" s="2" t="s">
        <v>1</v>
      </c>
    </row>
    <row r="5" spans="2:5" ht="51.75" customHeight="1" thickBot="1">
      <c r="B5" s="45" t="s">
        <v>39</v>
      </c>
      <c r="C5" s="45" t="s">
        <v>119</v>
      </c>
      <c r="D5" s="46" t="s">
        <v>137</v>
      </c>
      <c r="E5" s="46" t="s">
        <v>138</v>
      </c>
    </row>
    <row r="6" spans="2:5" ht="12.75">
      <c r="B6" s="43" t="s">
        <v>40</v>
      </c>
      <c r="C6" s="44">
        <v>1</v>
      </c>
      <c r="D6" s="109">
        <v>6337385</v>
      </c>
      <c r="E6" s="106">
        <v>11565117</v>
      </c>
    </row>
    <row r="7" spans="2:5" ht="12.75">
      <c r="B7" s="24" t="s">
        <v>41</v>
      </c>
      <c r="C7" s="26"/>
      <c r="D7" s="108">
        <v>-374607</v>
      </c>
      <c r="E7" s="107">
        <v>-340141</v>
      </c>
    </row>
    <row r="8" spans="2:5" ht="25.5">
      <c r="B8" s="24" t="s">
        <v>42</v>
      </c>
      <c r="C8" s="26"/>
      <c r="D8" s="17">
        <v>578046</v>
      </c>
      <c r="E8" s="17">
        <v>552066</v>
      </c>
    </row>
    <row r="9" spans="2:5" ht="25.5">
      <c r="B9" s="24" t="s">
        <v>43</v>
      </c>
      <c r="C9" s="27"/>
      <c r="D9" s="17">
        <v>681925</v>
      </c>
      <c r="E9" s="18">
        <v>621715</v>
      </c>
    </row>
    <row r="10" spans="2:5" ht="25.5">
      <c r="B10" s="24" t="s">
        <v>44</v>
      </c>
      <c r="C10" s="26"/>
      <c r="D10" s="17">
        <v>28064</v>
      </c>
      <c r="E10" s="15">
        <v>1544</v>
      </c>
    </row>
    <row r="11" spans="2:5" ht="12.75">
      <c r="B11" s="24" t="s">
        <v>45</v>
      </c>
      <c r="C11" s="26"/>
      <c r="D11" s="17">
        <v>62618</v>
      </c>
      <c r="E11" s="17">
        <v>12454</v>
      </c>
    </row>
    <row r="12" spans="2:5" ht="25.5">
      <c r="B12" s="24" t="s">
        <v>46</v>
      </c>
      <c r="C12" s="26"/>
      <c r="D12" s="17"/>
      <c r="E12" s="17">
        <v>-97764</v>
      </c>
    </row>
    <row r="13" spans="2:5" ht="25.5">
      <c r="B13" s="24" t="s">
        <v>47</v>
      </c>
      <c r="C13" s="26"/>
      <c r="D13" s="17">
        <v>-1</v>
      </c>
      <c r="E13" s="17">
        <v>-5532</v>
      </c>
    </row>
    <row r="14" spans="2:5" ht="25.5">
      <c r="B14" s="24" t="s">
        <v>48</v>
      </c>
      <c r="C14" s="26"/>
      <c r="D14" s="17">
        <v>703</v>
      </c>
      <c r="E14" s="17">
        <v>3213</v>
      </c>
    </row>
    <row r="15" spans="2:5" ht="12.75">
      <c r="B15" s="24" t="s">
        <v>49</v>
      </c>
      <c r="C15" s="26"/>
      <c r="D15" s="17">
        <v>19359</v>
      </c>
      <c r="E15" s="17">
        <v>27219</v>
      </c>
    </row>
    <row r="16" spans="2:5" ht="12.75">
      <c r="B16" s="28" t="s">
        <v>50</v>
      </c>
      <c r="C16" s="29"/>
      <c r="D16" s="21">
        <f>SUM(D6:D15)</f>
        <v>7333492</v>
      </c>
      <c r="E16" s="21">
        <f>SUM(E6:E15)</f>
        <v>12339891</v>
      </c>
    </row>
    <row r="17" spans="2:5" ht="25.5">
      <c r="B17" s="24" t="s">
        <v>51</v>
      </c>
      <c r="C17" s="26"/>
      <c r="D17" s="15">
        <v>230</v>
      </c>
      <c r="E17" s="15">
        <v>239</v>
      </c>
    </row>
    <row r="18" spans="2:5" ht="12.75">
      <c r="B18" s="24" t="s">
        <v>52</v>
      </c>
      <c r="C18" s="26">
        <v>10</v>
      </c>
      <c r="D18" s="17">
        <v>2554806</v>
      </c>
      <c r="E18" s="17">
        <v>3252038</v>
      </c>
    </row>
    <row r="19" spans="2:5" ht="12.75">
      <c r="B19" s="24" t="s">
        <v>29</v>
      </c>
      <c r="C19" s="26"/>
      <c r="D19" s="15"/>
      <c r="E19" s="15"/>
    </row>
    <row r="20" spans="2:5" ht="12.75">
      <c r="B20" s="24" t="s">
        <v>53</v>
      </c>
      <c r="C20" s="26"/>
      <c r="D20" s="108">
        <v>1666992</v>
      </c>
      <c r="E20" s="17">
        <v>2051984</v>
      </c>
    </row>
    <row r="21" spans="2:5" ht="12.75">
      <c r="B21" s="24" t="s">
        <v>54</v>
      </c>
      <c r="C21" s="26"/>
      <c r="D21" s="17">
        <v>160099</v>
      </c>
      <c r="E21" s="17">
        <v>160134</v>
      </c>
    </row>
    <row r="22" spans="2:5" ht="25.5">
      <c r="B22" s="24" t="s">
        <v>55</v>
      </c>
      <c r="C22" s="26"/>
      <c r="D22" s="17">
        <v>1654</v>
      </c>
      <c r="E22" s="17">
        <v>341</v>
      </c>
    </row>
    <row r="23" spans="2:5" ht="12.75">
      <c r="B23" s="24" t="s">
        <v>56</v>
      </c>
      <c r="C23" s="26"/>
      <c r="D23" s="17">
        <v>101</v>
      </c>
      <c r="E23" s="17">
        <v>1019</v>
      </c>
    </row>
    <row r="24" spans="2:5" ht="12.75">
      <c r="B24" s="28" t="s">
        <v>57</v>
      </c>
      <c r="C24" s="29"/>
      <c r="D24" s="21">
        <f>D17+D18+D22+D23</f>
        <v>2556791</v>
      </c>
      <c r="E24" s="21">
        <f>E17+E18+E22+E23</f>
        <v>3253637</v>
      </c>
    </row>
    <row r="25" spans="2:5" ht="25.5">
      <c r="B25" s="24" t="s">
        <v>58</v>
      </c>
      <c r="C25" s="26"/>
      <c r="D25" s="17">
        <f>D16-D24</f>
        <v>4776701</v>
      </c>
      <c r="E25" s="17">
        <f>E16-E24</f>
        <v>9086254</v>
      </c>
    </row>
    <row r="26" spans="2:5" ht="25.5">
      <c r="B26" s="24" t="s">
        <v>59</v>
      </c>
      <c r="C26" s="26"/>
      <c r="D26" s="17">
        <v>9</v>
      </c>
      <c r="E26" s="15">
        <v>10</v>
      </c>
    </row>
    <row r="27" spans="2:5" ht="12.75">
      <c r="B27" s="19" t="s">
        <v>60</v>
      </c>
      <c r="C27" s="30"/>
      <c r="D27" s="17">
        <f>D25-D26</f>
        <v>4776692</v>
      </c>
      <c r="E27" s="17">
        <f>E25-E26</f>
        <v>9086244</v>
      </c>
    </row>
    <row r="28" spans="2:5" ht="12.75">
      <c r="B28" s="19" t="s">
        <v>61</v>
      </c>
      <c r="C28" s="30"/>
      <c r="D28" s="17">
        <f>D27</f>
        <v>4776692</v>
      </c>
      <c r="E28" s="17">
        <f>E27</f>
        <v>9086244</v>
      </c>
    </row>
    <row r="29" spans="2:5" ht="12.75">
      <c r="B29" s="19" t="s">
        <v>62</v>
      </c>
      <c r="C29" s="30"/>
      <c r="D29" s="17">
        <v>895025</v>
      </c>
      <c r="E29" s="17">
        <v>1726136</v>
      </c>
    </row>
    <row r="30" spans="2:5" ht="12.75">
      <c r="B30" s="19" t="s">
        <v>63</v>
      </c>
      <c r="C30" s="30"/>
      <c r="D30" s="17">
        <f>D28-D29</f>
        <v>3881667</v>
      </c>
      <c r="E30" s="17">
        <f>E28-E29</f>
        <v>7360108</v>
      </c>
    </row>
    <row r="31" spans="2:5" ht="12.75">
      <c r="B31" s="22" t="s">
        <v>64</v>
      </c>
      <c r="C31" s="31"/>
      <c r="D31" s="21">
        <f>D30</f>
        <v>3881667</v>
      </c>
      <c r="E31" s="21">
        <f>E30</f>
        <v>7360108</v>
      </c>
    </row>
    <row r="32" spans="2:5" ht="12.75">
      <c r="B32" s="22" t="s">
        <v>65</v>
      </c>
      <c r="C32" s="31"/>
      <c r="D32" s="110">
        <v>0.342</v>
      </c>
      <c r="E32" s="110">
        <v>0.648</v>
      </c>
    </row>
    <row r="33" spans="2:5" ht="12.75">
      <c r="B33" s="22" t="s">
        <v>66</v>
      </c>
      <c r="C33" s="31"/>
      <c r="D33" s="110">
        <v>0.342</v>
      </c>
      <c r="E33" s="110">
        <v>0.648</v>
      </c>
    </row>
    <row r="34" ht="15.75">
      <c r="B34" s="9"/>
    </row>
    <row r="35" spans="2:5" ht="12.75">
      <c r="B35" s="32" t="s">
        <v>68</v>
      </c>
      <c r="C35" s="33"/>
      <c r="D35" s="13"/>
      <c r="E35" s="34"/>
    </row>
    <row r="36" spans="2:5" ht="25.5">
      <c r="B36" s="35" t="s">
        <v>69</v>
      </c>
      <c r="C36" s="10"/>
      <c r="D36" s="12">
        <v>-5962</v>
      </c>
      <c r="E36" s="11">
        <v>34901</v>
      </c>
    </row>
    <row r="37" spans="2:5" ht="51">
      <c r="B37" s="35" t="s">
        <v>70</v>
      </c>
      <c r="C37" s="10"/>
      <c r="D37" s="12">
        <v>-27786</v>
      </c>
      <c r="E37" s="11">
        <v>-6113</v>
      </c>
    </row>
    <row r="38" spans="2:5" ht="12.75">
      <c r="B38" s="36" t="s">
        <v>71</v>
      </c>
      <c r="C38" s="37"/>
      <c r="D38" s="12">
        <f>SUM(D36:D37)</f>
        <v>-33748</v>
      </c>
      <c r="E38" s="12">
        <f>SUM(E36:E37)</f>
        <v>28788</v>
      </c>
    </row>
    <row r="39" spans="2:5" ht="12.75">
      <c r="B39" s="36" t="s">
        <v>72</v>
      </c>
      <c r="C39" s="37"/>
      <c r="D39" s="38">
        <f>D31+D38</f>
        <v>3847919</v>
      </c>
      <c r="E39" s="38">
        <f>E31+E38</f>
        <v>7388896</v>
      </c>
    </row>
    <row r="40" ht="15.75">
      <c r="B40" s="9"/>
    </row>
    <row r="41" ht="15.75">
      <c r="B41" s="7"/>
    </row>
    <row r="42" spans="2:5" ht="12.75">
      <c r="B42" s="3" t="s">
        <v>108</v>
      </c>
      <c r="C42" s="3" t="s">
        <v>109</v>
      </c>
      <c r="D42" s="4"/>
      <c r="E42" s="5"/>
    </row>
    <row r="44" spans="2:3" ht="12.75">
      <c r="B44" s="39" t="s">
        <v>110</v>
      </c>
      <c r="C44" s="40" t="s">
        <v>111</v>
      </c>
    </row>
  </sheetData>
  <sheetProtection/>
  <mergeCells count="1">
    <mergeCell ref="B3:C3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4.421875" style="0" customWidth="1"/>
    <col min="2" max="2" width="46.00390625" style="0" customWidth="1"/>
    <col min="3" max="6" width="12.00390625" style="0" customWidth="1"/>
    <col min="7" max="7" width="13.00390625" style="0" customWidth="1"/>
    <col min="8" max="8" width="12.00390625" style="0" customWidth="1"/>
  </cols>
  <sheetData>
    <row r="1" ht="15.75">
      <c r="B1" s="61" t="s">
        <v>122</v>
      </c>
    </row>
    <row r="2" ht="15.75">
      <c r="B2" s="1" t="s">
        <v>123</v>
      </c>
    </row>
    <row r="3" spans="2:3" ht="13.5" customHeight="1">
      <c r="B3" s="111" t="s">
        <v>136</v>
      </c>
      <c r="C3" s="112"/>
    </row>
    <row r="4" ht="13.5" thickBot="1">
      <c r="B4" s="2" t="s">
        <v>1</v>
      </c>
    </row>
    <row r="5" spans="2:8" ht="63" customHeight="1">
      <c r="B5" s="58" t="s">
        <v>39</v>
      </c>
      <c r="C5" s="59" t="s">
        <v>112</v>
      </c>
      <c r="D5" s="59" t="s">
        <v>113</v>
      </c>
      <c r="E5" s="59" t="s">
        <v>73</v>
      </c>
      <c r="F5" s="59" t="s">
        <v>114</v>
      </c>
      <c r="G5" s="59" t="s">
        <v>121</v>
      </c>
      <c r="H5" s="60" t="s">
        <v>37</v>
      </c>
    </row>
    <row r="6" spans="2:8" ht="12.75">
      <c r="B6" s="20" t="s">
        <v>130</v>
      </c>
      <c r="C6" s="21">
        <v>11349720</v>
      </c>
      <c r="D6" s="21">
        <v>2909101</v>
      </c>
      <c r="E6" s="21">
        <v>84487</v>
      </c>
      <c r="F6" s="21">
        <v>896032</v>
      </c>
      <c r="G6" s="21">
        <v>12048566</v>
      </c>
      <c r="H6" s="23">
        <v>27287906</v>
      </c>
    </row>
    <row r="7" spans="2:8" ht="12.75">
      <c r="B7" s="19" t="s">
        <v>74</v>
      </c>
      <c r="C7" s="15"/>
      <c r="D7" s="15"/>
      <c r="E7" s="15"/>
      <c r="F7" s="15"/>
      <c r="G7" s="15"/>
      <c r="H7" s="16"/>
    </row>
    <row r="8" spans="2:8" ht="25.5">
      <c r="B8" s="24" t="s">
        <v>75</v>
      </c>
      <c r="C8" s="15"/>
      <c r="D8" s="15"/>
      <c r="E8" s="15"/>
      <c r="F8" s="17">
        <v>1386</v>
      </c>
      <c r="G8" s="15"/>
      <c r="H8" s="18">
        <v>1386</v>
      </c>
    </row>
    <row r="9" spans="2:8" ht="12.75">
      <c r="B9" s="19" t="s">
        <v>76</v>
      </c>
      <c r="C9" s="15"/>
      <c r="D9" s="15"/>
      <c r="E9" s="15"/>
      <c r="F9" s="15"/>
      <c r="G9" s="17">
        <v>10078267</v>
      </c>
      <c r="H9" s="18">
        <v>10078267</v>
      </c>
    </row>
    <row r="10" spans="2:8" ht="12.75">
      <c r="B10" s="19" t="s">
        <v>77</v>
      </c>
      <c r="C10" s="15"/>
      <c r="D10" s="15"/>
      <c r="E10" s="15"/>
      <c r="F10" s="15"/>
      <c r="G10" s="15"/>
      <c r="H10" s="16"/>
    </row>
    <row r="11" spans="2:8" ht="12.75">
      <c r="B11" s="19" t="s">
        <v>78</v>
      </c>
      <c r="C11" s="15"/>
      <c r="D11" s="15"/>
      <c r="E11" s="15"/>
      <c r="F11" s="15"/>
      <c r="G11" s="15"/>
      <c r="H11" s="16"/>
    </row>
    <row r="12" spans="2:8" ht="13.5" customHeight="1">
      <c r="B12" s="19" t="s">
        <v>120</v>
      </c>
      <c r="C12" s="15"/>
      <c r="D12" s="15"/>
      <c r="E12" s="15"/>
      <c r="F12" s="17">
        <v>-25989</v>
      </c>
      <c r="G12" s="17">
        <v>25989</v>
      </c>
      <c r="H12" s="16"/>
    </row>
    <row r="13" spans="2:8" ht="12.75">
      <c r="B13" s="19" t="s">
        <v>79</v>
      </c>
      <c r="C13" s="15"/>
      <c r="D13" s="15"/>
      <c r="E13" s="17">
        <v>87836</v>
      </c>
      <c r="F13" s="15"/>
      <c r="G13" s="15"/>
      <c r="H13" s="18">
        <v>87836</v>
      </c>
    </row>
    <row r="14" spans="2:8" ht="12.75">
      <c r="B14" s="20" t="s">
        <v>129</v>
      </c>
      <c r="C14" s="21">
        <v>11349720</v>
      </c>
      <c r="D14" s="21">
        <v>2909101</v>
      </c>
      <c r="E14" s="21">
        <v>172323</v>
      </c>
      <c r="F14" s="21">
        <v>871429</v>
      </c>
      <c r="G14" s="21">
        <v>22152822</v>
      </c>
      <c r="H14" s="23">
        <v>37455395</v>
      </c>
    </row>
    <row r="15" spans="2:8" ht="12.75">
      <c r="B15" s="19" t="s">
        <v>74</v>
      </c>
      <c r="C15" s="14"/>
      <c r="D15" s="14"/>
      <c r="E15" s="14"/>
      <c r="F15" s="14"/>
      <c r="G15" s="14"/>
      <c r="H15" s="16"/>
    </row>
    <row r="16" spans="2:8" ht="25.5">
      <c r="B16" s="19" t="s">
        <v>75</v>
      </c>
      <c r="C16" s="14"/>
      <c r="D16" s="14"/>
      <c r="E16" s="14"/>
      <c r="F16" s="17">
        <v>-1837</v>
      </c>
      <c r="G16" s="14"/>
      <c r="H16" s="18">
        <v>-1837</v>
      </c>
    </row>
    <row r="17" spans="2:8" ht="12.75">
      <c r="B17" s="19" t="s">
        <v>76</v>
      </c>
      <c r="C17" s="14"/>
      <c r="D17" s="14"/>
      <c r="E17" s="14"/>
      <c r="F17" s="14"/>
      <c r="G17" s="17">
        <v>3881667</v>
      </c>
      <c r="H17" s="18">
        <v>3881667</v>
      </c>
    </row>
    <row r="18" spans="2:8" ht="12.75">
      <c r="B18" s="19" t="s">
        <v>77</v>
      </c>
      <c r="C18" s="14"/>
      <c r="D18" s="14"/>
      <c r="E18" s="14"/>
      <c r="F18" s="14"/>
      <c r="G18" s="17"/>
      <c r="H18" s="18"/>
    </row>
    <row r="19" spans="2:8" ht="12.75">
      <c r="B19" s="19" t="s">
        <v>78</v>
      </c>
      <c r="C19" s="14"/>
      <c r="D19" s="14"/>
      <c r="E19" s="14"/>
      <c r="F19" s="14"/>
      <c r="G19" s="14"/>
      <c r="H19" s="16"/>
    </row>
    <row r="20" spans="2:8" ht="17.25" customHeight="1">
      <c r="B20" s="19" t="s">
        <v>120</v>
      </c>
      <c r="C20" s="14"/>
      <c r="D20" s="14"/>
      <c r="E20" s="14"/>
      <c r="F20" s="17">
        <v>-19195</v>
      </c>
      <c r="G20" s="17">
        <v>19195</v>
      </c>
      <c r="H20" s="16"/>
    </row>
    <row r="21" spans="2:8" ht="14.25" customHeight="1">
      <c r="B21" s="19" t="s">
        <v>135</v>
      </c>
      <c r="C21" s="14"/>
      <c r="D21" s="17">
        <v>-2909101</v>
      </c>
      <c r="E21" s="14"/>
      <c r="F21" s="17"/>
      <c r="G21" s="17">
        <v>2909101</v>
      </c>
      <c r="H21" s="16"/>
    </row>
    <row r="22" spans="2:8" ht="12.75">
      <c r="B22" s="19" t="s">
        <v>79</v>
      </c>
      <c r="C22" s="14"/>
      <c r="D22" s="14"/>
      <c r="E22" s="17">
        <v>72528</v>
      </c>
      <c r="F22" s="14"/>
      <c r="G22" s="14"/>
      <c r="H22" s="18">
        <v>72528</v>
      </c>
    </row>
    <row r="23" spans="2:8" ht="12.75">
      <c r="B23" s="22" t="s">
        <v>139</v>
      </c>
      <c r="C23" s="21">
        <f aca="true" t="shared" si="0" ref="C23:H23">SUM(C14:C22)</f>
        <v>11349720</v>
      </c>
      <c r="D23" s="21">
        <f t="shared" si="0"/>
        <v>0</v>
      </c>
      <c r="E23" s="21">
        <f t="shared" si="0"/>
        <v>244851</v>
      </c>
      <c r="F23" s="21">
        <f t="shared" si="0"/>
        <v>850397</v>
      </c>
      <c r="G23" s="21">
        <f t="shared" si="0"/>
        <v>28962785</v>
      </c>
      <c r="H23" s="21">
        <f t="shared" si="0"/>
        <v>41407753</v>
      </c>
    </row>
    <row r="24" ht="15.75">
      <c r="B24" s="1"/>
    </row>
    <row r="25" spans="2:6" ht="12.75">
      <c r="B25" s="3" t="s">
        <v>108</v>
      </c>
      <c r="D25" s="3" t="s">
        <v>109</v>
      </c>
      <c r="E25" s="4"/>
      <c r="F25" s="5"/>
    </row>
    <row r="27" spans="2:4" ht="12.75">
      <c r="B27" s="39" t="s">
        <v>110</v>
      </c>
      <c r="D27" s="40" t="s">
        <v>111</v>
      </c>
    </row>
  </sheetData>
  <sheetProtection/>
  <mergeCells count="1">
    <mergeCell ref="B3:C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4.28125" style="70" customWidth="1"/>
    <col min="2" max="2" width="52.57421875" style="70" customWidth="1"/>
    <col min="3" max="3" width="11.8515625" style="70" customWidth="1"/>
    <col min="4" max="5" width="14.00390625" style="70" customWidth="1"/>
    <col min="6" max="6" width="9.140625" style="70" customWidth="1"/>
    <col min="7" max="7" width="10.140625" style="70" bestFit="1" customWidth="1"/>
    <col min="8" max="8" width="9.7109375" style="70" bestFit="1" customWidth="1"/>
    <col min="9" max="16384" width="9.140625" style="70" customWidth="1"/>
  </cols>
  <sheetData>
    <row r="1" spans="2:3" ht="15.75">
      <c r="B1" s="61" t="s">
        <v>122</v>
      </c>
      <c r="C1" s="105"/>
    </row>
    <row r="2" spans="2:3" ht="15.75">
      <c r="B2" s="1" t="s">
        <v>80</v>
      </c>
      <c r="C2" s="105"/>
    </row>
    <row r="3" spans="2:3" ht="13.5" customHeight="1">
      <c r="B3" s="111" t="s">
        <v>136</v>
      </c>
      <c r="C3" s="112"/>
    </row>
    <row r="4" ht="13.5" thickBot="1">
      <c r="B4" s="2" t="s">
        <v>1</v>
      </c>
    </row>
    <row r="5" spans="2:5" ht="39" thickBot="1">
      <c r="B5" s="46" t="s">
        <v>39</v>
      </c>
      <c r="C5" s="45" t="s">
        <v>119</v>
      </c>
      <c r="D5" s="46" t="s">
        <v>137</v>
      </c>
      <c r="E5" s="46" t="s">
        <v>128</v>
      </c>
    </row>
    <row r="6" spans="2:5" ht="25.5">
      <c r="B6" s="73" t="s">
        <v>81</v>
      </c>
      <c r="C6" s="74"/>
      <c r="D6" s="75"/>
      <c r="E6" s="75"/>
    </row>
    <row r="7" spans="2:5" ht="12.75">
      <c r="B7" s="76" t="s">
        <v>82</v>
      </c>
      <c r="C7" s="77"/>
      <c r="D7" s="62">
        <v>1078078</v>
      </c>
      <c r="E7" s="62">
        <v>12416250</v>
      </c>
    </row>
    <row r="8" spans="2:5" ht="12.75">
      <c r="B8" s="104" t="s">
        <v>83</v>
      </c>
      <c r="C8" s="77"/>
      <c r="D8" s="63">
        <v>2480049</v>
      </c>
      <c r="E8" s="63">
        <v>-6002262</v>
      </c>
    </row>
    <row r="9" spans="2:5" ht="12.75">
      <c r="B9" s="78" t="s">
        <v>29</v>
      </c>
      <c r="C9" s="77"/>
      <c r="D9" s="62"/>
      <c r="E9" s="62"/>
    </row>
    <row r="10" spans="2:5" ht="12.75">
      <c r="B10" s="79" t="s">
        <v>54</v>
      </c>
      <c r="C10" s="77"/>
      <c r="D10" s="62">
        <v>108727</v>
      </c>
      <c r="E10" s="62">
        <v>214540</v>
      </c>
    </row>
    <row r="11" spans="2:5" ht="12.75">
      <c r="B11" s="79" t="s">
        <v>124</v>
      </c>
      <c r="C11" s="77"/>
      <c r="D11" s="64">
        <v>0</v>
      </c>
      <c r="E11" s="64">
        <v>1562</v>
      </c>
    </row>
    <row r="12" spans="2:5" ht="12.75">
      <c r="B12" s="79" t="s">
        <v>125</v>
      </c>
      <c r="C12" s="77"/>
      <c r="D12" s="64">
        <v>-255872</v>
      </c>
      <c r="E12" s="64">
        <v>-1447549</v>
      </c>
    </row>
    <row r="13" spans="2:5" ht="12.75">
      <c r="B13" s="79" t="s">
        <v>126</v>
      </c>
      <c r="C13" s="77"/>
      <c r="D13" s="64">
        <v>25149</v>
      </c>
      <c r="E13" s="64">
        <v>306806</v>
      </c>
    </row>
    <row r="14" spans="2:5" ht="12.75">
      <c r="B14" s="81" t="s">
        <v>127</v>
      </c>
      <c r="C14" s="77"/>
      <c r="D14" s="64">
        <v>922</v>
      </c>
      <c r="E14" s="64">
        <v>-2311</v>
      </c>
    </row>
    <row r="15" spans="2:5" ht="25.5" customHeight="1">
      <c r="B15" s="80" t="s">
        <v>84</v>
      </c>
      <c r="C15" s="82"/>
      <c r="D15" s="65">
        <v>2601123</v>
      </c>
      <c r="E15" s="65">
        <v>-5075310</v>
      </c>
    </row>
    <row r="16" spans="2:5" ht="25.5">
      <c r="B16" s="101" t="s">
        <v>85</v>
      </c>
      <c r="C16" s="77"/>
      <c r="D16" s="66">
        <v>3902860</v>
      </c>
      <c r="E16" s="66">
        <v>6413988</v>
      </c>
    </row>
    <row r="17" spans="2:5" ht="12.75">
      <c r="B17" s="83" t="s">
        <v>86</v>
      </c>
      <c r="C17" s="77"/>
      <c r="D17" s="66">
        <v>-3935301</v>
      </c>
      <c r="E17" s="66">
        <v>-5384204</v>
      </c>
    </row>
    <row r="18" spans="2:6" ht="30" customHeight="1">
      <c r="B18" s="84" t="s">
        <v>87</v>
      </c>
      <c r="C18" s="77"/>
      <c r="D18" s="67">
        <v>-8990542</v>
      </c>
      <c r="E18" s="67">
        <v>853981</v>
      </c>
      <c r="F18" s="85"/>
    </row>
    <row r="19" spans="2:5" ht="12.75">
      <c r="B19" s="84" t="s">
        <v>88</v>
      </c>
      <c r="C19" s="86"/>
      <c r="D19" s="64">
        <v>35003</v>
      </c>
      <c r="E19" s="64">
        <v>-13730</v>
      </c>
    </row>
    <row r="20" spans="2:5" ht="33" customHeight="1">
      <c r="B20" s="84" t="s">
        <v>89</v>
      </c>
      <c r="C20" s="77"/>
      <c r="D20" s="64">
        <v>3309989</v>
      </c>
      <c r="E20" s="64">
        <v>-175883</v>
      </c>
    </row>
    <row r="21" spans="2:5" ht="12.75">
      <c r="B21" s="84" t="s">
        <v>90</v>
      </c>
      <c r="C21" s="77"/>
      <c r="D21" s="62">
        <v>-3000004</v>
      </c>
      <c r="E21" s="62">
        <v>-10000</v>
      </c>
    </row>
    <row r="22" spans="2:6" ht="15.75" customHeight="1">
      <c r="B22" s="84" t="s">
        <v>91</v>
      </c>
      <c r="C22" s="77"/>
      <c r="D22" s="62">
        <v>4700000</v>
      </c>
      <c r="E22" s="62">
        <v>-6000000</v>
      </c>
      <c r="F22" s="85"/>
    </row>
    <row r="23" spans="2:5" ht="38.25" customHeight="1">
      <c r="B23" s="84" t="s">
        <v>92</v>
      </c>
      <c r="C23" s="77"/>
      <c r="D23" s="62">
        <v>10253</v>
      </c>
      <c r="E23" s="62">
        <v>-38572</v>
      </c>
    </row>
    <row r="24" spans="2:5" ht="12.75">
      <c r="B24" s="83" t="s">
        <v>93</v>
      </c>
      <c r="C24" s="77"/>
      <c r="D24" s="66">
        <v>-272349</v>
      </c>
      <c r="E24" s="66">
        <v>226753</v>
      </c>
    </row>
    <row r="25" spans="2:7" ht="30.75" customHeight="1">
      <c r="B25" s="84" t="s">
        <v>94</v>
      </c>
      <c r="C25" s="77"/>
      <c r="D25" s="62">
        <v>-202626</v>
      </c>
      <c r="E25" s="62">
        <v>372178</v>
      </c>
      <c r="F25" s="113"/>
      <c r="G25" s="113"/>
    </row>
    <row r="26" spans="2:7" ht="24.75" customHeight="1">
      <c r="B26" s="84" t="s">
        <v>95</v>
      </c>
      <c r="C26" s="77"/>
      <c r="D26" s="62">
        <v>-69723</v>
      </c>
      <c r="E26" s="62">
        <v>-145425</v>
      </c>
      <c r="F26" s="113"/>
      <c r="G26" s="113"/>
    </row>
    <row r="27" spans="2:5" ht="25.5">
      <c r="B27" s="87" t="s">
        <v>96</v>
      </c>
      <c r="C27" s="77"/>
      <c r="D27" s="68">
        <v>-4207650</v>
      </c>
      <c r="E27" s="68">
        <v>-5157451</v>
      </c>
    </row>
    <row r="28" spans="2:5" ht="12.75">
      <c r="B28" s="88"/>
      <c r="C28" s="77"/>
      <c r="D28" s="64"/>
      <c r="E28" s="64"/>
    </row>
    <row r="29" spans="2:5" ht="12.75">
      <c r="B29" s="84" t="s">
        <v>97</v>
      </c>
      <c r="C29" s="77"/>
      <c r="D29" s="62">
        <v>586480</v>
      </c>
      <c r="E29" s="62">
        <v>1873702</v>
      </c>
    </row>
    <row r="30" spans="2:5" ht="12.75">
      <c r="B30" s="89"/>
      <c r="C30" s="90"/>
      <c r="D30" s="64"/>
      <c r="E30" s="64"/>
    </row>
    <row r="31" spans="2:5" ht="25.5">
      <c r="B31" s="103" t="s">
        <v>98</v>
      </c>
      <c r="C31" s="90"/>
      <c r="D31" s="68">
        <v>-4794130</v>
      </c>
      <c r="E31" s="68">
        <v>-7031153</v>
      </c>
    </row>
    <row r="32" spans="2:5" ht="12.75">
      <c r="B32" s="91"/>
      <c r="C32" s="92"/>
      <c r="D32" s="64"/>
      <c r="E32" s="64"/>
    </row>
    <row r="33" spans="2:6" ht="16.5" customHeight="1">
      <c r="B33" s="78" t="s">
        <v>99</v>
      </c>
      <c r="C33" s="93"/>
      <c r="D33" s="64">
        <v>1526354</v>
      </c>
      <c r="E33" s="64">
        <v>-4180404</v>
      </c>
      <c r="F33" s="71"/>
    </row>
    <row r="34" spans="2:5" ht="20.25" customHeight="1">
      <c r="B34" s="78" t="s">
        <v>100</v>
      </c>
      <c r="C34" s="93"/>
      <c r="D34" s="62">
        <v>-17600</v>
      </c>
      <c r="E34" s="62">
        <v>-201762</v>
      </c>
    </row>
    <row r="35" spans="2:5" ht="12.75">
      <c r="B35" s="78" t="s">
        <v>101</v>
      </c>
      <c r="C35" s="77"/>
      <c r="D35" s="62">
        <v>705</v>
      </c>
      <c r="E35" s="62">
        <v>5313</v>
      </c>
    </row>
    <row r="36" spans="2:5" ht="25.5">
      <c r="B36" s="102" t="s">
        <v>102</v>
      </c>
      <c r="C36" s="77"/>
      <c r="D36" s="68">
        <v>1509459</v>
      </c>
      <c r="E36" s="68">
        <v>-4376853</v>
      </c>
    </row>
    <row r="37" spans="2:5" ht="12.75">
      <c r="B37" s="94"/>
      <c r="C37" s="95"/>
      <c r="D37" s="64"/>
      <c r="E37" s="64"/>
    </row>
    <row r="38" spans="2:5" ht="25.5">
      <c r="B38" s="101" t="s">
        <v>103</v>
      </c>
      <c r="C38" s="77"/>
      <c r="D38" s="69">
        <v>0</v>
      </c>
      <c r="E38" s="69">
        <v>0</v>
      </c>
    </row>
    <row r="39" spans="2:5" ht="12.75">
      <c r="B39" s="101"/>
      <c r="C39" s="96"/>
      <c r="D39" s="66"/>
      <c r="E39" s="66"/>
    </row>
    <row r="40" spans="2:5" ht="25.5">
      <c r="B40" s="102" t="s">
        <v>104</v>
      </c>
      <c r="C40" s="97"/>
      <c r="D40" s="68">
        <v>618189</v>
      </c>
      <c r="E40" s="68">
        <v>-4994018</v>
      </c>
    </row>
    <row r="41" spans="2:5" ht="12.75">
      <c r="B41" s="78" t="s">
        <v>105</v>
      </c>
      <c r="C41" s="98"/>
      <c r="D41" s="62">
        <v>5127</v>
      </c>
      <c r="E41" s="62">
        <v>4999145</v>
      </c>
    </row>
    <row r="42" spans="2:5" ht="12.75">
      <c r="B42" s="78" t="s">
        <v>106</v>
      </c>
      <c r="C42" s="99"/>
      <c r="D42" s="62">
        <v>623316</v>
      </c>
      <c r="E42" s="62">
        <v>5127</v>
      </c>
    </row>
    <row r="43" ht="12.75">
      <c r="B43" s="100"/>
    </row>
    <row r="44" spans="2:5" ht="12.75">
      <c r="B44" s="3" t="s">
        <v>108</v>
      </c>
      <c r="C44" s="3" t="s">
        <v>109</v>
      </c>
      <c r="D44" s="4"/>
      <c r="E44" s="5"/>
    </row>
    <row r="46" spans="2:3" ht="12.75">
      <c r="B46" s="39" t="s">
        <v>110</v>
      </c>
      <c r="C46" s="40" t="s">
        <v>111</v>
      </c>
    </row>
    <row r="47" ht="12.75">
      <c r="B47" s="3" t="s">
        <v>107</v>
      </c>
    </row>
    <row r="48" ht="12.75">
      <c r="D48" s="72"/>
    </row>
  </sheetData>
  <sheetProtection/>
  <mergeCells count="3">
    <mergeCell ref="F25:G25"/>
    <mergeCell ref="F26:G26"/>
    <mergeCell ref="B3:C3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ritad</cp:lastModifiedBy>
  <cp:lastPrinted>2013-07-05T02:11:22Z</cp:lastPrinted>
  <dcterms:created xsi:type="dcterms:W3CDTF">1996-10-08T23:32:33Z</dcterms:created>
  <dcterms:modified xsi:type="dcterms:W3CDTF">2013-10-08T04:39:06Z</dcterms:modified>
  <cp:category/>
  <cp:version/>
  <cp:contentType/>
  <cp:contentStatus/>
</cp:coreProperties>
</file>