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Z:\Есентай\1_Фин отч FG\2022\1 квартал 2022 конс\"/>
    </mc:Choice>
  </mc:AlternateContent>
  <xr:revisionPtr revIDLastSave="0" documentId="13_ncr:1_{3E466783-5291-48B0-B16D-22563013D0D8}" xr6:coauthVersionLast="47" xr6:coauthVersionMax="47" xr10:uidLastSave="{00000000-0000-0000-0000-000000000000}"/>
  <bookViews>
    <workbookView xWindow="60" yWindow="15" windowWidth="15330" windowHeight="10890" xr2:uid="{00000000-000D-0000-FFFF-FFFF00000000}"/>
  </bookViews>
  <sheets>
    <sheet name="Баланс" sheetId="1" r:id="rId1"/>
    <sheet name="ОПиУ" sheetId="2" r:id="rId2"/>
    <sheet name="Капитал" sheetId="3" r:id="rId3"/>
    <sheet name="ОДДС" sheetId="4" r:id="rId4"/>
  </sheets>
  <definedNames>
    <definedName name="_Hlk316977636" localSheetId="3">ОДДС!$A$17</definedName>
    <definedName name="_Hlk316980784" localSheetId="0">Баланс!$A$8</definedName>
    <definedName name="_Hlk73091446" localSheetId="1">ОПиУ!$D$3</definedName>
    <definedName name="_Hlk73091500" localSheetId="1">ОПиУ!$A$3</definedName>
    <definedName name="Cash" localSheetId="3">ОДДС!#REF!</definedName>
    <definedName name="equity" localSheetId="3">ОДДС!#REF!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5" i="4" l="1"/>
  <c r="B45" i="4"/>
  <c r="C34" i="4"/>
  <c r="B34" i="4"/>
  <c r="C12" i="4"/>
  <c r="C22" i="4" s="1"/>
  <c r="C24" i="4" s="1"/>
  <c r="C48" i="4" s="1"/>
  <c r="C50" i="4" s="1"/>
  <c r="B12" i="4"/>
  <c r="D46" i="2"/>
  <c r="C46" i="2"/>
  <c r="D40" i="2"/>
  <c r="D41" i="2" s="1"/>
  <c r="C40" i="2"/>
  <c r="D26" i="2"/>
  <c r="D19" i="2"/>
  <c r="D21" i="2" s="1"/>
  <c r="D22" i="2" s="1"/>
  <c r="C26" i="2"/>
  <c r="C31" i="2" s="1"/>
  <c r="C19" i="2"/>
  <c r="C21" i="2" s="1"/>
  <c r="C22" i="2" s="1"/>
  <c r="F40" i="1"/>
  <c r="F42" i="1" s="1"/>
  <c r="F31" i="1"/>
  <c r="F21" i="1"/>
  <c r="D40" i="1"/>
  <c r="D31" i="1"/>
  <c r="D43" i="1" s="1"/>
  <c r="D21" i="1"/>
  <c r="B22" i="4" l="1"/>
  <c r="B24" i="4" s="1"/>
  <c r="B48" i="4" s="1"/>
  <c r="B50" i="4" s="1"/>
  <c r="C41" i="2"/>
  <c r="F43" i="1"/>
</calcChain>
</file>

<file path=xl/sharedStrings.xml><?xml version="1.0" encoding="utf-8"?>
<sst xmlns="http://schemas.openxmlformats.org/spreadsheetml/2006/main" count="191" uniqueCount="138">
  <si>
    <t xml:space="preserve">31 марта </t>
  </si>
  <si>
    <t xml:space="preserve">31 декабря </t>
  </si>
  <si>
    <t>2021 года</t>
  </si>
  <si>
    <t>Активы</t>
  </si>
  <si>
    <t>Денежные средства и их эквиваленты</t>
  </si>
  <si>
    <t>Инвестиционные ценные бумаги, оцениваемые  по справедливой стоимости через прочий совокупный доход</t>
  </si>
  <si>
    <t>Инвестиционные ценные бумаги, учитываемые по амортизированной стоимости</t>
  </si>
  <si>
    <t>-</t>
  </si>
  <si>
    <t>Займы клиентам</t>
  </si>
  <si>
    <t>Предоплата за долевые инструменты</t>
  </si>
  <si>
    <t>Основные средства</t>
  </si>
  <si>
    <t>Активы по отложенному подоходному налогу</t>
  </si>
  <si>
    <t>Недвижимость и изъятое залоговое имущество</t>
  </si>
  <si>
    <t>Активы, переданные в доверительное управление</t>
  </si>
  <si>
    <t>Торговая и прочая дебиторская задолженность</t>
  </si>
  <si>
    <t>Имущество в категории запасов</t>
  </si>
  <si>
    <t>Прочие активы</t>
  </si>
  <si>
    <t>Активы, предназначенные для продажи</t>
  </si>
  <si>
    <t>Итого активы</t>
  </si>
  <si>
    <t>Обязательства</t>
  </si>
  <si>
    <t>Займы привлеченные</t>
  </si>
  <si>
    <t>Средства Правительства и Национальных Банков</t>
  </si>
  <si>
    <t>Торговая и прочая кредиторская задолженность</t>
  </si>
  <si>
    <t>Средства клиентов</t>
  </si>
  <si>
    <t>Выпущенные долговые ценные бумаги</t>
  </si>
  <si>
    <t>Резервы</t>
  </si>
  <si>
    <t>Обязательства по отложенному подоходному налогу</t>
  </si>
  <si>
    <t>Прочие обязательства</t>
  </si>
  <si>
    <t>Итого обязательства</t>
  </si>
  <si>
    <t>Капитал</t>
  </si>
  <si>
    <t>Уставный капитал</t>
  </si>
  <si>
    <t>Неоплаченный капитал</t>
  </si>
  <si>
    <t>Резерв переоценки инвестиционных ценных бумаг, учитываемых по справедливой стоимости через прочий совокупный доход</t>
  </si>
  <si>
    <t>Резерв пересчета иностранной валюты</t>
  </si>
  <si>
    <t>Резерв переоценки основных средств</t>
  </si>
  <si>
    <t>Аккумулированный убыток</t>
  </si>
  <si>
    <t>Капитал, приходящийся на:</t>
  </si>
  <si>
    <t>Акционеров Материнской компании</t>
  </si>
  <si>
    <t>Неконтролирующую долю</t>
  </si>
  <si>
    <t>Итого капитал</t>
  </si>
  <si>
    <t>ИТОГО ОБЯЗАТЕЛЬСТВА И КАПИТАЛ</t>
  </si>
  <si>
    <t>Продолжающаяся деятельность</t>
  </si>
  <si>
    <t>Выручка от реализации земельных участков</t>
  </si>
  <si>
    <t>Себестоимость реализованных земельных участков</t>
  </si>
  <si>
    <t>Процентный доход</t>
  </si>
  <si>
    <t>Процентный расход</t>
  </si>
  <si>
    <t>Чистый доход по операциям с иностранной валютой</t>
  </si>
  <si>
    <t>Общие и административные расходы</t>
  </si>
  <si>
    <t>Прочие доходы</t>
  </si>
  <si>
    <t>Прочие расходы</t>
  </si>
  <si>
    <t>Обесценение оборудования</t>
  </si>
  <si>
    <t>Чистый доход по финансовым активам и обязательствам, учитываемым по справедливой стоимости через прибыль или убыток</t>
  </si>
  <si>
    <t>Формирование резервов по ожидаемым кредитным убыткам</t>
  </si>
  <si>
    <t>Убыток от выбытия дочерних организаций</t>
  </si>
  <si>
    <t>Прибыль/(убыток) до налогообложения</t>
  </si>
  <si>
    <t>Экономия/(расходы) по корпоративному подоходному налогу</t>
  </si>
  <si>
    <t>Чистая прибыль/(убыток) от продолжающейся деятельности</t>
  </si>
  <si>
    <t>Чистая прибыль/(убыток) за год</t>
  </si>
  <si>
    <t>Относящийся к:</t>
  </si>
  <si>
    <t>- Акционерам Материнской компании</t>
  </si>
  <si>
    <t>- Неконтролирующей доле</t>
  </si>
  <si>
    <t>Чистая/(убыток) прибыль за год</t>
  </si>
  <si>
    <t>Чистая прибыль/убыток за год</t>
  </si>
  <si>
    <t>Прочий совокупный (убыток)/доход, подлежащий переклассификации в отчет о прибылях и убытках в будущих периодах, за вычетом налога:</t>
  </si>
  <si>
    <t>Доход/(Убыток) от переоценки справедливой стоимости инвестиционных ценных бумаг, оцениваемых по справедливой стоимости через прочий совокупный доход</t>
  </si>
  <si>
    <t>Реклассифицировано в состав прибылей и убытков в результате выбытия инвестиционных ценных бумаг, оцениваемых по справедливой стоимости через прочий совокупный доход</t>
  </si>
  <si>
    <t>Прибыль от переоценки основных средств</t>
  </si>
  <si>
    <t>Прочий совокупный доход, не подлежащий переклассификации в отчет о прибылях и убытках в будущих периодах, за вычетом налога:</t>
  </si>
  <si>
    <t>Курсовые разницы при переводе иностранных операций</t>
  </si>
  <si>
    <t>Прочий совокупный доход/(убыток) за вычетом налога</t>
  </si>
  <si>
    <t>Итого совокупный доход/(убыток)убыток за год</t>
  </si>
  <si>
    <t>Приме-чание</t>
  </si>
  <si>
    <t>Неоплачен-ный капитал</t>
  </si>
  <si>
    <t>Резерв переоценки инвестиционных ценных бумаг, оцениваемых по справедливой стоимости через прочий совокупный доход</t>
  </si>
  <si>
    <t>Аккумули-рованный убыток</t>
  </si>
  <si>
    <t>Итого</t>
  </si>
  <si>
    <t>Неконт-ролирующая доля</t>
  </si>
  <si>
    <t>капитал</t>
  </si>
  <si>
    <t>1 января 2022 года</t>
  </si>
  <si>
    <t>Чистый убыток за год</t>
  </si>
  <si>
    <t>Прочий совокупный (убыток)/доход за квартал</t>
  </si>
  <si>
    <t xml:space="preserve">                                      </t>
  </si>
  <si>
    <t>Итого совокупный (убыток)/доход за год</t>
  </si>
  <si>
    <t>Эффект от операции с Акционером</t>
  </si>
  <si>
    <t>Корректировка неконтрольной доли за счет операций с материнской компанией</t>
  </si>
  <si>
    <t>Эффект от операции с компанией под общим контролем</t>
  </si>
  <si>
    <t>31 марта 2022года</t>
  </si>
  <si>
    <t>Аккумули-рованный прибыль/убыток</t>
  </si>
  <si>
    <t>1 января 2021 года</t>
  </si>
  <si>
    <t>Чистая прибыль за год</t>
  </si>
  <si>
    <t>Итого совокупный (убыток)/доход за квартал</t>
  </si>
  <si>
    <t>Взнос в уставный капитал</t>
  </si>
  <si>
    <t>Выбытие дочерней организации</t>
  </si>
  <si>
    <t>31 марта 2021 года</t>
  </si>
  <si>
    <t>Движение денежных средств от операционной деятельности:</t>
  </si>
  <si>
    <t>Проценты полученные</t>
  </si>
  <si>
    <t>Проценты выплаченные</t>
  </si>
  <si>
    <t>Авансы выплаченые</t>
  </si>
  <si>
    <t>Прочие поступления от операционной деятельности полученные</t>
  </si>
  <si>
    <t>Операционные расходы уплаченные</t>
  </si>
  <si>
    <t>Чистое поступление денежных средств в операционной деятельности до изменений в операционных активах и обязательствах</t>
  </si>
  <si>
    <t>Чистое изменение в операционных активах и обязательствах:</t>
  </si>
  <si>
    <t>Инвестиционная недвижимость</t>
  </si>
  <si>
    <t>Торговая и прочая дебиторской задолженности</t>
  </si>
  <si>
    <t>Прочие обязательствах</t>
  </si>
  <si>
    <t>Чистое использование денежных средств в операционной деятельности до подоходного налога</t>
  </si>
  <si>
    <t>Подоходный налог уплаченный</t>
  </si>
  <si>
    <t>Чистое использование денежных средств в операционной деятельности</t>
  </si>
  <si>
    <t>Движение денежных средств от инвестиционной деятельности:</t>
  </si>
  <si>
    <t>Приобретение инвестиционных ценных бумаг, оцениваемых по справедливой стоимости через прочий совокупный доход</t>
  </si>
  <si>
    <t>Выбытие инвестиционных ценных бумаг, оцениваемых по справедливой стоимости через прочий совокупный доход</t>
  </si>
  <si>
    <t>Приобретение инвестиционных ценных бумаг, оцениваемых по амортизированной стоимости</t>
  </si>
  <si>
    <t>Приобретение инвестиционной недвижимости</t>
  </si>
  <si>
    <t>Приобретение основных средств</t>
  </si>
  <si>
    <t>Поступления от выбытия основных средств</t>
  </si>
  <si>
    <t xml:space="preserve">Прочие поступления </t>
  </si>
  <si>
    <t>Дивиденды полученные</t>
  </si>
  <si>
    <t>Чистое поступление денежных средств в инвестиционной деятельности</t>
  </si>
  <si>
    <t>Движение денежных средств от финансовой деятельности:</t>
  </si>
  <si>
    <t>Поступления в уставный капитал</t>
  </si>
  <si>
    <t>Поступления от выпуска долевых ценных бумаг</t>
  </si>
  <si>
    <t>Поступление от выпущенных долговых ценных бумаг</t>
  </si>
  <si>
    <t>Погашение от выпущенных долговых ценных бумаг</t>
  </si>
  <si>
    <t>Привлечение займов</t>
  </si>
  <si>
    <t>Погашение привлеченных займов</t>
  </si>
  <si>
    <t>Чистое поступление денежных средств от финансовой деятельности</t>
  </si>
  <si>
    <t>Влияние изменения курсов обмена на денежные средства и их эквиваленты</t>
  </si>
  <si>
    <t>Чистое увеличение в денежных средствах и их эквивалентах</t>
  </si>
  <si>
    <t>Денежные средства и их эквиваленты на начало года</t>
  </si>
  <si>
    <t>Денежные средства и их эквиваленты на конец года</t>
  </si>
  <si>
    <t>Консолидированный отчет о финансовом положении по состоянию на 31 марта 2022 года</t>
  </si>
  <si>
    <t>ТОО Fincraft Group</t>
  </si>
  <si>
    <t>Консолидированный отчет о прибыли или убытке и прочем совокупном доходе за период, закончившийся 31 марта 2022 года</t>
  </si>
  <si>
    <t>за три месяца, закончившихся 31 марта 2022 года</t>
  </si>
  <si>
    <t>за три месяца, закончившихся 31 марта 2021 года</t>
  </si>
  <si>
    <t>Консолидированный отчет о движении денежных средств за период, закончившийся 31 марта 2022 года</t>
  </si>
  <si>
    <t>Консолидированный отчет об изменениях в собственном капитале за период, закончившийся 31 марта 2022 года</t>
  </si>
  <si>
    <t>примечание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</si>
</sst>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8"/>
      <name val="Verdana"/>
      <family val="2"/>
      <charset val="204"/>
    </font>
    <font>
      <sz val="12"/>
      <color theme="1"/>
      <name val="Times New Roman"/>
      <family val="1"/>
      <charset val="204"/>
    </font>
    <font>
      <sz val="8"/>
      <name val="Verdana"/>
      <family val="2"/>
      <charset val="204"/>
    </font>
    <font>
      <sz val="8"/>
      <color rgb="FF000000"/>
      <name val="Verdana"/>
      <family val="2"/>
      <charset val="204"/>
    </font>
    <font>
      <sz val="9"/>
      <name val="Calibri"/>
      <family val="2"/>
      <charset val="204"/>
    </font>
    <font>
      <i/>
      <sz val="8"/>
      <name val="Verdana"/>
      <family val="2"/>
      <charset val="204"/>
    </font>
    <font>
      <vertAlign val="superscript"/>
      <sz val="8"/>
      <name val="Verdana"/>
      <family val="2"/>
      <charset val="204"/>
    </font>
    <font>
      <b/>
      <sz val="7.5"/>
      <name val="Verdana"/>
      <family val="2"/>
      <charset val="204"/>
    </font>
    <font>
      <sz val="7.5"/>
      <name val="Verdana"/>
      <family val="2"/>
      <charset val="204"/>
    </font>
    <font>
      <sz val="7.5"/>
      <color theme="1"/>
      <name val="Verdana"/>
      <family val="2"/>
      <charset val="204"/>
    </font>
    <font>
      <b/>
      <sz val="7.5"/>
      <color theme="1"/>
      <name val="Verdana"/>
      <family val="2"/>
      <charset val="204"/>
    </font>
    <font>
      <b/>
      <sz val="10.5"/>
      <color rgb="FF212529"/>
      <name val="Arial"/>
      <family val="2"/>
      <charset val="204"/>
    </font>
    <font>
      <b/>
      <sz val="11"/>
      <color rgb="FF212529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color rgb="FF212529"/>
      <name val="Verdana"/>
      <family val="2"/>
      <charset val="204"/>
    </font>
    <font>
      <b/>
      <sz val="8"/>
      <color rgb="FF212529"/>
      <name val="Verdana"/>
      <family val="2"/>
      <charset val="204"/>
    </font>
    <font>
      <b/>
      <sz val="14"/>
      <color theme="1"/>
      <name val="Verdana"/>
      <family val="2"/>
      <charset val="204"/>
    </font>
    <font>
      <b/>
      <sz val="11"/>
      <color theme="1"/>
      <name val="Verdana"/>
      <family val="2"/>
      <charset val="204"/>
    </font>
    <font>
      <sz val="11"/>
      <color theme="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6" xfId="0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5" xfId="0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8" fillId="0" borderId="6" xfId="0" applyFont="1" applyBorder="1" applyAlignment="1">
      <alignment vertical="center" wrapText="1"/>
    </xf>
    <xf numFmtId="0" fontId="9" fillId="0" borderId="6" xfId="0" applyFont="1" applyBorder="1" applyAlignment="1">
      <alignment horizontal="right" vertical="center" wrapText="1"/>
    </xf>
    <xf numFmtId="0" fontId="8" fillId="0" borderId="6" xfId="0" applyFont="1" applyBorder="1" applyAlignment="1">
      <alignment horizontal="right" vertical="center" wrapText="1"/>
    </xf>
    <xf numFmtId="0" fontId="11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wrapText="1"/>
    </xf>
    <xf numFmtId="0" fontId="1" fillId="0" borderId="0" xfId="0" applyFont="1" applyBorder="1" applyAlignment="1">
      <alignment horizontal="right" vertical="center"/>
    </xf>
    <xf numFmtId="0" fontId="16" fillId="0" borderId="1" xfId="0" applyFont="1" applyBorder="1" applyAlignment="1">
      <alignment wrapText="1"/>
    </xf>
    <xf numFmtId="0" fontId="17" fillId="0" borderId="0" xfId="0" applyFont="1" applyAlignment="1">
      <alignment wrapText="1"/>
    </xf>
    <xf numFmtId="0" fontId="15" fillId="0" borderId="0" xfId="0" applyFont="1"/>
    <xf numFmtId="0" fontId="18" fillId="0" borderId="0" xfId="0" applyFont="1" applyAlignment="1">
      <alignment wrapText="1"/>
    </xf>
    <xf numFmtId="0" fontId="18" fillId="0" borderId="0" xfId="0" applyFont="1" applyAlignment="1"/>
    <xf numFmtId="0" fontId="15" fillId="0" borderId="0" xfId="0" applyFont="1" applyAlignment="1"/>
    <xf numFmtId="0" fontId="19" fillId="0" borderId="0" xfId="0" applyFont="1"/>
    <xf numFmtId="0" fontId="1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1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right" vertical="center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9" fillId="0" borderId="4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4"/>
  <sheetViews>
    <sheetView tabSelected="1" workbookViewId="0">
      <selection activeCell="C11" sqref="C11"/>
    </sheetView>
  </sheetViews>
  <sheetFormatPr defaultRowHeight="15" x14ac:dyDescent="0.25"/>
  <cols>
    <col min="1" max="1" width="30.140625" style="15" customWidth="1"/>
    <col min="2" max="2" width="9.140625" style="15"/>
    <col min="3" max="3" width="12.85546875" style="15" customWidth="1"/>
  </cols>
  <sheetData>
    <row r="1" spans="1:11" x14ac:dyDescent="0.25">
      <c r="A1" s="50" t="s">
        <v>131</v>
      </c>
    </row>
    <row r="2" spans="1:11" ht="15" customHeight="1" x14ac:dyDescent="0.25">
      <c r="A2" s="49" t="s">
        <v>130</v>
      </c>
      <c r="B2" s="10"/>
      <c r="C2" s="10"/>
      <c r="D2" s="1"/>
      <c r="E2" s="10"/>
      <c r="F2" s="3"/>
      <c r="G2" s="12"/>
    </row>
    <row r="3" spans="1:11" ht="15" customHeight="1" x14ac:dyDescent="0.25">
      <c r="A3" s="10"/>
      <c r="B3" s="10"/>
      <c r="C3" s="10"/>
      <c r="D3" s="1"/>
      <c r="E3" s="10"/>
      <c r="F3" s="3"/>
      <c r="G3" s="12"/>
    </row>
    <row r="4" spans="1:11" ht="15" customHeight="1" x14ac:dyDescent="0.25">
      <c r="A4" s="10"/>
      <c r="B4" s="10"/>
      <c r="C4" s="10"/>
      <c r="D4" s="1"/>
      <c r="E4" s="10"/>
      <c r="F4" s="3"/>
      <c r="G4" s="12"/>
    </row>
    <row r="5" spans="1:11" ht="15" customHeight="1" x14ac:dyDescent="0.25">
      <c r="A5" s="10"/>
      <c r="B5" s="10"/>
      <c r="C5" s="56" t="s">
        <v>137</v>
      </c>
      <c r="D5" s="3" t="s">
        <v>0</v>
      </c>
      <c r="E5" s="12"/>
      <c r="F5" s="3" t="s">
        <v>1</v>
      </c>
      <c r="G5" s="12"/>
    </row>
    <row r="6" spans="1:11" ht="15.75" customHeight="1" thickBot="1" x14ac:dyDescent="0.3">
      <c r="A6" s="11"/>
      <c r="B6" s="11"/>
      <c r="C6" s="57"/>
      <c r="D6" s="8" t="s">
        <v>2</v>
      </c>
      <c r="E6" s="13"/>
      <c r="F6" s="8" t="s">
        <v>2</v>
      </c>
      <c r="G6" s="13"/>
    </row>
    <row r="7" spans="1:11" x14ac:dyDescent="0.25">
      <c r="A7" s="54" t="s">
        <v>3</v>
      </c>
      <c r="B7" s="54"/>
      <c r="C7" s="37"/>
      <c r="D7" s="55"/>
      <c r="E7" s="55"/>
      <c r="F7" s="55"/>
      <c r="G7" s="55"/>
    </row>
    <row r="8" spans="1:11" x14ac:dyDescent="0.25">
      <c r="A8" s="58" t="s">
        <v>4</v>
      </c>
      <c r="B8" s="58"/>
      <c r="C8" s="20">
        <v>6</v>
      </c>
      <c r="D8" s="59">
        <v>9007</v>
      </c>
      <c r="E8" s="59"/>
      <c r="F8" s="59">
        <v>11943</v>
      </c>
      <c r="G8" s="59"/>
      <c r="K8" s="46"/>
    </row>
    <row r="9" spans="1:11" ht="38.25" customHeight="1" x14ac:dyDescent="0.25">
      <c r="A9" s="58" t="s">
        <v>5</v>
      </c>
      <c r="B9" s="58"/>
      <c r="C9" s="20">
        <v>7</v>
      </c>
      <c r="D9" s="59">
        <v>40918</v>
      </c>
      <c r="E9" s="59"/>
      <c r="F9" s="59">
        <v>14190</v>
      </c>
      <c r="G9" s="59"/>
    </row>
    <row r="10" spans="1:11" ht="32.25" customHeight="1" x14ac:dyDescent="0.25">
      <c r="A10" s="58" t="s">
        <v>6</v>
      </c>
      <c r="B10" s="58"/>
      <c r="C10" s="20">
        <v>7</v>
      </c>
      <c r="D10" s="59">
        <v>11933</v>
      </c>
      <c r="E10" s="59"/>
      <c r="F10" s="59" t="s">
        <v>7</v>
      </c>
      <c r="G10" s="59"/>
    </row>
    <row r="11" spans="1:11" x14ac:dyDescent="0.25">
      <c r="A11" s="58" t="s">
        <v>8</v>
      </c>
      <c r="B11" s="58"/>
      <c r="C11" s="20">
        <v>8</v>
      </c>
      <c r="D11" s="59">
        <v>80569</v>
      </c>
      <c r="E11" s="59"/>
      <c r="F11" s="59">
        <v>84442</v>
      </c>
      <c r="G11" s="59"/>
    </row>
    <row r="12" spans="1:11" x14ac:dyDescent="0.25">
      <c r="A12" s="58" t="s">
        <v>9</v>
      </c>
      <c r="B12" s="58"/>
      <c r="C12" s="20">
        <v>9</v>
      </c>
      <c r="D12" s="59">
        <v>74880</v>
      </c>
      <c r="E12" s="59"/>
      <c r="F12" s="59">
        <v>74880</v>
      </c>
      <c r="G12" s="59"/>
    </row>
    <row r="13" spans="1:11" x14ac:dyDescent="0.25">
      <c r="A13" s="58" t="s">
        <v>10</v>
      </c>
      <c r="B13" s="58"/>
      <c r="C13" s="20"/>
      <c r="D13" s="59">
        <v>15736</v>
      </c>
      <c r="E13" s="59"/>
      <c r="F13" s="59">
        <v>14388</v>
      </c>
      <c r="G13" s="59"/>
    </row>
    <row r="14" spans="1:11" x14ac:dyDescent="0.25">
      <c r="A14" s="58" t="s">
        <v>11</v>
      </c>
      <c r="B14" s="58"/>
      <c r="C14" s="20"/>
      <c r="D14" s="59">
        <v>1306</v>
      </c>
      <c r="E14" s="59"/>
      <c r="F14" s="59">
        <v>5954</v>
      </c>
      <c r="G14" s="59"/>
    </row>
    <row r="15" spans="1:11" ht="30" customHeight="1" x14ac:dyDescent="0.25">
      <c r="A15" s="58" t="s">
        <v>12</v>
      </c>
      <c r="B15" s="58"/>
      <c r="C15" s="20"/>
      <c r="D15" s="59">
        <v>6842</v>
      </c>
      <c r="E15" s="59"/>
      <c r="F15" s="59">
        <v>251</v>
      </c>
      <c r="G15" s="59"/>
    </row>
    <row r="16" spans="1:11" ht="27.75" customHeight="1" x14ac:dyDescent="0.25">
      <c r="A16" s="60" t="s">
        <v>13</v>
      </c>
      <c r="B16" s="60"/>
      <c r="C16" s="18"/>
      <c r="D16" s="59">
        <v>58069</v>
      </c>
      <c r="E16" s="59"/>
      <c r="F16" s="59">
        <v>72847</v>
      </c>
      <c r="G16" s="59"/>
    </row>
    <row r="17" spans="1:7" ht="27.75" customHeight="1" x14ac:dyDescent="0.25">
      <c r="A17" s="58" t="s">
        <v>14</v>
      </c>
      <c r="B17" s="58"/>
      <c r="C17" s="20"/>
      <c r="D17" s="59">
        <v>5881</v>
      </c>
      <c r="E17" s="59"/>
      <c r="F17" s="59">
        <v>22569</v>
      </c>
      <c r="G17" s="59"/>
    </row>
    <row r="18" spans="1:7" x14ac:dyDescent="0.25">
      <c r="A18" s="60" t="s">
        <v>15</v>
      </c>
      <c r="B18" s="60"/>
      <c r="C18" s="18"/>
      <c r="D18" s="59">
        <v>31207</v>
      </c>
      <c r="E18" s="59"/>
      <c r="F18" s="59">
        <v>29308</v>
      </c>
      <c r="G18" s="59"/>
    </row>
    <row r="19" spans="1:7" x14ac:dyDescent="0.25">
      <c r="A19" s="61" t="s">
        <v>16</v>
      </c>
      <c r="B19" s="61"/>
      <c r="C19" s="16"/>
      <c r="D19" s="62">
        <v>7881</v>
      </c>
      <c r="E19" s="62"/>
      <c r="F19" s="59">
        <v>25056</v>
      </c>
      <c r="G19" s="59"/>
    </row>
    <row r="20" spans="1:7" x14ac:dyDescent="0.25">
      <c r="A20" s="65" t="s">
        <v>17</v>
      </c>
      <c r="B20" s="65"/>
      <c r="C20" s="17"/>
      <c r="D20" s="62" t="s">
        <v>7</v>
      </c>
      <c r="E20" s="62"/>
      <c r="F20" s="59">
        <v>2528</v>
      </c>
      <c r="G20" s="59"/>
    </row>
    <row r="21" spans="1:7" ht="15.75" thickBot="1" x14ac:dyDescent="0.3">
      <c r="A21" s="66" t="s">
        <v>18</v>
      </c>
      <c r="B21" s="66"/>
      <c r="C21" s="23"/>
      <c r="D21" s="67">
        <f>SUM(D8:E19)</f>
        <v>344229</v>
      </c>
      <c r="E21" s="67"/>
      <c r="F21" s="67">
        <f>SUM(F8:G20)</f>
        <v>358356</v>
      </c>
      <c r="G21" s="67"/>
    </row>
    <row r="22" spans="1:7" ht="15.75" thickTop="1" x14ac:dyDescent="0.25">
      <c r="A22" s="63" t="s">
        <v>19</v>
      </c>
      <c r="B22" s="63"/>
      <c r="C22" s="14"/>
      <c r="D22" s="64"/>
      <c r="E22" s="64"/>
      <c r="F22" s="64"/>
      <c r="G22" s="64"/>
    </row>
    <row r="23" spans="1:7" x14ac:dyDescent="0.25">
      <c r="A23" s="58" t="s">
        <v>20</v>
      </c>
      <c r="B23" s="58"/>
      <c r="C23" s="20">
        <v>10</v>
      </c>
      <c r="D23" s="59">
        <v>18565</v>
      </c>
      <c r="E23" s="59"/>
      <c r="F23" s="59">
        <v>16123</v>
      </c>
      <c r="G23" s="59"/>
    </row>
    <row r="24" spans="1:7" ht="23.25" customHeight="1" x14ac:dyDescent="0.25">
      <c r="A24" s="58" t="s">
        <v>21</v>
      </c>
      <c r="B24" s="58"/>
      <c r="C24" s="20"/>
      <c r="D24" s="59" t="s">
        <v>7</v>
      </c>
      <c r="E24" s="59"/>
      <c r="F24" s="59" t="s">
        <v>7</v>
      </c>
      <c r="G24" s="59"/>
    </row>
    <row r="25" spans="1:7" ht="26.25" customHeight="1" x14ac:dyDescent="0.25">
      <c r="A25" s="58" t="s">
        <v>22</v>
      </c>
      <c r="B25" s="58"/>
      <c r="C25" s="20"/>
      <c r="D25" s="59">
        <v>17235</v>
      </c>
      <c r="E25" s="59"/>
      <c r="F25" s="59">
        <v>13690</v>
      </c>
      <c r="G25" s="59"/>
    </row>
    <row r="26" spans="1:7" x14ac:dyDescent="0.25">
      <c r="A26" s="58" t="s">
        <v>23</v>
      </c>
      <c r="B26" s="58"/>
      <c r="C26" s="20">
        <v>12</v>
      </c>
      <c r="D26" s="59">
        <v>40944</v>
      </c>
      <c r="E26" s="59"/>
      <c r="F26" s="59">
        <v>48059</v>
      </c>
      <c r="G26" s="59"/>
    </row>
    <row r="27" spans="1:7" x14ac:dyDescent="0.25">
      <c r="A27" s="58" t="s">
        <v>24</v>
      </c>
      <c r="B27" s="58"/>
      <c r="C27" s="20">
        <v>13</v>
      </c>
      <c r="D27" s="59">
        <v>36179</v>
      </c>
      <c r="E27" s="59"/>
      <c r="F27" s="59">
        <v>35391</v>
      </c>
      <c r="G27" s="59"/>
    </row>
    <row r="28" spans="1:7" x14ac:dyDescent="0.25">
      <c r="A28" s="58" t="s">
        <v>25</v>
      </c>
      <c r="B28" s="58"/>
      <c r="C28" s="20"/>
      <c r="D28" s="59">
        <v>3885</v>
      </c>
      <c r="E28" s="59"/>
      <c r="F28" s="59">
        <v>3618</v>
      </c>
      <c r="G28" s="59"/>
    </row>
    <row r="29" spans="1:7" ht="26.25" customHeight="1" x14ac:dyDescent="0.25">
      <c r="A29" s="58" t="s">
        <v>26</v>
      </c>
      <c r="B29" s="58"/>
      <c r="C29" s="20"/>
      <c r="D29" s="59">
        <v>52</v>
      </c>
      <c r="E29" s="59"/>
      <c r="F29" s="59">
        <v>51</v>
      </c>
      <c r="G29" s="59"/>
    </row>
    <row r="30" spans="1:7" ht="15.75" thickBot="1" x14ac:dyDescent="0.3">
      <c r="A30" s="68" t="s">
        <v>27</v>
      </c>
      <c r="B30" s="68"/>
      <c r="C30" s="21">
        <v>11</v>
      </c>
      <c r="D30" s="69">
        <v>29098</v>
      </c>
      <c r="E30" s="69"/>
      <c r="F30" s="69">
        <v>41311</v>
      </c>
      <c r="G30" s="69"/>
    </row>
    <row r="31" spans="1:7" ht="15.75" thickBot="1" x14ac:dyDescent="0.3">
      <c r="A31" s="70" t="s">
        <v>28</v>
      </c>
      <c r="B31" s="70"/>
      <c r="C31" s="22"/>
      <c r="D31" s="71">
        <f>SUM(D23:E30)</f>
        <v>145958</v>
      </c>
      <c r="E31" s="71"/>
      <c r="F31" s="71">
        <f>SUM(F23:G30)</f>
        <v>158243</v>
      </c>
      <c r="G31" s="71"/>
    </row>
    <row r="32" spans="1:7" ht="15.75" thickTop="1" x14ac:dyDescent="0.25">
      <c r="A32" s="63" t="s">
        <v>29</v>
      </c>
      <c r="B32" s="63"/>
      <c r="C32" s="14"/>
      <c r="D32" s="64"/>
      <c r="E32" s="64"/>
      <c r="F32" s="64"/>
      <c r="G32" s="64"/>
    </row>
    <row r="33" spans="1:7" x14ac:dyDescent="0.25">
      <c r="A33" s="58" t="s">
        <v>30</v>
      </c>
      <c r="B33" s="58"/>
      <c r="C33" s="20">
        <v>14</v>
      </c>
      <c r="D33" s="59">
        <v>107714</v>
      </c>
      <c r="E33" s="59"/>
      <c r="F33" s="59">
        <v>107713</v>
      </c>
      <c r="G33" s="59"/>
    </row>
    <row r="34" spans="1:7" x14ac:dyDescent="0.25">
      <c r="A34" s="58" t="s">
        <v>31</v>
      </c>
      <c r="B34" s="58"/>
      <c r="C34" s="20"/>
      <c r="D34" s="59">
        <v>-31605</v>
      </c>
      <c r="E34" s="59"/>
      <c r="F34" s="59">
        <v>-29003</v>
      </c>
      <c r="G34" s="59"/>
    </row>
    <row r="35" spans="1:7" ht="21" customHeight="1" x14ac:dyDescent="0.25">
      <c r="A35" s="58" t="s">
        <v>32</v>
      </c>
      <c r="B35" s="58"/>
      <c r="C35" s="20"/>
      <c r="D35" s="59">
        <v>50</v>
      </c>
      <c r="E35" s="59"/>
      <c r="F35" s="59">
        <v>73</v>
      </c>
      <c r="G35" s="59"/>
    </row>
    <row r="36" spans="1:7" x14ac:dyDescent="0.25">
      <c r="A36" s="58" t="s">
        <v>33</v>
      </c>
      <c r="B36" s="58"/>
      <c r="C36" s="20"/>
      <c r="D36" s="59">
        <v>5538</v>
      </c>
      <c r="E36" s="59"/>
      <c r="F36" s="59">
        <v>4968</v>
      </c>
      <c r="G36" s="59"/>
    </row>
    <row r="37" spans="1:7" x14ac:dyDescent="0.25">
      <c r="A37" s="58" t="s">
        <v>34</v>
      </c>
      <c r="B37" s="58"/>
      <c r="C37" s="20"/>
      <c r="D37" s="59">
        <v>76</v>
      </c>
      <c r="E37" s="59"/>
      <c r="F37" s="59">
        <v>76</v>
      </c>
      <c r="G37" s="59"/>
    </row>
    <row r="38" spans="1:7" ht="15.75" thickBot="1" x14ac:dyDescent="0.3">
      <c r="A38" s="68" t="s">
        <v>35</v>
      </c>
      <c r="B38" s="68"/>
      <c r="C38" s="21"/>
      <c r="D38" s="69">
        <v>-41414</v>
      </c>
      <c r="E38" s="69"/>
      <c r="F38" s="69">
        <v>-41094</v>
      </c>
      <c r="G38" s="69"/>
    </row>
    <row r="39" spans="1:7" x14ac:dyDescent="0.25">
      <c r="A39" s="54" t="s">
        <v>36</v>
      </c>
      <c r="B39" s="54"/>
      <c r="C39" s="37"/>
      <c r="D39" s="55"/>
      <c r="E39" s="55"/>
      <c r="F39" s="55"/>
      <c r="G39" s="55"/>
    </row>
    <row r="40" spans="1:7" x14ac:dyDescent="0.25">
      <c r="A40" s="58" t="s">
        <v>37</v>
      </c>
      <c r="B40" s="58"/>
      <c r="C40" s="20"/>
      <c r="D40" s="59">
        <f>SUM(D33:E38)</f>
        <v>40359</v>
      </c>
      <c r="E40" s="59"/>
      <c r="F40" s="59">
        <f>SUM(F33:G38)</f>
        <v>42733</v>
      </c>
      <c r="G40" s="59"/>
    </row>
    <row r="41" spans="1:7" ht="15.75" thickBot="1" x14ac:dyDescent="0.3">
      <c r="A41" s="68" t="s">
        <v>38</v>
      </c>
      <c r="B41" s="68"/>
      <c r="C41" s="21"/>
      <c r="D41" s="69">
        <v>157912</v>
      </c>
      <c r="E41" s="69"/>
      <c r="F41" s="69">
        <v>157380</v>
      </c>
      <c r="G41" s="69"/>
    </row>
    <row r="42" spans="1:7" ht="15.75" thickBot="1" x14ac:dyDescent="0.3">
      <c r="A42" s="72" t="s">
        <v>39</v>
      </c>
      <c r="B42" s="72"/>
      <c r="C42" s="38"/>
      <c r="D42" s="73">
        <v>198271</v>
      </c>
      <c r="E42" s="73"/>
      <c r="F42" s="73">
        <f>F40+F41</f>
        <v>200113</v>
      </c>
      <c r="G42" s="73"/>
    </row>
    <row r="43" spans="1:7" ht="15.75" thickBot="1" x14ac:dyDescent="0.3">
      <c r="A43" s="70" t="s">
        <v>40</v>
      </c>
      <c r="B43" s="70"/>
      <c r="C43" s="22"/>
      <c r="D43" s="71">
        <f>D42+D31</f>
        <v>344229</v>
      </c>
      <c r="E43" s="71"/>
      <c r="F43" s="71">
        <f>F42+F31</f>
        <v>358356</v>
      </c>
      <c r="G43" s="71"/>
    </row>
    <row r="44" spans="1:7" ht="15.75" thickTop="1" x14ac:dyDescent="0.25"/>
  </sheetData>
  <mergeCells count="112">
    <mergeCell ref="A42:B42"/>
    <mergeCell ref="D42:E42"/>
    <mergeCell ref="F42:G42"/>
    <mergeCell ref="A43:B43"/>
    <mergeCell ref="D43:E43"/>
    <mergeCell ref="F43:G43"/>
    <mergeCell ref="A40:B40"/>
    <mergeCell ref="D40:E40"/>
    <mergeCell ref="F40:G40"/>
    <mergeCell ref="A41:B41"/>
    <mergeCell ref="D41:E41"/>
    <mergeCell ref="F41:G41"/>
    <mergeCell ref="A38:B38"/>
    <mergeCell ref="D38:E38"/>
    <mergeCell ref="F38:G38"/>
    <mergeCell ref="A39:B39"/>
    <mergeCell ref="D39:E39"/>
    <mergeCell ref="F39:G39"/>
    <mergeCell ref="A36:B36"/>
    <mergeCell ref="D36:E36"/>
    <mergeCell ref="F36:G36"/>
    <mergeCell ref="A37:B37"/>
    <mergeCell ref="D37:E37"/>
    <mergeCell ref="F37:G37"/>
    <mergeCell ref="A34:B34"/>
    <mergeCell ref="D34:E34"/>
    <mergeCell ref="F34:G34"/>
    <mergeCell ref="A35:B35"/>
    <mergeCell ref="D35:E35"/>
    <mergeCell ref="F35:G35"/>
    <mergeCell ref="A32:B32"/>
    <mergeCell ref="D32:E32"/>
    <mergeCell ref="F32:G32"/>
    <mergeCell ref="A33:B33"/>
    <mergeCell ref="D33:E33"/>
    <mergeCell ref="F33:G33"/>
    <mergeCell ref="A30:B30"/>
    <mergeCell ref="D30:E30"/>
    <mergeCell ref="F30:G30"/>
    <mergeCell ref="A31:B31"/>
    <mergeCell ref="D31:E31"/>
    <mergeCell ref="F31:G31"/>
    <mergeCell ref="A28:B28"/>
    <mergeCell ref="D28:E28"/>
    <mergeCell ref="F28:G28"/>
    <mergeCell ref="A29:B29"/>
    <mergeCell ref="D29:E29"/>
    <mergeCell ref="F29:G29"/>
    <mergeCell ref="A26:B26"/>
    <mergeCell ref="D26:E26"/>
    <mergeCell ref="F26:G26"/>
    <mergeCell ref="A27:B27"/>
    <mergeCell ref="D27:E27"/>
    <mergeCell ref="F27:G27"/>
    <mergeCell ref="A24:B24"/>
    <mergeCell ref="D24:E24"/>
    <mergeCell ref="F24:G24"/>
    <mergeCell ref="A25:B25"/>
    <mergeCell ref="D25:E25"/>
    <mergeCell ref="F25:G25"/>
    <mergeCell ref="A22:B22"/>
    <mergeCell ref="D22:E22"/>
    <mergeCell ref="F22:G22"/>
    <mergeCell ref="A23:B23"/>
    <mergeCell ref="D23:E23"/>
    <mergeCell ref="F23:G23"/>
    <mergeCell ref="A20:B20"/>
    <mergeCell ref="D20:E20"/>
    <mergeCell ref="F20:G20"/>
    <mergeCell ref="A21:B21"/>
    <mergeCell ref="D21:E21"/>
    <mergeCell ref="F21:G21"/>
    <mergeCell ref="A18:B18"/>
    <mergeCell ref="D18:E18"/>
    <mergeCell ref="F18:G18"/>
    <mergeCell ref="A19:B19"/>
    <mergeCell ref="D19:E19"/>
    <mergeCell ref="F19:G19"/>
    <mergeCell ref="A16:B16"/>
    <mergeCell ref="D16:E16"/>
    <mergeCell ref="F16:G16"/>
    <mergeCell ref="A17:B17"/>
    <mergeCell ref="D17:E17"/>
    <mergeCell ref="F17:G17"/>
    <mergeCell ref="A14:B14"/>
    <mergeCell ref="D14:E14"/>
    <mergeCell ref="F14:G14"/>
    <mergeCell ref="A15:B15"/>
    <mergeCell ref="D15:E15"/>
    <mergeCell ref="F15:G15"/>
    <mergeCell ref="A12:B12"/>
    <mergeCell ref="D12:E12"/>
    <mergeCell ref="F12:G12"/>
    <mergeCell ref="A13:B13"/>
    <mergeCell ref="D13:E13"/>
    <mergeCell ref="F13:G13"/>
    <mergeCell ref="A7:B7"/>
    <mergeCell ref="D7:E7"/>
    <mergeCell ref="F7:G7"/>
    <mergeCell ref="C5:C6"/>
    <mergeCell ref="A10:B10"/>
    <mergeCell ref="D10:E10"/>
    <mergeCell ref="F10:G10"/>
    <mergeCell ref="A11:B11"/>
    <mergeCell ref="D11:E11"/>
    <mergeCell ref="F11:G11"/>
    <mergeCell ref="A8:B8"/>
    <mergeCell ref="D8:E8"/>
    <mergeCell ref="F8:G8"/>
    <mergeCell ref="A9:B9"/>
    <mergeCell ref="D9:E9"/>
    <mergeCell ref="F9:G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859FC-5C35-4AD1-8013-B0683E31F12E}">
  <dimension ref="A1:D47"/>
  <sheetViews>
    <sheetView topLeftCell="A19" workbookViewId="0">
      <selection activeCell="H32" sqref="H32"/>
    </sheetView>
  </sheetViews>
  <sheetFormatPr defaultRowHeight="15" x14ac:dyDescent="0.25"/>
  <cols>
    <col min="1" max="1" width="35.140625" style="15" customWidth="1"/>
    <col min="2" max="2" width="12.140625" style="15" customWidth="1"/>
    <col min="3" max="3" width="15.5703125" customWidth="1"/>
    <col min="4" max="4" width="15.42578125" customWidth="1"/>
  </cols>
  <sheetData>
    <row r="1" spans="1:4" ht="18.75" x14ac:dyDescent="0.3">
      <c r="A1" s="50" t="s">
        <v>131</v>
      </c>
      <c r="B1" s="45"/>
    </row>
    <row r="2" spans="1:4" x14ac:dyDescent="0.25">
      <c r="A2" s="49" t="s">
        <v>132</v>
      </c>
      <c r="B2" s="43"/>
    </row>
    <row r="3" spans="1:4" x14ac:dyDescent="0.25">
      <c r="A3" s="10"/>
      <c r="B3" s="10"/>
      <c r="C3" s="1"/>
      <c r="D3" s="1"/>
    </row>
    <row r="4" spans="1:4" x14ac:dyDescent="0.25">
      <c r="A4" s="10"/>
      <c r="B4" s="10"/>
      <c r="C4" s="1"/>
      <c r="D4" s="1"/>
    </row>
    <row r="5" spans="1:4" ht="44.25" thickBot="1" x14ac:dyDescent="0.3">
      <c r="A5" s="11"/>
      <c r="B5" s="11" t="s">
        <v>137</v>
      </c>
      <c r="C5" s="47" t="s">
        <v>133</v>
      </c>
      <c r="D5" s="47" t="s">
        <v>134</v>
      </c>
    </row>
    <row r="6" spans="1:4" x14ac:dyDescent="0.25">
      <c r="A6" s="10" t="s">
        <v>41</v>
      </c>
      <c r="B6" s="10"/>
      <c r="C6" s="4"/>
      <c r="D6" s="4"/>
    </row>
    <row r="7" spans="1:4" ht="21" x14ac:dyDescent="0.25">
      <c r="A7" s="20" t="s">
        <v>42</v>
      </c>
      <c r="B7" s="20"/>
      <c r="C7" s="4">
        <v>355</v>
      </c>
      <c r="D7" s="4">
        <v>22731</v>
      </c>
    </row>
    <row r="8" spans="1:4" ht="21" x14ac:dyDescent="0.25">
      <c r="A8" s="20" t="s">
        <v>43</v>
      </c>
      <c r="B8" s="20"/>
      <c r="C8" s="4">
        <v>-536</v>
      </c>
      <c r="D8" s="4">
        <v>-22936</v>
      </c>
    </row>
    <row r="9" spans="1:4" x14ac:dyDescent="0.25">
      <c r="A9" s="20" t="s">
        <v>44</v>
      </c>
      <c r="B9" s="20">
        <v>16</v>
      </c>
      <c r="C9" s="4">
        <v>4339</v>
      </c>
      <c r="D9" s="4">
        <v>1713</v>
      </c>
    </row>
    <row r="10" spans="1:4" x14ac:dyDescent="0.25">
      <c r="A10" s="20" t="s">
        <v>45</v>
      </c>
      <c r="B10" s="20">
        <v>17</v>
      </c>
      <c r="C10" s="4">
        <v>-1989</v>
      </c>
      <c r="D10" s="4">
        <v>-1233</v>
      </c>
    </row>
    <row r="11" spans="1:4" ht="21" x14ac:dyDescent="0.25">
      <c r="A11" s="20" t="s">
        <v>46</v>
      </c>
      <c r="B11" s="20"/>
      <c r="C11" s="4">
        <v>254</v>
      </c>
      <c r="D11" s="4">
        <v>97</v>
      </c>
    </row>
    <row r="12" spans="1:4" x14ac:dyDescent="0.25">
      <c r="A12" s="20" t="s">
        <v>47</v>
      </c>
      <c r="B12" s="20">
        <v>18</v>
      </c>
      <c r="C12" s="4">
        <v>-3487</v>
      </c>
      <c r="D12" s="4">
        <v>-4787</v>
      </c>
    </row>
    <row r="13" spans="1:4" x14ac:dyDescent="0.25">
      <c r="A13" s="20" t="s">
        <v>48</v>
      </c>
      <c r="B13" s="20"/>
      <c r="C13" s="4">
        <v>16425</v>
      </c>
      <c r="D13" s="4">
        <v>6389</v>
      </c>
    </row>
    <row r="14" spans="1:4" x14ac:dyDescent="0.25">
      <c r="A14" s="20" t="s">
        <v>49</v>
      </c>
      <c r="B14" s="20"/>
      <c r="C14" s="4">
        <v>-15595</v>
      </c>
      <c r="D14" s="4">
        <v>-1292</v>
      </c>
    </row>
    <row r="15" spans="1:4" x14ac:dyDescent="0.25">
      <c r="A15" s="20" t="s">
        <v>50</v>
      </c>
      <c r="B15" s="20"/>
      <c r="C15" s="4">
        <v>-3878</v>
      </c>
      <c r="D15" s="4"/>
    </row>
    <row r="16" spans="1:4" ht="42" x14ac:dyDescent="0.25">
      <c r="A16" s="20" t="s">
        <v>51</v>
      </c>
      <c r="B16" s="20"/>
      <c r="C16" s="4">
        <v>2102</v>
      </c>
      <c r="D16" s="4"/>
    </row>
    <row r="17" spans="1:4" ht="21" x14ac:dyDescent="0.25">
      <c r="A17" s="20" t="s">
        <v>52</v>
      </c>
      <c r="B17" s="20"/>
      <c r="C17" s="4">
        <v>2150</v>
      </c>
      <c r="D17" s="4">
        <v>-302</v>
      </c>
    </row>
    <row r="18" spans="1:4" ht="21.75" thickBot="1" x14ac:dyDescent="0.3">
      <c r="A18" s="21" t="s">
        <v>53</v>
      </c>
      <c r="B18" s="21"/>
      <c r="C18" s="6">
        <v>-1209</v>
      </c>
      <c r="D18" s="6">
        <v>-253</v>
      </c>
    </row>
    <row r="19" spans="1:4" ht="21" x14ac:dyDescent="0.25">
      <c r="A19" s="10" t="s">
        <v>54</v>
      </c>
      <c r="B19" s="10"/>
      <c r="C19" s="1">
        <f>SUM(C7:C18)</f>
        <v>-1069</v>
      </c>
      <c r="D19" s="1">
        <f t="shared" ref="D19" si="0">SUM(D7:D18)</f>
        <v>127</v>
      </c>
    </row>
    <row r="20" spans="1:4" ht="21.75" thickBot="1" x14ac:dyDescent="0.3">
      <c r="A20" s="21" t="s">
        <v>55</v>
      </c>
      <c r="B20" s="21"/>
      <c r="C20" s="6">
        <v>-11</v>
      </c>
      <c r="D20" s="6">
        <v>28</v>
      </c>
    </row>
    <row r="21" spans="1:4" ht="21.75" thickBot="1" x14ac:dyDescent="0.3">
      <c r="A21" s="10" t="s">
        <v>56</v>
      </c>
      <c r="B21" s="10"/>
      <c r="C21" s="1">
        <f>C19+C20</f>
        <v>-1080</v>
      </c>
      <c r="D21" s="1">
        <f t="shared" ref="D21" si="1">D19+D20</f>
        <v>155</v>
      </c>
    </row>
    <row r="22" spans="1:4" ht="15.75" thickBot="1" x14ac:dyDescent="0.3">
      <c r="A22" s="22" t="s">
        <v>57</v>
      </c>
      <c r="B22" s="22"/>
      <c r="C22" s="19">
        <f>C21</f>
        <v>-1080</v>
      </c>
      <c r="D22" s="19">
        <f t="shared" ref="D22" si="2">D21</f>
        <v>155</v>
      </c>
    </row>
    <row r="23" spans="1:4" ht="15.75" thickTop="1" x14ac:dyDescent="0.25">
      <c r="A23" s="20" t="s">
        <v>58</v>
      </c>
      <c r="B23" s="20"/>
      <c r="C23" s="4"/>
      <c r="D23" s="4"/>
    </row>
    <row r="24" spans="1:4" x14ac:dyDescent="0.25">
      <c r="A24" s="20" t="s">
        <v>59</v>
      </c>
      <c r="B24" s="20"/>
      <c r="C24" s="4">
        <v>-321</v>
      </c>
      <c r="D24" s="4">
        <v>78</v>
      </c>
    </row>
    <row r="25" spans="1:4" ht="15.75" thickBot="1" x14ac:dyDescent="0.3">
      <c r="A25" s="21" t="s">
        <v>60</v>
      </c>
      <c r="B25" s="21"/>
      <c r="C25" s="6">
        <v>-759</v>
      </c>
      <c r="D25" s="6">
        <v>77</v>
      </c>
    </row>
    <row r="26" spans="1:4" ht="15.75" thickBot="1" x14ac:dyDescent="0.3">
      <c r="A26" s="23" t="s">
        <v>61</v>
      </c>
      <c r="B26" s="23"/>
      <c r="C26" s="7">
        <f>C24+C25</f>
        <v>-1080</v>
      </c>
      <c r="D26" s="7">
        <f t="shared" ref="D26" si="3">D24+D25</f>
        <v>155</v>
      </c>
    </row>
    <row r="27" spans="1:4" ht="15.75" thickTop="1" x14ac:dyDescent="0.25"/>
    <row r="28" spans="1:4" x14ac:dyDescent="0.25">
      <c r="A28" s="10"/>
      <c r="B28" s="9"/>
      <c r="C28" s="1"/>
      <c r="D28" s="1"/>
    </row>
    <row r="29" spans="1:4" ht="44.25" thickBot="1" x14ac:dyDescent="0.3">
      <c r="A29" s="11"/>
      <c r="B29" s="11" t="s">
        <v>137</v>
      </c>
      <c r="C29" s="47" t="s">
        <v>133</v>
      </c>
      <c r="D29" s="47" t="s">
        <v>134</v>
      </c>
    </row>
    <row r="30" spans="1:4" x14ac:dyDescent="0.25">
      <c r="A30" s="5"/>
      <c r="B30" s="5"/>
      <c r="C30" s="4"/>
      <c r="D30" s="4"/>
    </row>
    <row r="31" spans="1:4" ht="15.75" thickBot="1" x14ac:dyDescent="0.3">
      <c r="A31" s="8" t="s">
        <v>62</v>
      </c>
      <c r="B31" s="8"/>
      <c r="C31" s="2">
        <f>C26</f>
        <v>-1080</v>
      </c>
      <c r="D31" s="2">
        <v>155</v>
      </c>
    </row>
    <row r="32" spans="1:4" ht="52.5" x14ac:dyDescent="0.25">
      <c r="A32" s="25" t="s">
        <v>63</v>
      </c>
      <c r="B32" s="25"/>
      <c r="C32" s="4"/>
      <c r="D32" s="4"/>
    </row>
    <row r="33" spans="1:4" ht="63" x14ac:dyDescent="0.25">
      <c r="A33" s="20" t="s">
        <v>64</v>
      </c>
      <c r="B33" s="20"/>
      <c r="C33" s="4">
        <v>-78</v>
      </c>
      <c r="D33" s="4">
        <v>132</v>
      </c>
    </row>
    <row r="34" spans="1:4" ht="63" x14ac:dyDescent="0.25">
      <c r="A34" s="20" t="s">
        <v>65</v>
      </c>
      <c r="B34" s="20"/>
      <c r="C34" s="4" t="s">
        <v>7</v>
      </c>
      <c r="D34" s="4">
        <v>36</v>
      </c>
    </row>
    <row r="35" spans="1:4" ht="21.75" thickBot="1" x14ac:dyDescent="0.3">
      <c r="A35" s="20" t="s">
        <v>66</v>
      </c>
      <c r="B35" s="20"/>
      <c r="C35" s="4"/>
      <c r="D35" s="4"/>
    </row>
    <row r="36" spans="1:4" ht="15.75" thickBot="1" x14ac:dyDescent="0.3">
      <c r="A36" s="26"/>
      <c r="B36" s="26"/>
      <c r="C36" s="24"/>
      <c r="D36" s="24"/>
    </row>
    <row r="37" spans="1:4" ht="52.5" x14ac:dyDescent="0.25">
      <c r="A37" s="25" t="s">
        <v>67</v>
      </c>
      <c r="B37" s="25"/>
      <c r="C37" s="4"/>
      <c r="D37" s="4"/>
    </row>
    <row r="38" spans="1:4" ht="21" x14ac:dyDescent="0.25">
      <c r="A38" s="20" t="s">
        <v>68</v>
      </c>
      <c r="B38" s="20"/>
      <c r="C38" s="4">
        <v>1922</v>
      </c>
      <c r="D38" s="4">
        <v>6046</v>
      </c>
    </row>
    <row r="39" spans="1:4" ht="15.75" thickBot="1" x14ac:dyDescent="0.3">
      <c r="A39" s="21"/>
      <c r="B39" s="21"/>
      <c r="C39" s="2"/>
      <c r="D39" s="2"/>
    </row>
    <row r="40" spans="1:4" ht="32.25" thickBot="1" x14ac:dyDescent="0.3">
      <c r="A40" s="11" t="s">
        <v>69</v>
      </c>
      <c r="B40" s="11"/>
      <c r="C40" s="2">
        <f>C33+C38</f>
        <v>1844</v>
      </c>
      <c r="D40" s="2">
        <f>D33+D38+D34</f>
        <v>6214</v>
      </c>
    </row>
    <row r="41" spans="1:4" ht="21.75" thickBot="1" x14ac:dyDescent="0.3">
      <c r="A41" s="23" t="s">
        <v>70</v>
      </c>
      <c r="B41" s="23"/>
      <c r="C41" s="7">
        <f>C31+C40</f>
        <v>764</v>
      </c>
      <c r="D41" s="7">
        <f t="shared" ref="D41" si="4">D31+D40</f>
        <v>6369</v>
      </c>
    </row>
    <row r="42" spans="1:4" ht="15.75" thickTop="1" x14ac:dyDescent="0.25">
      <c r="A42" s="20"/>
      <c r="B42" s="20"/>
      <c r="C42" s="4"/>
      <c r="D42" s="4"/>
    </row>
    <row r="43" spans="1:4" x14ac:dyDescent="0.25">
      <c r="A43" s="20" t="s">
        <v>58</v>
      </c>
      <c r="B43" s="20"/>
      <c r="C43" s="4"/>
      <c r="D43" s="4"/>
    </row>
    <row r="44" spans="1:4" x14ac:dyDescent="0.25">
      <c r="A44" s="20" t="s">
        <v>59</v>
      </c>
      <c r="B44" s="20"/>
      <c r="C44" s="4">
        <v>226</v>
      </c>
      <c r="D44" s="4">
        <v>1896</v>
      </c>
    </row>
    <row r="45" spans="1:4" ht="15.75" thickBot="1" x14ac:dyDescent="0.3">
      <c r="A45" s="21" t="s">
        <v>60</v>
      </c>
      <c r="B45" s="21"/>
      <c r="C45" s="6">
        <v>538</v>
      </c>
      <c r="D45" s="6">
        <v>4473</v>
      </c>
    </row>
    <row r="46" spans="1:4" ht="15.75" thickBot="1" x14ac:dyDescent="0.3">
      <c r="A46" s="27"/>
      <c r="B46" s="27"/>
      <c r="C46" s="7">
        <f>C44+C45</f>
        <v>764</v>
      </c>
      <c r="D46" s="7">
        <f t="shared" ref="D46" si="5">D44+D45</f>
        <v>6369</v>
      </c>
    </row>
    <row r="47" spans="1:4" ht="15.75" thickTop="1" x14ac:dyDescent="0.25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6E3AB-A619-48D8-8BE0-035734511571}">
  <dimension ref="A1:K28"/>
  <sheetViews>
    <sheetView topLeftCell="A4" workbookViewId="0">
      <selection activeCell="A8" sqref="A8"/>
    </sheetView>
  </sheetViews>
  <sheetFormatPr defaultRowHeight="14.25" x14ac:dyDescent="0.2"/>
  <cols>
    <col min="1" max="1" width="27.7109375" style="53" customWidth="1"/>
    <col min="2" max="16384" width="9.140625" style="53"/>
  </cols>
  <sheetData>
    <row r="1" spans="1:11" x14ac:dyDescent="0.2">
      <c r="A1" s="51" t="s">
        <v>131</v>
      </c>
    </row>
    <row r="2" spans="1:11" x14ac:dyDescent="0.2">
      <c r="A2" s="52" t="s">
        <v>136</v>
      </c>
    </row>
    <row r="3" spans="1:11" x14ac:dyDescent="0.2">
      <c r="A3" s="52"/>
    </row>
    <row r="4" spans="1:11" ht="18" x14ac:dyDescent="0.25">
      <c r="A4" s="48"/>
    </row>
    <row r="5" spans="1:11" ht="126" customHeight="1" x14ac:dyDescent="0.2">
      <c r="A5" s="76"/>
      <c r="B5" s="78" t="s">
        <v>71</v>
      </c>
      <c r="C5" s="80" t="s">
        <v>30</v>
      </c>
      <c r="D5" s="80" t="s">
        <v>72</v>
      </c>
      <c r="E5" s="80" t="s">
        <v>73</v>
      </c>
      <c r="F5" s="80" t="s">
        <v>33</v>
      </c>
      <c r="G5" s="80" t="s">
        <v>34</v>
      </c>
      <c r="H5" s="80" t="s">
        <v>87</v>
      </c>
      <c r="I5" s="80" t="s">
        <v>75</v>
      </c>
      <c r="J5" s="39"/>
      <c r="K5" s="39" t="s">
        <v>75</v>
      </c>
    </row>
    <row r="6" spans="1:11" ht="30" thickBot="1" x14ac:dyDescent="0.25">
      <c r="A6" s="77"/>
      <c r="B6" s="79"/>
      <c r="C6" s="81"/>
      <c r="D6" s="81"/>
      <c r="E6" s="81"/>
      <c r="F6" s="81"/>
      <c r="G6" s="81"/>
      <c r="H6" s="81"/>
      <c r="I6" s="81"/>
      <c r="J6" s="40" t="s">
        <v>76</v>
      </c>
      <c r="K6" s="40" t="s">
        <v>77</v>
      </c>
    </row>
    <row r="7" spans="1:11" ht="15" thickBot="1" x14ac:dyDescent="0.25">
      <c r="A7" s="28" t="s">
        <v>88</v>
      </c>
      <c r="B7" s="29"/>
      <c r="C7" s="40">
        <v>107714</v>
      </c>
      <c r="D7" s="40">
        <v>-3469</v>
      </c>
      <c r="E7" s="40">
        <v>-37</v>
      </c>
      <c r="F7" s="40">
        <v>10734</v>
      </c>
      <c r="G7" s="40">
        <v>71</v>
      </c>
      <c r="H7" s="40">
        <v>4984</v>
      </c>
      <c r="I7" s="40">
        <v>119997</v>
      </c>
      <c r="J7" s="40">
        <v>270572</v>
      </c>
      <c r="K7" s="40">
        <v>390569</v>
      </c>
    </row>
    <row r="8" spans="1:11" x14ac:dyDescent="0.2">
      <c r="A8" s="42" t="s">
        <v>89</v>
      </c>
      <c r="B8" s="41"/>
      <c r="C8" s="41"/>
      <c r="D8" s="41"/>
      <c r="E8" s="41"/>
      <c r="F8" s="41"/>
      <c r="G8" s="41"/>
      <c r="H8" s="41">
        <v>78</v>
      </c>
      <c r="I8" s="41">
        <v>78</v>
      </c>
      <c r="J8" s="41">
        <v>77</v>
      </c>
      <c r="K8" s="41">
        <v>155</v>
      </c>
    </row>
    <row r="9" spans="1:11" ht="20.25" thickBot="1" x14ac:dyDescent="0.25">
      <c r="A9" s="30" t="s">
        <v>80</v>
      </c>
      <c r="B9" s="29"/>
      <c r="C9" s="29"/>
      <c r="D9" s="29"/>
      <c r="E9" s="29">
        <v>38</v>
      </c>
      <c r="F9" s="29">
        <v>1768</v>
      </c>
      <c r="G9" s="29">
        <v>11</v>
      </c>
      <c r="H9" s="29"/>
      <c r="I9" s="29">
        <v>1817</v>
      </c>
      <c r="J9" s="29">
        <v>5835</v>
      </c>
      <c r="K9" s="29">
        <v>7652</v>
      </c>
    </row>
    <row r="10" spans="1:11" ht="20.25" thickBot="1" x14ac:dyDescent="0.25">
      <c r="A10" s="28" t="s">
        <v>90</v>
      </c>
      <c r="B10" s="29"/>
      <c r="C10" s="29"/>
      <c r="D10" s="29"/>
      <c r="E10" s="29">
        <v>38</v>
      </c>
      <c r="F10" s="29">
        <v>1768</v>
      </c>
      <c r="G10" s="29">
        <v>11</v>
      </c>
      <c r="H10" s="29">
        <v>78</v>
      </c>
      <c r="I10" s="29">
        <v>1894</v>
      </c>
      <c r="J10" s="29">
        <v>5912</v>
      </c>
      <c r="K10" s="29">
        <v>7806</v>
      </c>
    </row>
    <row r="11" spans="1:11" x14ac:dyDescent="0.2">
      <c r="A11" s="42" t="s">
        <v>91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20.25" thickBot="1" x14ac:dyDescent="0.25">
      <c r="A12" s="42" t="s">
        <v>92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</row>
    <row r="13" spans="1:11" ht="15" thickBot="1" x14ac:dyDescent="0.25">
      <c r="A13" s="33" t="s">
        <v>93</v>
      </c>
      <c r="B13" s="34"/>
      <c r="C13" s="35">
        <v>107714</v>
      </c>
      <c r="D13" s="35">
        <v>-3469</v>
      </c>
      <c r="E13" s="35">
        <v>1</v>
      </c>
      <c r="F13" s="35">
        <v>12502</v>
      </c>
      <c r="G13" s="35">
        <v>82</v>
      </c>
      <c r="H13" s="36">
        <v>5062</v>
      </c>
      <c r="I13" s="36">
        <v>121892</v>
      </c>
      <c r="J13" s="36">
        <v>276484</v>
      </c>
      <c r="K13" s="36">
        <v>398376</v>
      </c>
    </row>
    <row r="14" spans="1:11" ht="15" thickTop="1" x14ac:dyDescent="0.2"/>
    <row r="17" spans="1:11" x14ac:dyDescent="0.2">
      <c r="A17" s="76"/>
      <c r="B17" s="78" t="s">
        <v>71</v>
      </c>
      <c r="C17" s="80" t="s">
        <v>30</v>
      </c>
      <c r="D17" s="80" t="s">
        <v>72</v>
      </c>
      <c r="E17" s="80" t="s">
        <v>73</v>
      </c>
      <c r="F17" s="80" t="s">
        <v>33</v>
      </c>
      <c r="G17" s="80" t="s">
        <v>34</v>
      </c>
      <c r="H17" s="80" t="s">
        <v>74</v>
      </c>
      <c r="I17" s="80" t="s">
        <v>75</v>
      </c>
      <c r="J17" s="39"/>
      <c r="K17" s="39" t="s">
        <v>75</v>
      </c>
    </row>
    <row r="18" spans="1:11" ht="48" customHeight="1" thickBot="1" x14ac:dyDescent="0.25">
      <c r="A18" s="77"/>
      <c r="B18" s="79"/>
      <c r="C18" s="81"/>
      <c r="D18" s="81"/>
      <c r="E18" s="81"/>
      <c r="F18" s="81"/>
      <c r="G18" s="81"/>
      <c r="H18" s="81"/>
      <c r="I18" s="81"/>
      <c r="J18" s="40" t="s">
        <v>76</v>
      </c>
      <c r="K18" s="40" t="s">
        <v>77</v>
      </c>
    </row>
    <row r="19" spans="1:11" ht="15" thickBot="1" x14ac:dyDescent="0.25">
      <c r="A19" s="28" t="s">
        <v>78</v>
      </c>
      <c r="B19" s="29"/>
      <c r="C19" s="40">
        <v>107714</v>
      </c>
      <c r="D19" s="40">
        <v>-29003</v>
      </c>
      <c r="E19" s="40">
        <v>73</v>
      </c>
      <c r="F19" s="40">
        <v>4968</v>
      </c>
      <c r="G19" s="40">
        <v>76</v>
      </c>
      <c r="H19" s="40">
        <v>-41094</v>
      </c>
      <c r="I19" s="40">
        <v>42734</v>
      </c>
      <c r="J19" s="40">
        <v>157380</v>
      </c>
      <c r="K19" s="40">
        <v>200114</v>
      </c>
    </row>
    <row r="20" spans="1:11" x14ac:dyDescent="0.2">
      <c r="A20" s="82" t="s">
        <v>79</v>
      </c>
      <c r="B20" s="74"/>
      <c r="C20" s="74" t="s">
        <v>7</v>
      </c>
      <c r="D20" s="74" t="s">
        <v>7</v>
      </c>
      <c r="E20" s="74" t="s">
        <v>7</v>
      </c>
      <c r="F20" s="74" t="s">
        <v>7</v>
      </c>
      <c r="G20" s="74" t="s">
        <v>7</v>
      </c>
      <c r="H20" s="74">
        <v>-321</v>
      </c>
      <c r="I20" s="74">
        <v>-321</v>
      </c>
      <c r="J20" s="74">
        <v>-760</v>
      </c>
      <c r="K20" s="74">
        <v>-1080</v>
      </c>
    </row>
    <row r="21" spans="1:11" x14ac:dyDescent="0.2">
      <c r="A21" s="83"/>
      <c r="B21" s="75"/>
      <c r="C21" s="75"/>
      <c r="D21" s="75"/>
      <c r="E21" s="75"/>
      <c r="F21" s="75"/>
      <c r="G21" s="75"/>
      <c r="H21" s="75"/>
      <c r="I21" s="75"/>
      <c r="J21" s="75"/>
      <c r="K21" s="75"/>
    </row>
    <row r="22" spans="1:11" ht="20.25" thickBot="1" x14ac:dyDescent="0.25">
      <c r="A22" s="30" t="s">
        <v>80</v>
      </c>
      <c r="B22" s="29"/>
      <c r="C22" s="29" t="s">
        <v>7</v>
      </c>
      <c r="D22" s="29" t="s">
        <v>7</v>
      </c>
      <c r="E22" s="31">
        <v>-23</v>
      </c>
      <c r="F22" s="29">
        <v>570</v>
      </c>
      <c r="G22" s="29"/>
      <c r="H22" s="29" t="s">
        <v>81</v>
      </c>
      <c r="I22" s="29">
        <v>547</v>
      </c>
      <c r="J22" s="29">
        <v>1292</v>
      </c>
      <c r="K22" s="29">
        <v>1838</v>
      </c>
    </row>
    <row r="23" spans="1:11" ht="20.25" thickBot="1" x14ac:dyDescent="0.25">
      <c r="A23" s="28" t="s">
        <v>82</v>
      </c>
      <c r="B23" s="29"/>
      <c r="C23" s="29" t="s">
        <v>7</v>
      </c>
      <c r="D23" s="29"/>
      <c r="E23" s="29">
        <v>-23</v>
      </c>
      <c r="F23" s="29">
        <v>570</v>
      </c>
      <c r="G23" s="29"/>
      <c r="H23" s="29">
        <v>-321</v>
      </c>
      <c r="I23" s="29">
        <v>226</v>
      </c>
      <c r="J23" s="29">
        <v>532</v>
      </c>
      <c r="K23" s="29">
        <v>758</v>
      </c>
    </row>
    <row r="24" spans="1:11" ht="19.5" x14ac:dyDescent="0.2">
      <c r="A24" s="32" t="s">
        <v>83</v>
      </c>
      <c r="B24" s="41"/>
      <c r="C24" s="41"/>
      <c r="D24" s="41">
        <v>-2602</v>
      </c>
      <c r="E24" s="41"/>
      <c r="F24" s="41"/>
      <c r="G24" s="41"/>
      <c r="H24" s="41"/>
      <c r="I24" s="41">
        <v>-2602</v>
      </c>
      <c r="J24" s="41"/>
      <c r="K24" s="41">
        <v>-2602</v>
      </c>
    </row>
    <row r="25" spans="1:11" ht="29.25" x14ac:dyDescent="0.2">
      <c r="A25" s="42" t="s">
        <v>84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</row>
    <row r="26" spans="1:11" ht="30" thickBot="1" x14ac:dyDescent="0.25">
      <c r="A26" s="42" t="s">
        <v>85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</row>
    <row r="27" spans="1:11" ht="15" thickBot="1" x14ac:dyDescent="0.25">
      <c r="A27" s="33" t="s">
        <v>86</v>
      </c>
      <c r="B27" s="34"/>
      <c r="C27" s="35">
        <v>107714</v>
      </c>
      <c r="D27" s="35">
        <v>-31605</v>
      </c>
      <c r="E27" s="35">
        <v>50</v>
      </c>
      <c r="F27" s="35">
        <v>5538</v>
      </c>
      <c r="G27" s="35">
        <v>76</v>
      </c>
      <c r="H27" s="36">
        <v>-41414</v>
      </c>
      <c r="I27" s="36">
        <v>40359</v>
      </c>
      <c r="J27" s="36">
        <v>157912</v>
      </c>
      <c r="K27" s="36">
        <v>198271</v>
      </c>
    </row>
    <row r="28" spans="1:11" ht="15" thickTop="1" x14ac:dyDescent="0.2"/>
  </sheetData>
  <mergeCells count="29">
    <mergeCell ref="J20:J21"/>
    <mergeCell ref="K20:K21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H20:H21"/>
    <mergeCell ref="I20:I21"/>
    <mergeCell ref="G17:G18"/>
    <mergeCell ref="H17:H18"/>
    <mergeCell ref="I17:I18"/>
    <mergeCell ref="F20:F21"/>
    <mergeCell ref="G20:G21"/>
    <mergeCell ref="A17:A18"/>
    <mergeCell ref="B17:B18"/>
    <mergeCell ref="C17:C18"/>
    <mergeCell ref="D17:D18"/>
    <mergeCell ref="E17:E18"/>
    <mergeCell ref="F17:F18"/>
    <mergeCell ref="A20:A21"/>
    <mergeCell ref="B20:B21"/>
    <mergeCell ref="C20:C21"/>
    <mergeCell ref="D20:D21"/>
    <mergeCell ref="E20:E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6EEA4-A867-499B-80D3-3E62AF2B9991}">
  <dimension ref="A1:C51"/>
  <sheetViews>
    <sheetView topLeftCell="A13" workbookViewId="0">
      <selection activeCell="A24" sqref="A24"/>
    </sheetView>
  </sheetViews>
  <sheetFormatPr defaultRowHeight="15" x14ac:dyDescent="0.25"/>
  <cols>
    <col min="1" max="1" width="41.28515625" style="15" customWidth="1"/>
    <col min="2" max="2" width="15.7109375" customWidth="1"/>
    <col min="3" max="3" width="15.28515625" customWidth="1"/>
  </cols>
  <sheetData>
    <row r="1" spans="1:3" x14ac:dyDescent="0.25">
      <c r="A1" s="50" t="s">
        <v>131</v>
      </c>
    </row>
    <row r="2" spans="1:3" x14ac:dyDescent="0.25">
      <c r="A2" s="49" t="s">
        <v>135</v>
      </c>
    </row>
    <row r="3" spans="1:3" x14ac:dyDescent="0.25">
      <c r="A3" s="49"/>
    </row>
    <row r="4" spans="1:3" x14ac:dyDescent="0.25">
      <c r="A4" s="44"/>
    </row>
    <row r="5" spans="1:3" ht="44.25" thickBot="1" x14ac:dyDescent="0.3">
      <c r="B5" s="47" t="s">
        <v>133</v>
      </c>
      <c r="C5" s="47" t="s">
        <v>134</v>
      </c>
    </row>
    <row r="6" spans="1:3" ht="21" x14ac:dyDescent="0.25">
      <c r="A6" s="37" t="s">
        <v>94</v>
      </c>
    </row>
    <row r="7" spans="1:3" x14ac:dyDescent="0.25">
      <c r="A7" s="20" t="s">
        <v>95</v>
      </c>
      <c r="B7" s="4" t="s">
        <v>7</v>
      </c>
      <c r="C7" s="4">
        <v>1494</v>
      </c>
    </row>
    <row r="8" spans="1:3" x14ac:dyDescent="0.25">
      <c r="A8" s="20" t="s">
        <v>96</v>
      </c>
      <c r="B8" s="4">
        <v>-1762</v>
      </c>
      <c r="C8" s="4">
        <v>-671</v>
      </c>
    </row>
    <row r="9" spans="1:3" x14ac:dyDescent="0.25">
      <c r="A9" s="20" t="s">
        <v>97</v>
      </c>
      <c r="B9" s="4">
        <v>-56</v>
      </c>
      <c r="C9" s="4">
        <v>-149</v>
      </c>
    </row>
    <row r="10" spans="1:3" ht="21" x14ac:dyDescent="0.25">
      <c r="A10" s="20" t="s">
        <v>98</v>
      </c>
      <c r="B10" s="4">
        <v>2256</v>
      </c>
      <c r="C10" s="4">
        <v>734</v>
      </c>
    </row>
    <row r="11" spans="1:3" ht="15.75" thickBot="1" x14ac:dyDescent="0.3">
      <c r="A11" s="21" t="s">
        <v>99</v>
      </c>
      <c r="B11" s="6">
        <v>-6296</v>
      </c>
      <c r="C11" s="6">
        <v>-3959</v>
      </c>
    </row>
    <row r="12" spans="1:3" ht="42" x14ac:dyDescent="0.25">
      <c r="A12" s="10" t="s">
        <v>100</v>
      </c>
      <c r="B12" s="1">
        <f>SUM(B7:B11)</f>
        <v>-5858</v>
      </c>
      <c r="C12" s="1">
        <f t="shared" ref="C12" si="0">SUM(C7:C11)</f>
        <v>-2551</v>
      </c>
    </row>
    <row r="13" spans="1:3" ht="21" x14ac:dyDescent="0.25">
      <c r="A13" s="10" t="s">
        <v>101</v>
      </c>
      <c r="B13" s="4"/>
      <c r="C13" s="4"/>
    </row>
    <row r="14" spans="1:3" x14ac:dyDescent="0.25">
      <c r="A14" s="20" t="s">
        <v>8</v>
      </c>
      <c r="B14" s="4">
        <v>3873</v>
      </c>
      <c r="C14" s="4">
        <v>2898</v>
      </c>
    </row>
    <row r="15" spans="1:3" x14ac:dyDescent="0.25">
      <c r="A15" s="20" t="s">
        <v>9</v>
      </c>
      <c r="B15" s="4"/>
      <c r="C15" s="4"/>
    </row>
    <row r="16" spans="1:3" x14ac:dyDescent="0.25">
      <c r="A16" s="20" t="s">
        <v>102</v>
      </c>
      <c r="B16" s="4">
        <v>-6591</v>
      </c>
      <c r="C16" s="4">
        <v>19999</v>
      </c>
    </row>
    <row r="17" spans="1:3" ht="21" x14ac:dyDescent="0.25">
      <c r="A17" s="20" t="s">
        <v>103</v>
      </c>
      <c r="B17" s="4">
        <v>12688</v>
      </c>
      <c r="C17" s="4"/>
    </row>
    <row r="18" spans="1:3" x14ac:dyDescent="0.25">
      <c r="A18" s="20" t="s">
        <v>16</v>
      </c>
      <c r="B18" s="4">
        <v>12031</v>
      </c>
      <c r="C18" s="4">
        <v>-37138</v>
      </c>
    </row>
    <row r="19" spans="1:3" ht="21" x14ac:dyDescent="0.25">
      <c r="A19" s="20" t="s">
        <v>22</v>
      </c>
      <c r="B19" s="4"/>
      <c r="C19" s="4"/>
    </row>
    <row r="20" spans="1:3" x14ac:dyDescent="0.25">
      <c r="A20" s="20" t="s">
        <v>23</v>
      </c>
      <c r="B20" s="4">
        <v>-7115</v>
      </c>
      <c r="C20" s="4">
        <v>-3621</v>
      </c>
    </row>
    <row r="21" spans="1:3" ht="15.75" thickBot="1" x14ac:dyDescent="0.3">
      <c r="A21" s="20" t="s">
        <v>104</v>
      </c>
      <c r="B21" s="4">
        <v>-12213</v>
      </c>
      <c r="C21" s="4">
        <v>-3320</v>
      </c>
    </row>
    <row r="22" spans="1:3" ht="32.25" thickBot="1" x14ac:dyDescent="0.3">
      <c r="A22" s="38" t="s">
        <v>105</v>
      </c>
      <c r="B22" s="24">
        <f>SUM(B12:B21)</f>
        <v>-3185</v>
      </c>
      <c r="C22" s="24">
        <f t="shared" ref="C22" si="1">SUM(C12:C21)</f>
        <v>-23733</v>
      </c>
    </row>
    <row r="23" spans="1:3" ht="15.75" thickBot="1" x14ac:dyDescent="0.3">
      <c r="A23" s="21" t="s">
        <v>106</v>
      </c>
      <c r="B23" s="6">
        <v>-9</v>
      </c>
      <c r="C23" s="6">
        <v>-78</v>
      </c>
    </row>
    <row r="24" spans="1:3" ht="21.75" thickBot="1" x14ac:dyDescent="0.3">
      <c r="A24" s="11" t="s">
        <v>107</v>
      </c>
      <c r="B24" s="2">
        <f>B22+B23</f>
        <v>-3194</v>
      </c>
      <c r="C24" s="2">
        <f>C22+C23</f>
        <v>-23811</v>
      </c>
    </row>
    <row r="25" spans="1:3" ht="21" x14ac:dyDescent="0.25">
      <c r="A25" s="10" t="s">
        <v>108</v>
      </c>
      <c r="B25" s="4"/>
      <c r="C25" s="4"/>
    </row>
    <row r="26" spans="1:3" ht="31.5" x14ac:dyDescent="0.25">
      <c r="A26" s="20" t="s">
        <v>109</v>
      </c>
      <c r="B26" s="4">
        <v>8993</v>
      </c>
      <c r="C26" s="4">
        <v>-7820</v>
      </c>
    </row>
    <row r="27" spans="1:3" ht="31.5" x14ac:dyDescent="0.25">
      <c r="A27" s="20" t="s">
        <v>110</v>
      </c>
      <c r="B27" s="4">
        <v>1484</v>
      </c>
      <c r="C27" s="4">
        <v>6154</v>
      </c>
    </row>
    <row r="28" spans="1:3" ht="21" x14ac:dyDescent="0.25">
      <c r="A28" s="20" t="s">
        <v>111</v>
      </c>
      <c r="B28" s="4">
        <v>-11946</v>
      </c>
      <c r="C28" s="4">
        <v>1512</v>
      </c>
    </row>
    <row r="29" spans="1:3" x14ac:dyDescent="0.25">
      <c r="A29" s="20" t="s">
        <v>112</v>
      </c>
      <c r="B29" s="4" t="s">
        <v>7</v>
      </c>
      <c r="C29" s="4">
        <v>22073</v>
      </c>
    </row>
    <row r="30" spans="1:3" x14ac:dyDescent="0.25">
      <c r="A30" s="20" t="s">
        <v>113</v>
      </c>
      <c r="B30" s="4" t="s">
        <v>7</v>
      </c>
      <c r="C30" s="4">
        <v>-279</v>
      </c>
    </row>
    <row r="31" spans="1:3" x14ac:dyDescent="0.25">
      <c r="A31" s="20" t="s">
        <v>114</v>
      </c>
      <c r="B31" s="4" t="s">
        <v>7</v>
      </c>
      <c r="C31" s="4">
        <v>366</v>
      </c>
    </row>
    <row r="32" spans="1:3" x14ac:dyDescent="0.25">
      <c r="A32" s="20" t="s">
        <v>115</v>
      </c>
      <c r="B32" s="4">
        <v>817</v>
      </c>
      <c r="C32" s="4"/>
    </row>
    <row r="33" spans="1:3" ht="15.75" thickBot="1" x14ac:dyDescent="0.3">
      <c r="A33" s="20" t="s">
        <v>116</v>
      </c>
      <c r="B33" s="4" t="s">
        <v>7</v>
      </c>
      <c r="C33" s="4">
        <v>10</v>
      </c>
    </row>
    <row r="34" spans="1:3" ht="21.75" thickBot="1" x14ac:dyDescent="0.3">
      <c r="A34" s="38" t="s">
        <v>117</v>
      </c>
      <c r="B34" s="24">
        <f>SUM(B26:B33)</f>
        <v>-652</v>
      </c>
      <c r="C34" s="24">
        <f t="shared" ref="C34" si="2">SUM(C26:C33)</f>
        <v>22016</v>
      </c>
    </row>
    <row r="36" spans="1:3" x14ac:dyDescent="0.25">
      <c r="A36" s="3"/>
      <c r="B36" s="1"/>
      <c r="C36" s="1"/>
    </row>
    <row r="37" spans="1:3" ht="44.25" thickBot="1" x14ac:dyDescent="0.3">
      <c r="A37" s="8"/>
      <c r="B37" s="47" t="s">
        <v>133</v>
      </c>
      <c r="C37" s="47" t="s">
        <v>134</v>
      </c>
    </row>
    <row r="38" spans="1:3" ht="21" x14ac:dyDescent="0.25">
      <c r="A38" s="10" t="s">
        <v>118</v>
      </c>
      <c r="B38" s="4"/>
      <c r="C38" s="4"/>
    </row>
    <row r="39" spans="1:3" x14ac:dyDescent="0.25">
      <c r="A39" s="20" t="s">
        <v>119</v>
      </c>
      <c r="B39" s="4"/>
      <c r="C39" s="4"/>
    </row>
    <row r="40" spans="1:3" ht="21" x14ac:dyDescent="0.25">
      <c r="A40" s="20" t="s">
        <v>120</v>
      </c>
      <c r="B40" s="4">
        <v>9</v>
      </c>
      <c r="C40" s="4">
        <v>2124</v>
      </c>
    </row>
    <row r="41" spans="1:3" ht="21" x14ac:dyDescent="0.25">
      <c r="A41" s="20" t="s">
        <v>121</v>
      </c>
      <c r="B41" s="4"/>
      <c r="C41" s="4"/>
    </row>
    <row r="42" spans="1:3" ht="21" x14ac:dyDescent="0.25">
      <c r="A42" s="20" t="s">
        <v>122</v>
      </c>
      <c r="B42" s="4" t="s">
        <v>7</v>
      </c>
      <c r="C42" s="4">
        <v>-61080</v>
      </c>
    </row>
    <row r="43" spans="1:3" x14ac:dyDescent="0.25">
      <c r="A43" s="20" t="s">
        <v>123</v>
      </c>
      <c r="B43" s="4">
        <v>2611</v>
      </c>
      <c r="C43" s="4"/>
    </row>
    <row r="44" spans="1:3" ht="15.75" thickBot="1" x14ac:dyDescent="0.3">
      <c r="A44" s="20" t="s">
        <v>124</v>
      </c>
      <c r="B44" s="4">
        <v>-1710</v>
      </c>
      <c r="C44" s="4">
        <v>-3297</v>
      </c>
    </row>
    <row r="45" spans="1:3" ht="21.75" thickBot="1" x14ac:dyDescent="0.3">
      <c r="A45" s="38" t="s">
        <v>125</v>
      </c>
      <c r="B45" s="24">
        <f>SUM(B40:B44)</f>
        <v>910</v>
      </c>
      <c r="C45" s="24">
        <f t="shared" ref="C45" si="3">SUM(C40:C44)</f>
        <v>-62253</v>
      </c>
    </row>
    <row r="46" spans="1:3" x14ac:dyDescent="0.25">
      <c r="A46" s="5"/>
      <c r="B46" s="4"/>
      <c r="C46" s="4"/>
    </row>
    <row r="47" spans="1:3" ht="21.75" thickBot="1" x14ac:dyDescent="0.3">
      <c r="A47" s="21" t="s">
        <v>126</v>
      </c>
      <c r="B47" s="6"/>
      <c r="C47" s="6">
        <v>83</v>
      </c>
    </row>
    <row r="48" spans="1:3" ht="21.75" thickBot="1" x14ac:dyDescent="0.3">
      <c r="A48" s="11" t="s">
        <v>127</v>
      </c>
      <c r="B48" s="2">
        <f>B24+B34+B45</f>
        <v>-2936</v>
      </c>
      <c r="C48" s="2">
        <f>C24+C34+C45+83</f>
        <v>-63965</v>
      </c>
    </row>
    <row r="49" spans="1:3" ht="21.75" thickBot="1" x14ac:dyDescent="0.3">
      <c r="A49" s="21" t="s">
        <v>128</v>
      </c>
      <c r="B49" s="6">
        <v>11943</v>
      </c>
      <c r="C49" s="6">
        <v>77593</v>
      </c>
    </row>
    <row r="50" spans="1:3" ht="21.75" thickBot="1" x14ac:dyDescent="0.3">
      <c r="A50" s="23" t="s">
        <v>129</v>
      </c>
      <c r="B50" s="7">
        <f>B48+B49</f>
        <v>9007</v>
      </c>
      <c r="C50" s="7">
        <f t="shared" ref="C50" si="4">C48+C49</f>
        <v>13628</v>
      </c>
    </row>
    <row r="51" spans="1:3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Баланс</vt:lpstr>
      <vt:lpstr>ОПиУ</vt:lpstr>
      <vt:lpstr>Капитал</vt:lpstr>
      <vt:lpstr>ОДДС</vt:lpstr>
      <vt:lpstr>ОДДС!_Hlk316977636</vt:lpstr>
      <vt:lpstr>Баланс!_Hlk316980784</vt:lpstr>
      <vt:lpstr>ОПиУ!_Hlk73091446</vt:lpstr>
      <vt:lpstr>ОПиУ!_Hlk73091500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Kolpachshikov</dc:creator>
  <cp:lastModifiedBy>Meruyert Sadenova</cp:lastModifiedBy>
  <dcterms:created xsi:type="dcterms:W3CDTF">2015-06-05T18:19:34Z</dcterms:created>
  <dcterms:modified xsi:type="dcterms:W3CDTF">2022-06-10T05:55:36Z</dcterms:modified>
</cp:coreProperties>
</file>