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Есентай\1_Фин отч FG\2022\3 кв конс\"/>
    </mc:Choice>
  </mc:AlternateContent>
  <xr:revisionPtr revIDLastSave="0" documentId="13_ncr:1_{CF29963F-E0FD-4414-B3F7-A3D76E8A034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аланс" sheetId="1" r:id="rId1"/>
    <sheet name="ОПиУ" sheetId="2" r:id="rId2"/>
    <sheet name="ОДДС" sheetId="3" r:id="rId3"/>
    <sheet name="Капитал" sheetId="4" r:id="rId4"/>
  </sheets>
  <definedNames>
    <definedName name="_Hlk112365023" localSheetId="2">ОДДС!#REF!</definedName>
    <definedName name="_Hlk117506244" localSheetId="1">ОПиУ!$A$25</definedName>
    <definedName name="_Hlk117607850" localSheetId="0">Баланс!$A$14</definedName>
    <definedName name="_Hlk117609924" localSheetId="0">Баланс!$A$15</definedName>
    <definedName name="_Hlk117609953" localSheetId="0">Баланс!$A$17</definedName>
    <definedName name="_Hlk117609962" localSheetId="0">Баланс!$A$18</definedName>
    <definedName name="_Hlk117610019" localSheetId="0">Баланс!$A$19</definedName>
    <definedName name="_Hlk117610055" localSheetId="0">Баланс!$A$27</definedName>
    <definedName name="_Hlk117879145" localSheetId="1">ОПиУ!$A$19</definedName>
    <definedName name="_Hlk118030142" localSheetId="2">ОДДС!$A$19</definedName>
    <definedName name="_Hlk118030240" localSheetId="2">ОДДС!$A$10</definedName>
    <definedName name="_Hlk118031397" localSheetId="2">ОДДС!$A$35</definedName>
    <definedName name="_Hlk118031413" localSheetId="2">ОДДС!$A$21</definedName>
    <definedName name="_Hlk118031537" localSheetId="2">ОДДС!$A$39</definedName>
    <definedName name="_Hlk120709774" localSheetId="0">Баланс!$A$23</definedName>
    <definedName name="_Hlk316977636" localSheetId="2">ОДДС!$A$11</definedName>
    <definedName name="_Hlk316980784" localSheetId="0">Баланс!$A$10</definedName>
    <definedName name="_Hlk73091446" localSheetId="1">ОПиУ!$E$6</definedName>
    <definedName name="_Hlk73091500" localSheetId="1">ОПиУ!$A$6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4" l="1"/>
  <c r="J18" i="4"/>
  <c r="H18" i="4"/>
  <c r="G18" i="4"/>
  <c r="F18" i="4"/>
  <c r="E18" i="4"/>
  <c r="D18" i="4"/>
  <c r="J12" i="4"/>
  <c r="I12" i="4"/>
  <c r="H12" i="4"/>
  <c r="G12" i="4"/>
  <c r="E12" i="4"/>
  <c r="D12" i="4"/>
  <c r="E52" i="3"/>
  <c r="C52" i="3"/>
  <c r="E41" i="3"/>
  <c r="C41" i="3"/>
  <c r="E17" i="3" l="1"/>
  <c r="E28" i="3" s="1"/>
  <c r="E30" i="3" s="1"/>
  <c r="E55" i="3" s="1"/>
  <c r="E57" i="3" s="1"/>
  <c r="C17" i="3"/>
  <c r="C28" i="3" s="1"/>
  <c r="C30" i="3" s="1"/>
  <c r="C55" i="3" s="1"/>
  <c r="C57" i="3" s="1"/>
  <c r="E32" i="2"/>
  <c r="E36" i="2" s="1"/>
  <c r="E37" i="2" s="1"/>
  <c r="E27" i="2"/>
  <c r="E23" i="2"/>
  <c r="E21" i="2"/>
  <c r="C36" i="2"/>
  <c r="C37" i="2" s="1"/>
  <c r="C32" i="2"/>
  <c r="C27" i="2"/>
  <c r="C21" i="2"/>
  <c r="C23" i="2" s="1"/>
  <c r="E43" i="1"/>
  <c r="C43" i="1"/>
  <c r="C45" i="1" s="1"/>
  <c r="E34" i="1"/>
  <c r="E46" i="1" s="1"/>
  <c r="E23" i="1"/>
  <c r="C34" i="1"/>
  <c r="C23" i="1"/>
</calcChain>
</file>

<file path=xl/sharedStrings.xml><?xml version="1.0" encoding="utf-8"?>
<sst xmlns="http://schemas.openxmlformats.org/spreadsheetml/2006/main" count="202" uniqueCount="145">
  <si>
    <t>Приме-чания</t>
  </si>
  <si>
    <t xml:space="preserve">на </t>
  </si>
  <si>
    <t xml:space="preserve">30 сентября </t>
  </si>
  <si>
    <t>2022 года</t>
  </si>
  <si>
    <t xml:space="preserve">на  </t>
  </si>
  <si>
    <t xml:space="preserve">31 декабря </t>
  </si>
  <si>
    <t>2021 года</t>
  </si>
  <si>
    <t>Активы</t>
  </si>
  <si>
    <t>Денежные средства и их эквиваленты</t>
  </si>
  <si>
    <t>Инвестиционные ценные бумаги, оцениваемые  по справедливой стоимости через прочий совокупный доход</t>
  </si>
  <si>
    <t>Инвестиционные ценные бумаги, учитываемые по амортизированной стоимости</t>
  </si>
  <si>
    <t>-</t>
  </si>
  <si>
    <t>Займы клиентам</t>
  </si>
  <si>
    <t>Займы и задолженность собственника</t>
  </si>
  <si>
    <t>Основные средства</t>
  </si>
  <si>
    <t>Активы по отложенному подоходному налогу</t>
  </si>
  <si>
    <t>Недвижимость и изъятое залоговое имущество</t>
  </si>
  <si>
    <t>Имущество в категории запасов</t>
  </si>
  <si>
    <t>Торговая и прочая дебиторская задолженность</t>
  </si>
  <si>
    <t>Прочие активы</t>
  </si>
  <si>
    <t>Авансы выданные</t>
  </si>
  <si>
    <t>Активы, предназначенные для продажи</t>
  </si>
  <si>
    <t>Итого активы</t>
  </si>
  <si>
    <t>Обязательства</t>
  </si>
  <si>
    <t>Займы привлеченные</t>
  </si>
  <si>
    <t>Торговая и прочая кредиторская задолженность</t>
  </si>
  <si>
    <t>Средства клиентов</t>
  </si>
  <si>
    <t>Выпущенные долговые ценные бумаги</t>
  </si>
  <si>
    <t>Резервы</t>
  </si>
  <si>
    <t>Оценочные обязательства</t>
  </si>
  <si>
    <t>Обязательства по отложенному подоходному налогу</t>
  </si>
  <si>
    <t>Обязательства, связанные с активами, предназначенными для продажи</t>
  </si>
  <si>
    <t>Прочие обязательства</t>
  </si>
  <si>
    <t>Итого обязательства</t>
  </si>
  <si>
    <t>Капитал</t>
  </si>
  <si>
    <t>Уставный капитал</t>
  </si>
  <si>
    <t>Неоплаченный капитал</t>
  </si>
  <si>
    <t>Резерв переоценки инвестиционных ценных бумаг, учитываемых по справедливой стоимости через прочий совокупный доход</t>
  </si>
  <si>
    <t>Резерв пересчета иностранной валюты</t>
  </si>
  <si>
    <t>Резерв переоценки основных средств</t>
  </si>
  <si>
    <t>Аккумулированный убыток</t>
  </si>
  <si>
    <t>Капитал, приходящийся на:</t>
  </si>
  <si>
    <t>Собственнику Материнской компании</t>
  </si>
  <si>
    <t>Неконтролирующую долю</t>
  </si>
  <si>
    <t>Итого капитал</t>
  </si>
  <si>
    <t>ИТОГО ОБЯЗАТЕЛЬСТВА И КАПИТАЛ</t>
  </si>
  <si>
    <t>ТОО «Fincraft Group»</t>
  </si>
  <si>
    <t>Консолидированный промежуточный отчет о финансовом положении</t>
  </si>
  <si>
    <t>по состоянию на 30 сентября 2022 года, неаудировано</t>
  </si>
  <si>
    <t>(в миллионах казахстанских тенге)</t>
  </si>
  <si>
    <t>Консолидированный промежуточный отчет о прибыли или убытке и прочем совокупном доходе за 9 месяцев, закончившихся 30 сентября 2022 года, неаудировано</t>
  </si>
  <si>
    <t>Приме-чание</t>
  </si>
  <si>
    <t xml:space="preserve">за 9 </t>
  </si>
  <si>
    <t xml:space="preserve">месяцев, закончившихся, </t>
  </si>
  <si>
    <t>30 сентября</t>
  </si>
  <si>
    <r>
      <t>2021 года</t>
    </r>
    <r>
      <rPr>
        <b/>
        <sz val="8"/>
        <rFont val="Verdana"/>
        <family val="2"/>
        <charset val="204"/>
      </rPr>
      <t xml:space="preserve"> </t>
    </r>
  </si>
  <si>
    <t>Выручка от реализации земельных участков</t>
  </si>
  <si>
    <t>Себестоимость реализованных земельных участков</t>
  </si>
  <si>
    <t>Процентный доход</t>
  </si>
  <si>
    <t>Процентный расход</t>
  </si>
  <si>
    <t>Чистый доход по операциям с иностранной валютой</t>
  </si>
  <si>
    <t>Общие и административные расходы</t>
  </si>
  <si>
    <t>Прочие доходы</t>
  </si>
  <si>
    <t>Прочие расходы</t>
  </si>
  <si>
    <t>Обесценение оборудования</t>
  </si>
  <si>
    <t>Восстановление (формирование) резервов по ожидаемым кредитным убыткам</t>
  </si>
  <si>
    <t>Прибыль (убыток) от выбытия дочерних организаций</t>
  </si>
  <si>
    <t>Прибыль/(убыток) до налогообложения</t>
  </si>
  <si>
    <t>(Расходы) экономия по корпоративному подоходному налогу</t>
  </si>
  <si>
    <t>Чистая прибыль (убыток) за период</t>
  </si>
  <si>
    <t>Относящийся к:</t>
  </si>
  <si>
    <t>- Собственнику Материнской компании</t>
  </si>
  <si>
    <t>- Неконтролирующей доле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</si>
  <si>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</si>
  <si>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</si>
  <si>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Изменение стоимости инвестиционных ценных бумаг, учитываемых по справедливой стоимости</t>
  </si>
  <si>
    <t>Реклассифицировано в состав прибылей и убытков в результате выбытия инвестиционных ценных бумаг, оцениваемых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</si>
  <si>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</si>
  <si>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>Курсовые разницы при переводе иностранных операций</t>
  </si>
  <si>
    <t>Прочий совокупный доход за период</t>
  </si>
  <si>
    <t>Общий совокупный доход за период</t>
  </si>
  <si>
    <t>Движение денежных средств от операционной деятельности:</t>
  </si>
  <si>
    <t>Проценты полученные</t>
  </si>
  <si>
    <t>Проценты выплаченные</t>
  </si>
  <si>
    <t>Авансы выплаченные</t>
  </si>
  <si>
    <t>Поступления от реализации земельных участков</t>
  </si>
  <si>
    <t>Прочие поступления от операционной деятельности полученные</t>
  </si>
  <si>
    <t>Операционные расходы уплаченные</t>
  </si>
  <si>
    <t>Чистое использование денежных средств в операционной деятельности до изменений в операционных активах и обязательствах</t>
  </si>
  <si>
    <t>Чистое изменение в операционных активах и обязательствах:</t>
  </si>
  <si>
    <t>Предоплата за долевые инструменты</t>
  </si>
  <si>
    <t>Инвестиционная недвижимость</t>
  </si>
  <si>
    <t>Торговая и прочая дебиторской задолженности</t>
  </si>
  <si>
    <t>Прочие обязательствах</t>
  </si>
  <si>
    <t>Чистое поступление (использование) денежных средств в операционной деятельности до подоходного налога</t>
  </si>
  <si>
    <t>Подоходный налог уплаченный</t>
  </si>
  <si>
    <t>Чистое поступление (использование) денежных средств в операционной деятельности</t>
  </si>
  <si>
    <t>Движение денежных средств от инвестиционной деятельности:</t>
  </si>
  <si>
    <t>Выбытие (приобретение) долевых инвестиционных ценных бумаг, оцениваемых по справедливой стоимости через прочий совокупный доход</t>
  </si>
  <si>
    <t>Выбытие долговых инвестиционных ценных бумаг, оцениваемых по справедливой стоимости через прочий совокупный доход</t>
  </si>
  <si>
    <t>(Приобретение) выбытие инвестиционных ценных бумаг, учитываемых по амортизированной стоимости</t>
  </si>
  <si>
    <t>Реализация инвестиционной недвижимости</t>
  </si>
  <si>
    <t>Приобретение основных средств</t>
  </si>
  <si>
    <t>Поступления от выбытия основных средств</t>
  </si>
  <si>
    <t>Поступление от продажи дочерних организаций</t>
  </si>
  <si>
    <t>Прочие поступления</t>
  </si>
  <si>
    <t>Дивиденды полученные</t>
  </si>
  <si>
    <t>Чистое (использование) поступление денежных средств в инвестиционной деятельности</t>
  </si>
  <si>
    <t>Движение денежных средств от финансовой деятельности:</t>
  </si>
  <si>
    <t>Поступления от выпуска долевых ценных бумаг</t>
  </si>
  <si>
    <t>Погашение от выпущенных долговых ценных бумаг</t>
  </si>
  <si>
    <t>Привлечение займов</t>
  </si>
  <si>
    <t>Приобретение собственных акций</t>
  </si>
  <si>
    <t>Продажа выкупленных акций</t>
  </si>
  <si>
    <t>Погашение привлеченных займов</t>
  </si>
  <si>
    <t>Прочие выбытия</t>
  </si>
  <si>
    <t>Чистое поступление (использование) денежных средств от финансовой деятельности</t>
  </si>
  <si>
    <t>Влияние изменения курсов обмена на денежные средства и их эквиваленты</t>
  </si>
  <si>
    <t>Чистое увеличение (уменьшение) в денежных средствах и их эквивалентах</t>
  </si>
  <si>
    <t>Денежные средства и их эквиваленты на начало года</t>
  </si>
  <si>
    <t>Денежные средства и их эквиваленты на конец периода</t>
  </si>
  <si>
    <t xml:space="preserve">Консолидированный промежуточный отчет о движении денежных средств </t>
  </si>
  <si>
    <r>
      <t>за 9 месяцев, закончившихся 30 сентября 2022 года, неаудировано</t>
    </r>
    <r>
      <rPr>
        <b/>
        <i/>
        <sz val="9"/>
        <color theme="1"/>
        <rFont val="Verdana"/>
        <family val="2"/>
        <charset val="204"/>
      </rPr>
      <t xml:space="preserve"> </t>
    </r>
  </si>
  <si>
    <t>(в миллионах казахстанских тенге)</t>
  </si>
  <si>
    <t xml:space="preserve">Консолидированный промежуточный отчет об изменениях в капитале </t>
  </si>
  <si>
    <t xml:space="preserve">за 9 месяцев, закончившихся 30 сентября 2022 года, неаудировано </t>
  </si>
  <si>
    <t>Неоплачен-ный капитал</t>
  </si>
  <si>
    <t>Резерв переоценки инвестиционных ценных бумаг, оцениваемых по справедливой стоимости через прочий совокупный доход</t>
  </si>
  <si>
    <t>Аккумули-рованный убыток</t>
  </si>
  <si>
    <t xml:space="preserve"> Доля собственника Компании </t>
  </si>
  <si>
    <t xml:space="preserve"> Неконтро-лирующая</t>
  </si>
  <si>
    <t>Итого</t>
  </si>
  <si>
    <t>Остаток на 1 января 2022 года</t>
  </si>
  <si>
    <t>Чистый доход за период</t>
  </si>
  <si>
    <t>Прочий совокупный (убыток) доход за период</t>
  </si>
  <si>
    <t>Итого совокупный доход (убыток) за период</t>
  </si>
  <si>
    <t>Остаток на 30 сентября 2022 года</t>
  </si>
  <si>
    <t>Остаток на 1 января 2021 года</t>
  </si>
  <si>
    <t>Чистый убыток за период</t>
  </si>
  <si>
    <t>Остаток на 30 сентября 2021 года</t>
  </si>
  <si>
    <t xml:space="preserve">Кеңес Ракишев
Президент
ТОО «Fincraft Group»		</t>
  </si>
  <si>
    <t>Жамал Тансыкбаева Главный бухгалтер ТОО «Fincraft Group»</t>
  </si>
  <si>
    <t>Жамал Тансыкбаева           Главный бухгалтер                               ТОО «Fincraft Group»</t>
  </si>
  <si>
    <t>Жамал Тансыкбаева Главный бухгалтер         ТОО «Fincraft Group»</t>
  </si>
  <si>
    <t>Жамал Тансыкбаева Главный бухгалтер      ТОО «Fincraft Group»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</si>
</sst>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1"/>
      <charset val="204"/>
    </font>
    <font>
      <sz val="8"/>
      <color rgb="FF000066"/>
      <name val="Verdan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9"/>
      <color rgb="FF00000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i/>
      <sz val="9"/>
      <color theme="1"/>
      <name val="Verdana"/>
      <family val="2"/>
      <charset val="204"/>
    </font>
    <font>
      <i/>
      <sz val="9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5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8" fillId="0" borderId="0" xfId="0" applyFont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 applyAlignment="1">
      <alignment horizontal="left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1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opLeftCell="A32" workbookViewId="0">
      <selection activeCell="C55" sqref="C55"/>
    </sheetView>
  </sheetViews>
  <sheetFormatPr defaultRowHeight="15" x14ac:dyDescent="0.25"/>
  <cols>
    <col min="1" max="1" width="45.85546875" style="21" customWidth="1"/>
    <col min="2" max="2" width="12.5703125" customWidth="1"/>
    <col min="3" max="3" width="13.5703125" customWidth="1"/>
    <col min="4" max="4" width="1.85546875" customWidth="1"/>
    <col min="5" max="5" width="4.28515625" customWidth="1"/>
    <col min="6" max="6" width="7.42578125" customWidth="1"/>
  </cols>
  <sheetData>
    <row r="1" spans="1:6" x14ac:dyDescent="0.25">
      <c r="A1" s="22" t="s">
        <v>46</v>
      </c>
    </row>
    <row r="2" spans="1:6" x14ac:dyDescent="0.25">
      <c r="A2" s="22"/>
    </row>
    <row r="3" spans="1:6" x14ac:dyDescent="0.25">
      <c r="A3" s="23" t="s">
        <v>47</v>
      </c>
    </row>
    <row r="4" spans="1:6" x14ac:dyDescent="0.25">
      <c r="A4" s="23" t="s">
        <v>48</v>
      </c>
    </row>
    <row r="5" spans="1:6" x14ac:dyDescent="0.25">
      <c r="A5" s="24" t="s">
        <v>49</v>
      </c>
    </row>
    <row r="6" spans="1:6" ht="15" customHeight="1" x14ac:dyDescent="0.25">
      <c r="A6" s="64"/>
      <c r="B6" s="65" t="s">
        <v>0</v>
      </c>
      <c r="C6" s="1" t="s">
        <v>1</v>
      </c>
      <c r="D6" s="66"/>
      <c r="E6" s="1"/>
      <c r="F6" s="1" t="s">
        <v>4</v>
      </c>
    </row>
    <row r="7" spans="1:6" ht="15" customHeight="1" x14ac:dyDescent="0.25">
      <c r="A7" s="64"/>
      <c r="B7" s="65"/>
      <c r="C7" s="1" t="s">
        <v>2</v>
      </c>
      <c r="D7" s="66"/>
      <c r="E7" s="1"/>
      <c r="F7" s="1" t="s">
        <v>5</v>
      </c>
    </row>
    <row r="8" spans="1:6" ht="15.75" customHeight="1" thickBot="1" x14ac:dyDescent="0.3">
      <c r="A8" s="64"/>
      <c r="B8" s="65"/>
      <c r="C8" s="2" t="s">
        <v>3</v>
      </c>
      <c r="D8" s="67"/>
      <c r="E8" s="2"/>
      <c r="F8" s="2" t="s">
        <v>6</v>
      </c>
    </row>
    <row r="9" spans="1:6" x14ac:dyDescent="0.25">
      <c r="A9" s="17" t="s">
        <v>7</v>
      </c>
      <c r="B9" s="6"/>
      <c r="C9" s="7"/>
      <c r="D9" s="8"/>
      <c r="E9" s="68"/>
      <c r="F9" s="68"/>
    </row>
    <row r="10" spans="1:6" x14ac:dyDescent="0.25">
      <c r="A10" s="18" t="s">
        <v>8</v>
      </c>
      <c r="B10" s="6">
        <v>3</v>
      </c>
      <c r="C10" s="7">
        <v>21151</v>
      </c>
      <c r="D10" s="8"/>
      <c r="E10" s="63">
        <v>12007</v>
      </c>
      <c r="F10" s="63"/>
    </row>
    <row r="11" spans="1:6" ht="33.75" x14ac:dyDescent="0.25">
      <c r="A11" s="19" t="s">
        <v>9</v>
      </c>
      <c r="B11" s="6">
        <v>4</v>
      </c>
      <c r="C11" s="7">
        <v>90021</v>
      </c>
      <c r="D11" s="8"/>
      <c r="E11" s="63">
        <v>100420</v>
      </c>
      <c r="F11" s="63"/>
    </row>
    <row r="12" spans="1:6" ht="22.5" x14ac:dyDescent="0.25">
      <c r="A12" s="19" t="s">
        <v>10</v>
      </c>
      <c r="B12" s="6">
        <v>4</v>
      </c>
      <c r="C12" s="7">
        <v>13637</v>
      </c>
      <c r="D12" s="8"/>
      <c r="E12" s="63" t="s">
        <v>11</v>
      </c>
      <c r="F12" s="63"/>
    </row>
    <row r="13" spans="1:6" x14ac:dyDescent="0.25">
      <c r="A13" s="19" t="s">
        <v>12</v>
      </c>
      <c r="B13" s="6">
        <v>5</v>
      </c>
      <c r="C13" s="7">
        <v>40144</v>
      </c>
      <c r="D13" s="8"/>
      <c r="E13" s="63">
        <v>46878</v>
      </c>
      <c r="F13" s="63"/>
    </row>
    <row r="14" spans="1:6" x14ac:dyDescent="0.25">
      <c r="A14" s="19" t="s">
        <v>13</v>
      </c>
      <c r="B14" s="6">
        <v>6</v>
      </c>
      <c r="C14" s="7">
        <v>82262</v>
      </c>
      <c r="D14" s="8"/>
      <c r="E14" s="63">
        <v>74834</v>
      </c>
      <c r="F14" s="63"/>
    </row>
    <row r="15" spans="1:6" x14ac:dyDescent="0.25">
      <c r="A15" s="19" t="s">
        <v>14</v>
      </c>
      <c r="B15" s="6"/>
      <c r="C15" s="7">
        <v>12485</v>
      </c>
      <c r="D15" s="8"/>
      <c r="E15" s="63">
        <v>16203</v>
      </c>
      <c r="F15" s="63"/>
    </row>
    <row r="16" spans="1:6" x14ac:dyDescent="0.25">
      <c r="A16" s="19" t="s">
        <v>15</v>
      </c>
      <c r="B16" s="6"/>
      <c r="C16" s="7">
        <v>168</v>
      </c>
      <c r="D16" s="8"/>
      <c r="E16" s="63">
        <v>1108</v>
      </c>
      <c r="F16" s="63"/>
    </row>
    <row r="17" spans="1:6" ht="22.5" x14ac:dyDescent="0.25">
      <c r="A17" s="19" t="s">
        <v>16</v>
      </c>
      <c r="B17" s="6">
        <v>7</v>
      </c>
      <c r="C17" s="7">
        <v>6549</v>
      </c>
      <c r="D17" s="8"/>
      <c r="E17" s="63">
        <v>10229</v>
      </c>
      <c r="F17" s="63"/>
    </row>
    <row r="18" spans="1:6" x14ac:dyDescent="0.25">
      <c r="A18" s="19" t="s">
        <v>17</v>
      </c>
      <c r="B18" s="6">
        <v>8</v>
      </c>
      <c r="C18" s="7">
        <v>739</v>
      </c>
      <c r="D18" s="8"/>
      <c r="E18" s="63">
        <v>22160</v>
      </c>
      <c r="F18" s="63"/>
    </row>
    <row r="19" spans="1:6" ht="22.5" x14ac:dyDescent="0.25">
      <c r="A19" s="19" t="s">
        <v>18</v>
      </c>
      <c r="B19" s="6">
        <v>9</v>
      </c>
      <c r="C19" s="7">
        <v>10296</v>
      </c>
      <c r="D19" s="8"/>
      <c r="E19" s="63" t="s">
        <v>11</v>
      </c>
      <c r="F19" s="63"/>
    </row>
    <row r="20" spans="1:6" x14ac:dyDescent="0.25">
      <c r="A20" s="19" t="s">
        <v>19</v>
      </c>
      <c r="B20" s="6">
        <v>10</v>
      </c>
      <c r="C20" s="7">
        <v>9962</v>
      </c>
      <c r="D20" s="8"/>
      <c r="E20" s="63">
        <v>4306</v>
      </c>
      <c r="F20" s="63"/>
    </row>
    <row r="21" spans="1:6" x14ac:dyDescent="0.25">
      <c r="A21" s="19" t="s">
        <v>20</v>
      </c>
      <c r="B21" s="6"/>
      <c r="C21" s="7">
        <v>16737</v>
      </c>
      <c r="D21" s="8"/>
      <c r="E21" s="63"/>
      <c r="F21" s="63"/>
    </row>
    <row r="22" spans="1:6" ht="15.75" thickBot="1" x14ac:dyDescent="0.3">
      <c r="A22" s="19" t="s">
        <v>21</v>
      </c>
      <c r="B22" s="6"/>
      <c r="C22" s="10" t="s">
        <v>11</v>
      </c>
      <c r="D22" s="11"/>
      <c r="E22" s="69">
        <v>586</v>
      </c>
      <c r="F22" s="69"/>
    </row>
    <row r="23" spans="1:6" ht="15.75" thickBot="1" x14ac:dyDescent="0.3">
      <c r="A23" s="20" t="s">
        <v>22</v>
      </c>
      <c r="B23" s="6"/>
      <c r="C23" s="12">
        <f>SUM(C10:C22)</f>
        <v>304151</v>
      </c>
      <c r="D23" s="13"/>
      <c r="E23" s="70">
        <f>SUM(E10:F22)</f>
        <v>288731</v>
      </c>
      <c r="F23" s="70"/>
    </row>
    <row r="24" spans="1:6" ht="15.75" thickTop="1" x14ac:dyDescent="0.25">
      <c r="A24" s="20" t="s">
        <v>23</v>
      </c>
      <c r="B24" s="6"/>
      <c r="C24" s="14"/>
      <c r="D24" s="8"/>
      <c r="E24" s="71"/>
      <c r="F24" s="71"/>
    </row>
    <row r="25" spans="1:6" x14ac:dyDescent="0.25">
      <c r="A25" s="19" t="s">
        <v>24</v>
      </c>
      <c r="B25" s="6">
        <v>11</v>
      </c>
      <c r="C25" s="7">
        <v>12560</v>
      </c>
      <c r="D25" s="8"/>
      <c r="E25" s="63">
        <v>10023</v>
      </c>
      <c r="F25" s="63"/>
    </row>
    <row r="26" spans="1:6" ht="22.5" x14ac:dyDescent="0.25">
      <c r="A26" s="18" t="s">
        <v>25</v>
      </c>
      <c r="B26" s="6">
        <v>12</v>
      </c>
      <c r="C26" s="7">
        <v>6558</v>
      </c>
      <c r="D26" s="8"/>
      <c r="E26" s="63">
        <v>11738</v>
      </c>
      <c r="F26" s="63"/>
    </row>
    <row r="27" spans="1:6" x14ac:dyDescent="0.25">
      <c r="A27" s="18" t="s">
        <v>26</v>
      </c>
      <c r="B27" s="6">
        <v>13</v>
      </c>
      <c r="C27" s="7">
        <v>51178</v>
      </c>
      <c r="D27" s="8"/>
      <c r="E27" s="63">
        <v>48059</v>
      </c>
      <c r="F27" s="63"/>
    </row>
    <row r="28" spans="1:6" x14ac:dyDescent="0.25">
      <c r="A28" s="18" t="s">
        <v>27</v>
      </c>
      <c r="B28" s="6">
        <v>14</v>
      </c>
      <c r="C28" s="7">
        <v>39714</v>
      </c>
      <c r="D28" s="8"/>
      <c r="E28" s="63">
        <v>35391</v>
      </c>
      <c r="F28" s="63"/>
    </row>
    <row r="29" spans="1:6" x14ac:dyDescent="0.25">
      <c r="A29" s="18" t="s">
        <v>28</v>
      </c>
      <c r="B29" s="6"/>
      <c r="C29" s="7">
        <v>529</v>
      </c>
      <c r="D29" s="8"/>
      <c r="E29" s="63">
        <v>1715</v>
      </c>
      <c r="F29" s="63"/>
    </row>
    <row r="30" spans="1:6" x14ac:dyDescent="0.25">
      <c r="A30" s="18" t="s">
        <v>29</v>
      </c>
      <c r="B30" s="6"/>
      <c r="C30" s="7">
        <v>5978</v>
      </c>
      <c r="D30" s="8"/>
      <c r="E30" s="63">
        <v>5978</v>
      </c>
      <c r="F30" s="63"/>
    </row>
    <row r="31" spans="1:6" ht="22.5" x14ac:dyDescent="0.25">
      <c r="A31" s="18" t="s">
        <v>30</v>
      </c>
      <c r="B31" s="6"/>
      <c r="C31" s="7">
        <v>1913</v>
      </c>
      <c r="D31" s="8"/>
      <c r="E31" s="63">
        <v>166</v>
      </c>
      <c r="F31" s="63"/>
    </row>
    <row r="32" spans="1:6" ht="22.5" x14ac:dyDescent="0.25">
      <c r="A32" s="18" t="s">
        <v>31</v>
      </c>
      <c r="B32" s="6"/>
      <c r="C32" s="7" t="s">
        <v>11</v>
      </c>
      <c r="D32" s="8"/>
      <c r="E32" s="63">
        <v>8978</v>
      </c>
      <c r="F32" s="63"/>
    </row>
    <row r="33" spans="1:6" ht="15.75" thickBot="1" x14ac:dyDescent="0.3">
      <c r="A33" s="18" t="s">
        <v>32</v>
      </c>
      <c r="B33" s="6">
        <v>15</v>
      </c>
      <c r="C33" s="10">
        <v>8626</v>
      </c>
      <c r="D33" s="11"/>
      <c r="E33" s="69">
        <v>9646</v>
      </c>
      <c r="F33" s="69"/>
    </row>
    <row r="34" spans="1:6" ht="15.75" thickBot="1" x14ac:dyDescent="0.3">
      <c r="A34" s="17" t="s">
        <v>33</v>
      </c>
      <c r="B34" s="6"/>
      <c r="C34" s="12">
        <f>SUM(C25:C33)</f>
        <v>127056</v>
      </c>
      <c r="D34" s="13"/>
      <c r="E34" s="70">
        <f>SUM(E25:F33)</f>
        <v>131694</v>
      </c>
      <c r="F34" s="70"/>
    </row>
    <row r="35" spans="1:6" ht="15.75" thickTop="1" x14ac:dyDescent="0.25">
      <c r="A35" s="17" t="s">
        <v>34</v>
      </c>
      <c r="B35" s="6"/>
      <c r="C35" s="14"/>
      <c r="D35" s="8"/>
      <c r="E35" s="71"/>
      <c r="F35" s="71"/>
    </row>
    <row r="36" spans="1:6" x14ac:dyDescent="0.25">
      <c r="A36" s="18" t="s">
        <v>35</v>
      </c>
      <c r="B36" s="6"/>
      <c r="C36" s="7">
        <v>107714</v>
      </c>
      <c r="D36" s="8"/>
      <c r="E36" s="63">
        <v>107714</v>
      </c>
      <c r="F36" s="63"/>
    </row>
    <row r="37" spans="1:6" x14ac:dyDescent="0.25">
      <c r="A37" s="18" t="s">
        <v>36</v>
      </c>
      <c r="B37" s="6"/>
      <c r="C37" s="7">
        <v>-3182</v>
      </c>
      <c r="D37" s="8"/>
      <c r="E37" s="63">
        <v>-3182</v>
      </c>
      <c r="F37" s="63"/>
    </row>
    <row r="38" spans="1:6" ht="33.75" x14ac:dyDescent="0.25">
      <c r="A38" s="18" t="s">
        <v>37</v>
      </c>
      <c r="B38" s="6"/>
      <c r="C38" s="7">
        <v>25751</v>
      </c>
      <c r="D38" s="8"/>
      <c r="E38" s="63">
        <v>73</v>
      </c>
      <c r="F38" s="63"/>
    </row>
    <row r="39" spans="1:6" x14ac:dyDescent="0.25">
      <c r="A39" s="18" t="s">
        <v>38</v>
      </c>
      <c r="B39" s="6"/>
      <c r="C39" s="7">
        <v>-2782</v>
      </c>
      <c r="D39" s="8"/>
      <c r="E39" s="63">
        <v>1453</v>
      </c>
      <c r="F39" s="63"/>
    </row>
    <row r="40" spans="1:6" x14ac:dyDescent="0.25">
      <c r="A40" s="18" t="s">
        <v>39</v>
      </c>
      <c r="B40" s="6"/>
      <c r="C40" s="7">
        <v>76</v>
      </c>
      <c r="D40" s="8"/>
      <c r="E40" s="63">
        <v>76</v>
      </c>
      <c r="F40" s="63"/>
    </row>
    <row r="41" spans="1:6" ht="15.75" thickBot="1" x14ac:dyDescent="0.3">
      <c r="A41" s="18" t="s">
        <v>40</v>
      </c>
      <c r="B41" s="6"/>
      <c r="C41" s="10">
        <v>-53797</v>
      </c>
      <c r="D41" s="11"/>
      <c r="E41" s="69">
        <v>-56396</v>
      </c>
      <c r="F41" s="69"/>
    </row>
    <row r="42" spans="1:6" x14ac:dyDescent="0.25">
      <c r="A42" s="17" t="s">
        <v>41</v>
      </c>
      <c r="B42" s="6"/>
      <c r="C42" s="7"/>
      <c r="D42" s="8"/>
      <c r="E42" s="68"/>
      <c r="F42" s="68"/>
    </row>
    <row r="43" spans="1:6" x14ac:dyDescent="0.25">
      <c r="A43" s="18" t="s">
        <v>42</v>
      </c>
      <c r="B43" s="6"/>
      <c r="C43" s="7">
        <f>SUM(C36:C41)</f>
        <v>73780</v>
      </c>
      <c r="D43" s="8"/>
      <c r="E43" s="63">
        <f>SUM(E36:F41)</f>
        <v>49738</v>
      </c>
      <c r="F43" s="63"/>
    </row>
    <row r="44" spans="1:6" ht="15.75" thickBot="1" x14ac:dyDescent="0.3">
      <c r="A44" s="18" t="s">
        <v>43</v>
      </c>
      <c r="B44" s="6"/>
      <c r="C44" s="10">
        <v>103315</v>
      </c>
      <c r="D44" s="11"/>
      <c r="E44" s="69">
        <v>107299</v>
      </c>
      <c r="F44" s="69"/>
    </row>
    <row r="45" spans="1:6" ht="15.75" thickBot="1" x14ac:dyDescent="0.3">
      <c r="A45" s="17" t="s">
        <v>44</v>
      </c>
      <c r="B45" s="6"/>
      <c r="C45" s="15">
        <f>C43+C44</f>
        <v>177095</v>
      </c>
      <c r="D45" s="11"/>
      <c r="E45" s="72">
        <v>157037</v>
      </c>
      <c r="F45" s="72"/>
    </row>
    <row r="46" spans="1:6" ht="15.75" thickBot="1" x14ac:dyDescent="0.3">
      <c r="A46" s="17" t="s">
        <v>45</v>
      </c>
      <c r="B46" s="6"/>
      <c r="C46" s="12">
        <v>304151</v>
      </c>
      <c r="D46" s="13"/>
      <c r="E46" s="70">
        <f>E45+E34</f>
        <v>288731</v>
      </c>
      <c r="F46" s="70"/>
    </row>
    <row r="47" spans="1:6" ht="15.75" thickTop="1" x14ac:dyDescent="0.25">
      <c r="A47" s="17"/>
      <c r="B47" s="6"/>
      <c r="C47" s="14"/>
      <c r="D47" s="8"/>
      <c r="E47" s="71"/>
      <c r="F47" s="71"/>
    </row>
    <row r="49" spans="1:6" x14ac:dyDescent="0.25">
      <c r="A49"/>
      <c r="B49" s="21"/>
    </row>
    <row r="50" spans="1:6" ht="15.75" thickBot="1" x14ac:dyDescent="0.3">
      <c r="A50" s="77"/>
      <c r="B50" s="79"/>
      <c r="C50" s="78"/>
      <c r="D50" s="78"/>
      <c r="E50" s="78"/>
      <c r="F50" s="78"/>
    </row>
    <row r="51" spans="1:6" ht="48" customHeight="1" x14ac:dyDescent="0.25">
      <c r="A51" s="21" t="s">
        <v>140</v>
      </c>
      <c r="C51" s="80" t="s">
        <v>142</v>
      </c>
      <c r="D51" s="80"/>
      <c r="E51" s="80"/>
      <c r="F51" s="80"/>
    </row>
  </sheetData>
  <mergeCells count="43">
    <mergeCell ref="C51:F51"/>
    <mergeCell ref="E47:F47"/>
    <mergeCell ref="E41:F41"/>
    <mergeCell ref="E42:F42"/>
    <mergeCell ref="E43:F43"/>
    <mergeCell ref="E44:F44"/>
    <mergeCell ref="E45:F45"/>
    <mergeCell ref="E46:F46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A6:A8"/>
    <mergeCell ref="B6:B8"/>
    <mergeCell ref="D6:D8"/>
    <mergeCell ref="E9:F9"/>
    <mergeCell ref="E10:F10"/>
    <mergeCell ref="E11:F11"/>
    <mergeCell ref="E12:F12"/>
    <mergeCell ref="E13:F13"/>
    <mergeCell ref="E14:F14"/>
    <mergeCell ref="E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B9431-38E1-410D-B54A-90FCF245FE92}">
  <dimension ref="A1:F44"/>
  <sheetViews>
    <sheetView topLeftCell="A30" workbookViewId="0">
      <selection activeCell="C48" sqref="C48"/>
    </sheetView>
  </sheetViews>
  <sheetFormatPr defaultRowHeight="15" x14ac:dyDescent="0.25"/>
  <cols>
    <col min="1" max="1" width="37.5703125" style="21" customWidth="1"/>
    <col min="2" max="2" width="14.42578125" customWidth="1"/>
    <col min="3" max="3" width="24.140625" customWidth="1"/>
    <col min="4" max="4" width="4" customWidth="1"/>
    <col min="5" max="5" width="25" customWidth="1"/>
  </cols>
  <sheetData>
    <row r="1" spans="1:5" x14ac:dyDescent="0.25">
      <c r="A1" s="32" t="s">
        <v>46</v>
      </c>
    </row>
    <row r="2" spans="1:5" x14ac:dyDescent="0.25">
      <c r="A2" s="32"/>
    </row>
    <row r="3" spans="1:5" ht="27.75" customHeight="1" x14ac:dyDescent="0.25">
      <c r="A3" s="75" t="s">
        <v>50</v>
      </c>
      <c r="B3" s="75"/>
      <c r="C3" s="75"/>
      <c r="D3" s="75"/>
      <c r="E3" s="75"/>
    </row>
    <row r="4" spans="1:5" x14ac:dyDescent="0.25">
      <c r="A4" s="33" t="s">
        <v>49</v>
      </c>
    </row>
    <row r="6" spans="1:5" x14ac:dyDescent="0.25">
      <c r="A6" s="64"/>
      <c r="B6" s="65" t="s">
        <v>51</v>
      </c>
      <c r="C6" s="1" t="s">
        <v>52</v>
      </c>
      <c r="D6" s="73"/>
      <c r="E6" s="1" t="s">
        <v>52</v>
      </c>
    </row>
    <row r="7" spans="1:5" x14ac:dyDescent="0.25">
      <c r="A7" s="64"/>
      <c r="B7" s="65"/>
      <c r="C7" s="1" t="s">
        <v>53</v>
      </c>
      <c r="D7" s="73"/>
      <c r="E7" s="1" t="s">
        <v>53</v>
      </c>
    </row>
    <row r="8" spans="1:5" x14ac:dyDescent="0.25">
      <c r="A8" s="64"/>
      <c r="B8" s="65"/>
      <c r="C8" s="1" t="s">
        <v>54</v>
      </c>
      <c r="D8" s="73"/>
      <c r="E8" s="1" t="s">
        <v>2</v>
      </c>
    </row>
    <row r="9" spans="1:5" ht="15.75" thickBot="1" x14ac:dyDescent="0.3">
      <c r="A9" s="64"/>
      <c r="B9" s="65"/>
      <c r="C9" s="2" t="s">
        <v>3</v>
      </c>
      <c r="D9" s="74"/>
      <c r="E9" s="2" t="s">
        <v>55</v>
      </c>
    </row>
    <row r="10" spans="1:5" ht="22.5" x14ac:dyDescent="0.25">
      <c r="A10" s="18" t="s">
        <v>56</v>
      </c>
      <c r="B10" s="6"/>
      <c r="C10" s="1">
        <v>29509</v>
      </c>
      <c r="D10" s="8"/>
      <c r="E10" s="1">
        <v>2593</v>
      </c>
    </row>
    <row r="11" spans="1:5" ht="22.5" x14ac:dyDescent="0.25">
      <c r="A11" s="18" t="s">
        <v>57</v>
      </c>
      <c r="B11" s="6"/>
      <c r="C11" s="1">
        <v>-28900</v>
      </c>
      <c r="D11" s="8"/>
      <c r="E11" s="1">
        <v>-3992</v>
      </c>
    </row>
    <row r="12" spans="1:5" x14ac:dyDescent="0.25">
      <c r="A12" s="18" t="s">
        <v>58</v>
      </c>
      <c r="B12" s="6">
        <v>17</v>
      </c>
      <c r="C12" s="1">
        <v>11200</v>
      </c>
      <c r="D12" s="8"/>
      <c r="E12" s="1">
        <v>10188</v>
      </c>
    </row>
    <row r="13" spans="1:5" x14ac:dyDescent="0.25">
      <c r="A13" s="18" t="s">
        <v>59</v>
      </c>
      <c r="B13" s="6">
        <v>18</v>
      </c>
      <c r="C13" s="1">
        <v>-10441</v>
      </c>
      <c r="D13" s="8"/>
      <c r="E13" s="1">
        <v>-4929</v>
      </c>
    </row>
    <row r="14" spans="1:5" ht="22.5" x14ac:dyDescent="0.25">
      <c r="A14" s="18" t="s">
        <v>60</v>
      </c>
      <c r="B14" s="6"/>
      <c r="C14" s="1">
        <v>603</v>
      </c>
      <c r="D14" s="8"/>
      <c r="E14" s="1">
        <v>1032</v>
      </c>
    </row>
    <row r="15" spans="1:5" x14ac:dyDescent="0.25">
      <c r="A15" s="18" t="s">
        <v>61</v>
      </c>
      <c r="B15" s="6">
        <v>19</v>
      </c>
      <c r="C15" s="1">
        <v>-10586</v>
      </c>
      <c r="D15" s="8"/>
      <c r="E15" s="1">
        <v>-11837</v>
      </c>
    </row>
    <row r="16" spans="1:5" x14ac:dyDescent="0.25">
      <c r="A16" s="18" t="s">
        <v>62</v>
      </c>
      <c r="B16" s="6">
        <v>20</v>
      </c>
      <c r="C16" s="1">
        <v>14384</v>
      </c>
      <c r="D16" s="8"/>
      <c r="E16" s="1">
        <v>4410</v>
      </c>
    </row>
    <row r="17" spans="1:5" x14ac:dyDescent="0.25">
      <c r="A17" s="18" t="s">
        <v>63</v>
      </c>
      <c r="B17" s="6">
        <v>20</v>
      </c>
      <c r="C17" s="1">
        <v>-4265</v>
      </c>
      <c r="D17" s="8"/>
      <c r="E17" s="1">
        <v>-4167</v>
      </c>
    </row>
    <row r="18" spans="1:5" x14ac:dyDescent="0.25">
      <c r="A18" s="18" t="s">
        <v>64</v>
      </c>
      <c r="B18" s="6"/>
      <c r="C18" s="1">
        <v>1807</v>
      </c>
      <c r="D18" s="8"/>
      <c r="E18" s="7"/>
    </row>
    <row r="19" spans="1:5" ht="33.75" x14ac:dyDescent="0.25">
      <c r="A19" s="18" t="s">
        <v>65</v>
      </c>
      <c r="B19" s="6"/>
      <c r="C19" s="1">
        <v>-1723</v>
      </c>
      <c r="D19" s="8"/>
      <c r="E19" s="1">
        <v>-1874</v>
      </c>
    </row>
    <row r="20" spans="1:5" ht="23.25" thickBot="1" x14ac:dyDescent="0.3">
      <c r="A20" s="18" t="s">
        <v>66</v>
      </c>
      <c r="B20" s="6"/>
      <c r="C20" s="2">
        <v>7299</v>
      </c>
      <c r="D20" s="11"/>
      <c r="E20" s="2">
        <v>-220</v>
      </c>
    </row>
    <row r="21" spans="1:5" ht="22.5" x14ac:dyDescent="0.25">
      <c r="A21" s="17" t="s">
        <v>67</v>
      </c>
      <c r="B21" s="25"/>
      <c r="C21" s="26">
        <f>SUM(C10:C20)</f>
        <v>8887</v>
      </c>
      <c r="D21" s="26"/>
      <c r="E21" s="26">
        <f t="shared" ref="E21" si="0">SUM(E10:E20)</f>
        <v>-8796</v>
      </c>
    </row>
    <row r="22" spans="1:5" ht="23.25" thickBot="1" x14ac:dyDescent="0.3">
      <c r="A22" s="18" t="s">
        <v>68</v>
      </c>
      <c r="B22" s="6"/>
      <c r="C22" s="2">
        <v>-49</v>
      </c>
      <c r="D22" s="11"/>
      <c r="E22" s="2">
        <v>87</v>
      </c>
    </row>
    <row r="23" spans="1:5" ht="23.25" thickBot="1" x14ac:dyDescent="0.3">
      <c r="A23" s="17" t="s">
        <v>69</v>
      </c>
      <c r="B23" s="6"/>
      <c r="C23" s="27">
        <f>C21+C22</f>
        <v>8838</v>
      </c>
      <c r="D23" s="27"/>
      <c r="E23" s="27">
        <f t="shared" ref="E23" si="1">E21+E22</f>
        <v>-8709</v>
      </c>
    </row>
    <row r="24" spans="1:5" ht="15.75" thickTop="1" x14ac:dyDescent="0.25">
      <c r="A24" s="18" t="s">
        <v>70</v>
      </c>
      <c r="B24" s="6"/>
      <c r="C24" s="26"/>
      <c r="D24" s="8"/>
      <c r="E24" s="14"/>
    </row>
    <row r="25" spans="1:5" ht="22.5" x14ac:dyDescent="0.25">
      <c r="A25" s="18" t="s">
        <v>71</v>
      </c>
      <c r="B25" s="6"/>
      <c r="C25" s="1">
        <v>2599</v>
      </c>
      <c r="D25" s="8"/>
      <c r="E25" s="1">
        <v>-3740</v>
      </c>
    </row>
    <row r="26" spans="1:5" ht="15.75" thickBot="1" x14ac:dyDescent="0.3">
      <c r="A26" s="18" t="s">
        <v>72</v>
      </c>
      <c r="B26" s="6"/>
      <c r="C26" s="2">
        <v>6239</v>
      </c>
      <c r="D26" s="11"/>
      <c r="E26" s="2">
        <v>-4969</v>
      </c>
    </row>
    <row r="27" spans="1:5" ht="23.25" thickBot="1" x14ac:dyDescent="0.3">
      <c r="A27" s="17" t="s">
        <v>69</v>
      </c>
      <c r="B27" s="6"/>
      <c r="C27" s="28">
        <f>C25+C26</f>
        <v>8838</v>
      </c>
      <c r="D27" s="28"/>
      <c r="E27" s="28">
        <f t="shared" ref="E27" si="2">E25+E26</f>
        <v>-8709</v>
      </c>
    </row>
    <row r="28" spans="1:5" x14ac:dyDescent="0.25">
      <c r="A28" s="20" t="s">
        <v>73</v>
      </c>
      <c r="B28" s="6"/>
      <c r="C28" s="26"/>
      <c r="D28" s="8"/>
      <c r="E28" s="14"/>
    </row>
    <row r="29" spans="1:5" ht="33.75" x14ac:dyDescent="0.25">
      <c r="A29" s="34" t="s">
        <v>74</v>
      </c>
      <c r="B29" s="6"/>
      <c r="C29" s="26"/>
      <c r="D29" s="8"/>
      <c r="E29" s="14"/>
    </row>
    <row r="30" spans="1:5" ht="45" x14ac:dyDescent="0.25">
      <c r="A30" s="19" t="s">
        <v>75</v>
      </c>
      <c r="B30" s="6"/>
      <c r="C30" s="1">
        <v>-80</v>
      </c>
      <c r="D30" s="8"/>
      <c r="E30" s="1">
        <v>114</v>
      </c>
    </row>
    <row r="31" spans="1:5" ht="68.25" thickBot="1" x14ac:dyDescent="0.3">
      <c r="A31" s="19" t="s">
        <v>76</v>
      </c>
      <c r="B31" s="6"/>
      <c r="C31" s="1">
        <v>25702</v>
      </c>
      <c r="D31" s="8"/>
      <c r="E31" s="10"/>
    </row>
    <row r="32" spans="1:5" ht="15.75" thickBot="1" x14ac:dyDescent="0.3">
      <c r="A32" s="17"/>
      <c r="B32" s="6"/>
      <c r="C32" s="31">
        <f>C30+C31</f>
        <v>25622</v>
      </c>
      <c r="D32" s="31"/>
      <c r="E32" s="31">
        <f t="shared" ref="E32" si="3">E30+E31</f>
        <v>114</v>
      </c>
    </row>
    <row r="33" spans="1:6" ht="45" x14ac:dyDescent="0.25">
      <c r="A33" s="34" t="s">
        <v>77</v>
      </c>
      <c r="B33" s="6"/>
      <c r="C33" s="26"/>
      <c r="D33" s="30"/>
      <c r="E33" s="7"/>
    </row>
    <row r="34" spans="1:6" ht="23.25" thickBot="1" x14ac:dyDescent="0.3">
      <c r="A34" s="18" t="s">
        <v>78</v>
      </c>
      <c r="B34" s="6"/>
      <c r="C34" s="1">
        <v>-14402</v>
      </c>
      <c r="D34" s="8"/>
      <c r="E34" s="10">
        <v>7737</v>
      </c>
    </row>
    <row r="35" spans="1:6" ht="15.75" thickBot="1" x14ac:dyDescent="0.3">
      <c r="A35" s="18"/>
      <c r="B35" s="6"/>
      <c r="C35" s="31">
        <v>-14402</v>
      </c>
      <c r="D35" s="29"/>
      <c r="E35" s="35">
        <v>7737</v>
      </c>
    </row>
    <row r="36" spans="1:6" ht="23.25" thickBot="1" x14ac:dyDescent="0.3">
      <c r="A36" s="20" t="s">
        <v>79</v>
      </c>
      <c r="B36" s="6"/>
      <c r="C36" s="28">
        <f>C32+C35</f>
        <v>11220</v>
      </c>
      <c r="D36" s="28"/>
      <c r="E36" s="28">
        <f t="shared" ref="E36" si="4">E32+E35</f>
        <v>7851</v>
      </c>
    </row>
    <row r="37" spans="1:6" ht="23.25" thickBot="1" x14ac:dyDescent="0.3">
      <c r="A37" s="20" t="s">
        <v>80</v>
      </c>
      <c r="B37" s="6"/>
      <c r="C37" s="27">
        <f>C36+C27</f>
        <v>20058</v>
      </c>
      <c r="D37" s="27"/>
      <c r="E37" s="27">
        <f t="shared" ref="E37" si="5">E36+E27</f>
        <v>-858</v>
      </c>
    </row>
    <row r="38" spans="1:6" ht="15.75" thickTop="1" x14ac:dyDescent="0.25">
      <c r="A38" s="18" t="s">
        <v>70</v>
      </c>
      <c r="B38" s="6"/>
      <c r="C38" s="26"/>
      <c r="D38" s="8"/>
      <c r="E38" s="14"/>
    </row>
    <row r="39" spans="1:6" ht="22.5" x14ac:dyDescent="0.25">
      <c r="A39" s="18" t="s">
        <v>71</v>
      </c>
      <c r="B39" s="6"/>
      <c r="C39" s="1">
        <v>24042</v>
      </c>
      <c r="D39" s="8"/>
      <c r="E39" s="1">
        <v>-1354</v>
      </c>
    </row>
    <row r="40" spans="1:6" ht="15.75" thickBot="1" x14ac:dyDescent="0.3">
      <c r="A40" s="18" t="s">
        <v>72</v>
      </c>
      <c r="B40" s="6"/>
      <c r="C40" s="2">
        <v>-3984</v>
      </c>
      <c r="D40" s="11"/>
      <c r="E40" s="2">
        <v>495</v>
      </c>
    </row>
    <row r="43" spans="1:6" ht="15.75" thickBot="1" x14ac:dyDescent="0.3">
      <c r="A43" s="77"/>
    </row>
    <row r="44" spans="1:6" ht="45" x14ac:dyDescent="0.25">
      <c r="A44" s="21" t="s">
        <v>140</v>
      </c>
      <c r="C44" s="81" t="s">
        <v>143</v>
      </c>
      <c r="D44" s="82"/>
      <c r="E44" s="82"/>
      <c r="F44" s="82"/>
    </row>
  </sheetData>
  <mergeCells count="4">
    <mergeCell ref="A6:A9"/>
    <mergeCell ref="B6:B9"/>
    <mergeCell ref="D6:D9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29C6-1360-414B-AC75-F2B93D3CEDFD}">
  <dimension ref="A1:J61"/>
  <sheetViews>
    <sheetView topLeftCell="A52" workbookViewId="0">
      <selection activeCell="C72" sqref="C72"/>
    </sheetView>
  </sheetViews>
  <sheetFormatPr defaultRowHeight="15" x14ac:dyDescent="0.25"/>
  <cols>
    <col min="1" max="1" width="51.28515625" style="21" customWidth="1"/>
    <col min="2" max="2" width="12" customWidth="1"/>
    <col min="3" max="3" width="23.7109375" customWidth="1"/>
    <col min="5" max="5" width="24.5703125" customWidth="1"/>
  </cols>
  <sheetData>
    <row r="1" spans="1:6" x14ac:dyDescent="0.25">
      <c r="A1" s="22" t="s">
        <v>46</v>
      </c>
    </row>
    <row r="2" spans="1:6" x14ac:dyDescent="0.25">
      <c r="A2" s="22"/>
    </row>
    <row r="3" spans="1:6" x14ac:dyDescent="0.25">
      <c r="A3" s="23" t="s">
        <v>121</v>
      </c>
    </row>
    <row r="4" spans="1:6" x14ac:dyDescent="0.25">
      <c r="A4" s="23" t="s">
        <v>122</v>
      </c>
    </row>
    <row r="5" spans="1:6" x14ac:dyDescent="0.25">
      <c r="A5" s="24" t="s">
        <v>123</v>
      </c>
    </row>
    <row r="6" spans="1:6" x14ac:dyDescent="0.25">
      <c r="A6" s="76"/>
      <c r="B6" s="65" t="s">
        <v>51</v>
      </c>
      <c r="C6" s="1" t="s">
        <v>52</v>
      </c>
      <c r="D6" s="73"/>
      <c r="E6" s="1" t="s">
        <v>52</v>
      </c>
      <c r="F6" s="44"/>
    </row>
    <row r="7" spans="1:6" x14ac:dyDescent="0.25">
      <c r="A7" s="76"/>
      <c r="B7" s="65"/>
      <c r="C7" s="1" t="s">
        <v>53</v>
      </c>
      <c r="D7" s="73"/>
      <c r="E7" s="1" t="s">
        <v>53</v>
      </c>
      <c r="F7" s="44"/>
    </row>
    <row r="8" spans="1:6" x14ac:dyDescent="0.25">
      <c r="A8" s="76"/>
      <c r="B8" s="65"/>
      <c r="C8" s="1" t="s">
        <v>54</v>
      </c>
      <c r="D8" s="73"/>
      <c r="E8" s="1" t="s">
        <v>54</v>
      </c>
      <c r="F8" s="44"/>
    </row>
    <row r="9" spans="1:6" ht="15.75" thickBot="1" x14ac:dyDescent="0.3">
      <c r="A9" s="76"/>
      <c r="B9" s="65"/>
      <c r="C9" s="2" t="s">
        <v>3</v>
      </c>
      <c r="D9" s="74"/>
      <c r="E9" s="2" t="s">
        <v>6</v>
      </c>
      <c r="F9" s="47"/>
    </row>
    <row r="10" spans="1:6" ht="22.5" x14ac:dyDescent="0.25">
      <c r="A10" s="17" t="s">
        <v>81</v>
      </c>
      <c r="B10" s="6"/>
      <c r="C10" s="7"/>
      <c r="D10" s="8"/>
      <c r="E10" s="7"/>
      <c r="F10" s="4"/>
    </row>
    <row r="11" spans="1:6" ht="15.75" x14ac:dyDescent="0.25">
      <c r="A11" s="18" t="s">
        <v>82</v>
      </c>
      <c r="B11" s="6"/>
      <c r="C11" s="1">
        <v>5373</v>
      </c>
      <c r="D11" s="8"/>
      <c r="E11" s="1">
        <v>7070</v>
      </c>
      <c r="F11" s="4"/>
    </row>
    <row r="12" spans="1:6" ht="15.75" x14ac:dyDescent="0.25">
      <c r="A12" s="18" t="s">
        <v>83</v>
      </c>
      <c r="B12" s="6"/>
      <c r="C12" s="1">
        <v>-4834</v>
      </c>
      <c r="D12" s="8"/>
      <c r="E12" s="1">
        <v>-3197</v>
      </c>
      <c r="F12" s="4"/>
    </row>
    <row r="13" spans="1:6" ht="15.75" x14ac:dyDescent="0.25">
      <c r="A13" s="18" t="s">
        <v>84</v>
      </c>
      <c r="B13" s="6"/>
      <c r="C13" s="1">
        <v>-16737</v>
      </c>
      <c r="D13" s="8"/>
      <c r="E13" s="1">
        <v>-12618</v>
      </c>
      <c r="F13" s="4"/>
    </row>
    <row r="14" spans="1:6" ht="15.75" x14ac:dyDescent="0.25">
      <c r="A14" s="18" t="s">
        <v>85</v>
      </c>
      <c r="B14" s="6"/>
      <c r="C14" s="1" t="s">
        <v>11</v>
      </c>
      <c r="D14" s="8"/>
      <c r="E14" s="1">
        <v>6218</v>
      </c>
      <c r="F14" s="4"/>
    </row>
    <row r="15" spans="1:6" ht="22.5" x14ac:dyDescent="0.25">
      <c r="A15" s="18" t="s">
        <v>86</v>
      </c>
      <c r="B15" s="6"/>
      <c r="C15" s="1">
        <v>6384</v>
      </c>
      <c r="D15" s="8"/>
      <c r="F15" s="4"/>
    </row>
    <row r="16" spans="1:6" ht="16.5" thickBot="1" x14ac:dyDescent="0.3">
      <c r="A16" s="18" t="s">
        <v>87</v>
      </c>
      <c r="B16" s="6"/>
      <c r="C16" s="2">
        <v>-13143</v>
      </c>
      <c r="D16" s="11"/>
      <c r="E16" s="2">
        <v>-20830</v>
      </c>
      <c r="F16" s="4"/>
    </row>
    <row r="17" spans="1:6" ht="33.75" x14ac:dyDescent="0.25">
      <c r="A17" s="17" t="s">
        <v>88</v>
      </c>
      <c r="B17" s="6"/>
      <c r="C17" s="26">
        <f>SUM(C11:C16)</f>
        <v>-22957</v>
      </c>
      <c r="D17" s="26"/>
      <c r="E17" s="26">
        <f>SUM(E11:E16)</f>
        <v>-23357</v>
      </c>
      <c r="F17" s="4"/>
    </row>
    <row r="18" spans="1:6" ht="22.5" x14ac:dyDescent="0.25">
      <c r="A18" s="17" t="s">
        <v>89</v>
      </c>
      <c r="B18" s="6"/>
      <c r="C18" s="1"/>
      <c r="D18" s="8"/>
      <c r="E18" s="7"/>
      <c r="F18" s="4"/>
    </row>
    <row r="19" spans="1:6" ht="15.75" x14ac:dyDescent="0.25">
      <c r="A19" s="18" t="s">
        <v>12</v>
      </c>
      <c r="B19" s="6"/>
      <c r="C19" s="1">
        <v>6734</v>
      </c>
      <c r="D19" s="8"/>
      <c r="E19" s="1">
        <v>28943</v>
      </c>
      <c r="F19" s="4"/>
    </row>
    <row r="20" spans="1:6" ht="15.75" x14ac:dyDescent="0.25">
      <c r="A20" s="18" t="s">
        <v>90</v>
      </c>
      <c r="B20" s="6"/>
      <c r="C20" s="1"/>
      <c r="D20" s="8"/>
      <c r="E20" s="1">
        <v>-1139</v>
      </c>
      <c r="F20" s="4"/>
    </row>
    <row r="21" spans="1:6" ht="15.75" x14ac:dyDescent="0.25">
      <c r="A21" s="18" t="s">
        <v>91</v>
      </c>
      <c r="B21" s="6"/>
      <c r="C21" s="1">
        <v>3680</v>
      </c>
      <c r="D21" s="8"/>
      <c r="E21" s="1">
        <v>24422</v>
      </c>
      <c r="F21" s="4"/>
    </row>
    <row r="22" spans="1:6" ht="15.75" x14ac:dyDescent="0.25">
      <c r="A22" s="18" t="s">
        <v>19</v>
      </c>
      <c r="B22" s="6"/>
      <c r="C22" s="36">
        <v>-15223</v>
      </c>
      <c r="D22" s="8"/>
      <c r="E22" s="1">
        <v>-66930</v>
      </c>
      <c r="F22" s="4"/>
    </row>
    <row r="23" spans="1:6" ht="15.75" x14ac:dyDescent="0.25">
      <c r="A23" s="18" t="s">
        <v>17</v>
      </c>
      <c r="B23" s="6"/>
      <c r="C23" s="36">
        <v>21421</v>
      </c>
      <c r="D23" s="8"/>
      <c r="E23" s="1"/>
      <c r="F23" s="4"/>
    </row>
    <row r="24" spans="1:6" ht="15.75" x14ac:dyDescent="0.25">
      <c r="A24" s="18" t="s">
        <v>92</v>
      </c>
      <c r="B24" s="6"/>
      <c r="C24" s="36">
        <v>-143</v>
      </c>
      <c r="D24" s="8"/>
      <c r="E24" s="1"/>
      <c r="F24" s="4"/>
    </row>
    <row r="25" spans="1:6" ht="15.75" x14ac:dyDescent="0.25">
      <c r="A25" s="18" t="s">
        <v>26</v>
      </c>
      <c r="B25" s="6"/>
      <c r="C25" s="36">
        <v>3119</v>
      </c>
      <c r="D25" s="8"/>
      <c r="E25" s="1">
        <v>-1699</v>
      </c>
      <c r="F25" s="4"/>
    </row>
    <row r="26" spans="1:6" ht="15.75" x14ac:dyDescent="0.25">
      <c r="A26" s="18" t="s">
        <v>25</v>
      </c>
      <c r="B26" s="6"/>
      <c r="C26" s="36">
        <v>-11738</v>
      </c>
      <c r="D26" s="8"/>
      <c r="E26" s="1"/>
      <c r="F26" s="4"/>
    </row>
    <row r="27" spans="1:6" ht="16.5" thickBot="1" x14ac:dyDescent="0.3">
      <c r="A27" s="18" t="s">
        <v>93</v>
      </c>
      <c r="B27" s="6"/>
      <c r="C27" s="36">
        <v>5538</v>
      </c>
      <c r="D27" s="8"/>
      <c r="E27" s="1">
        <v>937</v>
      </c>
      <c r="F27" s="4"/>
    </row>
    <row r="28" spans="1:6" ht="33.75" x14ac:dyDescent="0.25">
      <c r="A28" s="17" t="s">
        <v>94</v>
      </c>
      <c r="B28" s="6"/>
      <c r="C28" s="37">
        <f>SUM(C17:C27)</f>
        <v>-9569</v>
      </c>
      <c r="D28" s="37"/>
      <c r="E28" s="37">
        <f t="shared" ref="E28" si="0">SUM(E17:E27)</f>
        <v>-38823</v>
      </c>
      <c r="F28" s="4"/>
    </row>
    <row r="29" spans="1:6" ht="16.5" thickBot="1" x14ac:dyDescent="0.3">
      <c r="A29" s="18" t="s">
        <v>95</v>
      </c>
      <c r="B29" s="6"/>
      <c r="C29" s="38" t="s">
        <v>11</v>
      </c>
      <c r="D29" s="11"/>
      <c r="E29" s="2">
        <v>227</v>
      </c>
      <c r="F29" s="4"/>
    </row>
    <row r="30" spans="1:6" ht="23.25" thickBot="1" x14ac:dyDescent="0.3">
      <c r="A30" s="17" t="s">
        <v>96</v>
      </c>
      <c r="B30" s="6"/>
      <c r="C30" s="35">
        <f>C28</f>
        <v>-9569</v>
      </c>
      <c r="D30" s="11"/>
      <c r="E30" s="28">
        <f>E28+E29</f>
        <v>-38596</v>
      </c>
      <c r="F30" s="4"/>
    </row>
    <row r="31" spans="1:6" ht="22.5" x14ac:dyDescent="0.25">
      <c r="A31" s="17" t="s">
        <v>97</v>
      </c>
      <c r="B31" s="6"/>
      <c r="C31" s="7"/>
      <c r="D31" s="8"/>
      <c r="E31" s="7"/>
      <c r="F31" s="4"/>
    </row>
    <row r="32" spans="1:6" ht="33.75" x14ac:dyDescent="0.25">
      <c r="A32" s="18" t="s">
        <v>98</v>
      </c>
      <c r="B32" s="6"/>
      <c r="C32" s="1">
        <v>11106</v>
      </c>
      <c r="D32" s="8"/>
      <c r="E32" s="1">
        <v>-1165</v>
      </c>
      <c r="F32" s="4"/>
    </row>
    <row r="33" spans="1:6" ht="33.75" x14ac:dyDescent="0.25">
      <c r="A33" s="18" t="s">
        <v>99</v>
      </c>
      <c r="B33" s="6"/>
      <c r="C33" s="1">
        <v>1140</v>
      </c>
      <c r="D33" s="8"/>
      <c r="E33" s="1">
        <v>463</v>
      </c>
      <c r="F33" s="4"/>
    </row>
    <row r="34" spans="1:6" ht="33.75" x14ac:dyDescent="0.25">
      <c r="A34" s="18" t="s">
        <v>100</v>
      </c>
      <c r="B34" s="6"/>
      <c r="C34" s="1">
        <v>-13637</v>
      </c>
      <c r="D34" s="8"/>
      <c r="E34" s="1">
        <v>-45158</v>
      </c>
      <c r="F34" s="4"/>
    </row>
    <row r="35" spans="1:6" ht="15.75" x14ac:dyDescent="0.25">
      <c r="A35" s="18" t="s">
        <v>101</v>
      </c>
      <c r="B35" s="6"/>
      <c r="C35" s="1" t="s">
        <v>11</v>
      </c>
      <c r="D35" s="8"/>
      <c r="E35" s="1">
        <v>23428</v>
      </c>
      <c r="F35" s="4"/>
    </row>
    <row r="36" spans="1:6" ht="15.75" x14ac:dyDescent="0.25">
      <c r="A36" s="18" t="s">
        <v>102</v>
      </c>
      <c r="B36" s="6"/>
      <c r="C36" s="1">
        <v>-3302</v>
      </c>
      <c r="D36" s="8"/>
      <c r="E36" s="1">
        <v>-798</v>
      </c>
      <c r="F36" s="4"/>
    </row>
    <row r="37" spans="1:6" ht="15.75" x14ac:dyDescent="0.25">
      <c r="A37" s="18" t="s">
        <v>103</v>
      </c>
      <c r="B37" s="6"/>
      <c r="C37" s="1" t="s">
        <v>11</v>
      </c>
      <c r="D37" s="8"/>
      <c r="E37" s="1">
        <v>3833</v>
      </c>
      <c r="F37" s="4"/>
    </row>
    <row r="38" spans="1:6" ht="15.75" x14ac:dyDescent="0.25">
      <c r="A38" s="18" t="s">
        <v>104</v>
      </c>
      <c r="B38" s="6"/>
      <c r="C38" s="1">
        <v>3740</v>
      </c>
      <c r="D38" s="8"/>
      <c r="E38" s="1">
        <v>319</v>
      </c>
      <c r="F38" s="4"/>
    </row>
    <row r="39" spans="1:6" ht="15.75" x14ac:dyDescent="0.25">
      <c r="A39" s="18" t="s">
        <v>105</v>
      </c>
      <c r="B39" s="6"/>
      <c r="C39" s="36">
        <v>11151</v>
      </c>
      <c r="D39" s="8"/>
      <c r="E39" s="7"/>
      <c r="F39" s="4"/>
    </row>
    <row r="40" spans="1:6" ht="16.5" thickBot="1" x14ac:dyDescent="0.3">
      <c r="A40" s="18" t="s">
        <v>106</v>
      </c>
      <c r="B40" s="6"/>
      <c r="C40" s="36">
        <v>1</v>
      </c>
      <c r="D40" s="8"/>
      <c r="E40" s="1">
        <v>10</v>
      </c>
      <c r="F40" s="4"/>
    </row>
    <row r="41" spans="1:6" ht="23.25" thickBot="1" x14ac:dyDescent="0.3">
      <c r="A41" s="17" t="s">
        <v>107</v>
      </c>
      <c r="B41" s="6"/>
      <c r="C41" s="39">
        <f>SUM(C32:C40)</f>
        <v>10199</v>
      </c>
      <c r="D41" s="39"/>
      <c r="E41" s="39">
        <f>SUM(E32:E40)</f>
        <v>-19068</v>
      </c>
      <c r="F41" s="4"/>
    </row>
    <row r="43" spans="1:6" ht="22.5" x14ac:dyDescent="0.25">
      <c r="A43" s="17" t="s">
        <v>108</v>
      </c>
      <c r="B43" s="9"/>
      <c r="C43" s="9"/>
      <c r="D43" s="9"/>
      <c r="E43" s="8"/>
      <c r="F43" s="7"/>
    </row>
    <row r="44" spans="1:6" x14ac:dyDescent="0.25">
      <c r="A44" s="18" t="s">
        <v>109</v>
      </c>
      <c r="B44" s="9"/>
      <c r="C44" s="16">
        <v>4323</v>
      </c>
      <c r="D44" s="16"/>
      <c r="E44" s="7"/>
    </row>
    <row r="45" spans="1:6" x14ac:dyDescent="0.25">
      <c r="A45" s="18" t="s">
        <v>110</v>
      </c>
      <c r="B45" s="9"/>
      <c r="C45" s="44" t="s">
        <v>11</v>
      </c>
      <c r="D45" s="44"/>
      <c r="E45" s="1">
        <v>2528</v>
      </c>
    </row>
    <row r="46" spans="1:6" x14ac:dyDescent="0.25">
      <c r="A46" s="18" t="s">
        <v>111</v>
      </c>
      <c r="B46" s="9"/>
      <c r="C46" s="44" t="s">
        <v>11</v>
      </c>
      <c r="D46" s="44"/>
      <c r="E46" s="1">
        <v>-659</v>
      </c>
    </row>
    <row r="47" spans="1:6" x14ac:dyDescent="0.25">
      <c r="A47" s="18" t="s">
        <v>112</v>
      </c>
      <c r="B47" s="9"/>
      <c r="C47" s="44">
        <v>-847</v>
      </c>
      <c r="D47" s="44"/>
      <c r="E47" s="1"/>
    </row>
    <row r="48" spans="1:6" x14ac:dyDescent="0.25">
      <c r="A48" s="18" t="s">
        <v>113</v>
      </c>
      <c r="B48" s="9"/>
      <c r="C48" s="44">
        <v>6707</v>
      </c>
      <c r="D48" s="44"/>
      <c r="E48" s="1"/>
    </row>
    <row r="49" spans="1:10" x14ac:dyDescent="0.25">
      <c r="A49" s="18" t="s">
        <v>114</v>
      </c>
      <c r="B49" s="9"/>
      <c r="C49" s="44">
        <v>-2536</v>
      </c>
      <c r="D49" s="44"/>
      <c r="E49" s="1">
        <v>-5148</v>
      </c>
    </row>
    <row r="50" spans="1:10" x14ac:dyDescent="0.25">
      <c r="A50" s="18" t="s">
        <v>105</v>
      </c>
      <c r="B50" s="9"/>
      <c r="C50" s="44">
        <v>867</v>
      </c>
      <c r="D50" s="44"/>
      <c r="E50" s="7"/>
    </row>
    <row r="51" spans="1:10" ht="15.75" thickBot="1" x14ac:dyDescent="0.3">
      <c r="A51" s="18" t="s">
        <v>115</v>
      </c>
      <c r="B51" s="9"/>
      <c r="C51" s="47"/>
      <c r="D51" s="47"/>
      <c r="E51" s="1">
        <v>-7075</v>
      </c>
    </row>
    <row r="52" spans="1:10" ht="23.25" thickBot="1" x14ac:dyDescent="0.3">
      <c r="A52" s="17" t="s">
        <v>116</v>
      </c>
      <c r="B52" s="9"/>
      <c r="C52" s="45">
        <f>SUM(C44:C51)</f>
        <v>8514</v>
      </c>
      <c r="D52" s="45"/>
      <c r="E52" s="45">
        <f>SUM(E44:E51)</f>
        <v>-10354</v>
      </c>
    </row>
    <row r="53" spans="1:10" x14ac:dyDescent="0.25">
      <c r="A53" s="18"/>
      <c r="B53" s="9"/>
      <c r="C53" s="46"/>
      <c r="D53" s="46"/>
      <c r="E53" s="7"/>
    </row>
    <row r="54" spans="1:10" ht="23.25" thickBot="1" x14ac:dyDescent="0.3">
      <c r="A54" s="18" t="s">
        <v>117</v>
      </c>
      <c r="B54" s="9"/>
      <c r="C54" s="47" t="s">
        <v>11</v>
      </c>
      <c r="D54" s="47"/>
      <c r="E54" s="2">
        <v>-35</v>
      </c>
    </row>
    <row r="55" spans="1:10" ht="22.5" x14ac:dyDescent="0.25">
      <c r="A55" s="17" t="s">
        <v>118</v>
      </c>
      <c r="B55" s="9"/>
      <c r="C55" s="49">
        <f>C30+C41+C52</f>
        <v>9144</v>
      </c>
      <c r="E55" s="49">
        <f>E30+E41+E52+E54</f>
        <v>-68053</v>
      </c>
    </row>
    <row r="56" spans="1:10" ht="23.25" thickBot="1" x14ac:dyDescent="0.3">
      <c r="A56" s="18" t="s">
        <v>119</v>
      </c>
      <c r="B56" s="9"/>
      <c r="C56" s="42">
        <v>12007</v>
      </c>
      <c r="D56" s="42"/>
      <c r="E56" s="2">
        <v>79849</v>
      </c>
    </row>
    <row r="57" spans="1:10" ht="23.25" thickBot="1" x14ac:dyDescent="0.3">
      <c r="A57" s="17" t="s">
        <v>120</v>
      </c>
      <c r="B57" s="5"/>
      <c r="C57" s="43">
        <f>C55+C56</f>
        <v>21151</v>
      </c>
      <c r="D57" s="43"/>
      <c r="E57" s="43">
        <f t="shared" ref="E57" si="1">E55+E56</f>
        <v>11796</v>
      </c>
    </row>
    <row r="58" spans="1:10" ht="16.5" thickTop="1" x14ac:dyDescent="0.25">
      <c r="A58" s="3"/>
      <c r="B58" s="40"/>
      <c r="C58" s="40"/>
      <c r="D58" s="40"/>
      <c r="E58" s="41"/>
      <c r="F58" s="41"/>
      <c r="G58" s="41"/>
      <c r="H58" s="48"/>
      <c r="I58" s="48"/>
      <c r="J58" s="48"/>
    </row>
    <row r="60" spans="1:10" ht="15.75" thickBot="1" x14ac:dyDescent="0.3">
      <c r="A60" s="77"/>
      <c r="C60" s="78"/>
    </row>
    <row r="61" spans="1:10" ht="45" x14ac:dyDescent="0.25">
      <c r="A61" s="21" t="s">
        <v>140</v>
      </c>
      <c r="C61" s="81" t="s">
        <v>144</v>
      </c>
    </row>
  </sheetData>
  <mergeCells count="3">
    <mergeCell ref="A6:A9"/>
    <mergeCell ref="B6:B9"/>
    <mergeCell ref="D6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2DE03-FDA2-46E7-A829-749F667DCB78}">
  <dimension ref="A1:J25"/>
  <sheetViews>
    <sheetView tabSelected="1" topLeftCell="A4" workbookViewId="0">
      <selection activeCell="D34" sqref="D34"/>
    </sheetView>
  </sheetViews>
  <sheetFormatPr defaultRowHeight="10.5" x14ac:dyDescent="0.15"/>
  <cols>
    <col min="1" max="1" width="30.42578125" style="54" customWidth="1"/>
    <col min="2" max="2" width="17.85546875" style="54" customWidth="1"/>
    <col min="3" max="3" width="22" style="54" customWidth="1"/>
    <col min="4" max="10" width="17.85546875" style="54" customWidth="1"/>
    <col min="11" max="16384" width="9.140625" style="54"/>
  </cols>
  <sheetData>
    <row r="1" spans="1:10" x14ac:dyDescent="0.15">
      <c r="A1" s="53" t="s">
        <v>46</v>
      </c>
    </row>
    <row r="2" spans="1:10" x14ac:dyDescent="0.15">
      <c r="A2" s="53"/>
    </row>
    <row r="3" spans="1:10" x14ac:dyDescent="0.15">
      <c r="A3" s="53" t="s">
        <v>124</v>
      </c>
    </row>
    <row r="4" spans="1:10" x14ac:dyDescent="0.15">
      <c r="A4" s="53" t="s">
        <v>125</v>
      </c>
    </row>
    <row r="5" spans="1:10" x14ac:dyDescent="0.15">
      <c r="A5" s="55" t="s">
        <v>49</v>
      </c>
    </row>
    <row r="7" spans="1:10" s="57" customFormat="1" ht="84.75" thickBot="1" x14ac:dyDescent="0.2">
      <c r="A7" s="54"/>
      <c r="B7" s="56" t="s">
        <v>35</v>
      </c>
      <c r="C7" s="56" t="s">
        <v>126</v>
      </c>
      <c r="D7" s="56" t="s">
        <v>127</v>
      </c>
      <c r="E7" s="56" t="s">
        <v>38</v>
      </c>
      <c r="F7" s="56" t="s">
        <v>39</v>
      </c>
      <c r="G7" s="56" t="s">
        <v>128</v>
      </c>
      <c r="H7" s="56" t="s">
        <v>129</v>
      </c>
      <c r="I7" s="56" t="s">
        <v>130</v>
      </c>
      <c r="J7" s="51" t="s">
        <v>131</v>
      </c>
    </row>
    <row r="8" spans="1:10" x14ac:dyDescent="0.15">
      <c r="A8" s="58" t="s">
        <v>132</v>
      </c>
      <c r="B8" s="59">
        <v>107714</v>
      </c>
      <c r="C8" s="59">
        <v>-3182</v>
      </c>
      <c r="D8" s="59">
        <v>73</v>
      </c>
      <c r="E8" s="59">
        <v>1453</v>
      </c>
      <c r="F8" s="59">
        <v>76</v>
      </c>
      <c r="G8" s="59">
        <v>-56396</v>
      </c>
      <c r="H8" s="59">
        <v>49738</v>
      </c>
      <c r="I8" s="59">
        <v>107299</v>
      </c>
      <c r="J8" s="50">
        <v>157037</v>
      </c>
    </row>
    <row r="9" spans="1:10" x14ac:dyDescent="0.15">
      <c r="A9" s="58" t="s">
        <v>133</v>
      </c>
      <c r="B9" s="59" t="s">
        <v>11</v>
      </c>
      <c r="C9" s="59" t="s">
        <v>11</v>
      </c>
      <c r="D9" s="59" t="s">
        <v>11</v>
      </c>
      <c r="E9" s="59" t="s">
        <v>11</v>
      </c>
      <c r="F9" s="59" t="s">
        <v>11</v>
      </c>
      <c r="G9" s="59">
        <v>2599</v>
      </c>
      <c r="H9" s="59">
        <v>2599</v>
      </c>
      <c r="I9" s="59">
        <v>6239</v>
      </c>
      <c r="J9" s="50">
        <v>8838</v>
      </c>
    </row>
    <row r="10" spans="1:10" ht="21.75" thickBot="1" x14ac:dyDescent="0.2">
      <c r="A10" s="58" t="s">
        <v>134</v>
      </c>
      <c r="B10" s="56" t="s">
        <v>11</v>
      </c>
      <c r="C10" s="56" t="s">
        <v>11</v>
      </c>
      <c r="D10" s="56">
        <v>25678</v>
      </c>
      <c r="E10" s="56">
        <v>-4235</v>
      </c>
      <c r="F10" s="56" t="s">
        <v>11</v>
      </c>
      <c r="G10" s="60"/>
      <c r="H10" s="56">
        <v>21443</v>
      </c>
      <c r="I10" s="56">
        <v>-10223</v>
      </c>
      <c r="J10" s="51">
        <v>11220</v>
      </c>
    </row>
    <row r="11" spans="1:10" ht="21.75" thickBot="1" x14ac:dyDescent="0.2">
      <c r="A11" s="58" t="s">
        <v>135</v>
      </c>
      <c r="B11" s="56" t="s">
        <v>11</v>
      </c>
      <c r="C11" s="56" t="s">
        <v>11</v>
      </c>
      <c r="D11" s="56">
        <v>25678</v>
      </c>
      <c r="E11" s="56">
        <v>-4235</v>
      </c>
      <c r="F11" s="56" t="s">
        <v>11</v>
      </c>
      <c r="G11" s="56">
        <v>2599</v>
      </c>
      <c r="H11" s="56">
        <v>24042</v>
      </c>
      <c r="I11" s="56">
        <v>-3984</v>
      </c>
      <c r="J11" s="51">
        <v>20058</v>
      </c>
    </row>
    <row r="12" spans="1:10" ht="21" x14ac:dyDescent="0.15">
      <c r="A12" s="61" t="s">
        <v>136</v>
      </c>
      <c r="B12" s="50">
        <v>107714</v>
      </c>
      <c r="C12" s="50">
        <v>-3182</v>
      </c>
      <c r="D12" s="50">
        <f>D8+D11</f>
        <v>25751</v>
      </c>
      <c r="E12" s="50">
        <f>E8+E11</f>
        <v>-2782</v>
      </c>
      <c r="F12" s="50">
        <v>76</v>
      </c>
      <c r="G12" s="50">
        <f>G8+G11</f>
        <v>-53797</v>
      </c>
      <c r="H12" s="50">
        <f>H8+H11</f>
        <v>73780</v>
      </c>
      <c r="I12" s="50">
        <f>I8+I11</f>
        <v>103315</v>
      </c>
      <c r="J12" s="50">
        <f>J8+J11</f>
        <v>177095</v>
      </c>
    </row>
    <row r="13" spans="1:10" ht="11.25" thickBot="1" x14ac:dyDescent="0.2">
      <c r="A13" s="61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1.25" thickBot="1" x14ac:dyDescent="0.2">
      <c r="A14" s="58" t="s">
        <v>137</v>
      </c>
      <c r="B14" s="62">
        <v>107714</v>
      </c>
      <c r="C14" s="62">
        <v>-18542</v>
      </c>
      <c r="D14" s="62">
        <v>-31</v>
      </c>
      <c r="E14" s="62">
        <v>8896</v>
      </c>
      <c r="F14" s="62">
        <v>71</v>
      </c>
      <c r="G14" s="62">
        <v>-715</v>
      </c>
      <c r="H14" s="62">
        <v>97393</v>
      </c>
      <c r="I14" s="62">
        <v>260352</v>
      </c>
      <c r="J14" s="62">
        <v>357745</v>
      </c>
    </row>
    <row r="15" spans="1:10" x14ac:dyDescent="0.15">
      <c r="A15" s="58" t="s">
        <v>138</v>
      </c>
      <c r="B15" s="50"/>
      <c r="C15" s="50"/>
      <c r="D15" s="50"/>
      <c r="E15" s="50"/>
      <c r="F15" s="50"/>
      <c r="G15" s="59">
        <v>-3740</v>
      </c>
      <c r="H15" s="59">
        <v>-3740</v>
      </c>
      <c r="I15" s="59">
        <v>-4969</v>
      </c>
      <c r="J15" s="59">
        <v>-8709</v>
      </c>
    </row>
    <row r="16" spans="1:10" ht="21.75" thickBot="1" x14ac:dyDescent="0.2">
      <c r="A16" s="58" t="s">
        <v>79</v>
      </c>
      <c r="B16" s="51"/>
      <c r="C16" s="51"/>
      <c r="D16" s="56">
        <v>33</v>
      </c>
      <c r="E16" s="56">
        <v>2262</v>
      </c>
      <c r="F16" s="51"/>
      <c r="G16" s="51"/>
      <c r="H16" s="56">
        <v>2295</v>
      </c>
      <c r="I16" s="56">
        <v>5555</v>
      </c>
      <c r="J16" s="56">
        <v>7851</v>
      </c>
    </row>
    <row r="17" spans="1:10" ht="21.75" thickBot="1" x14ac:dyDescent="0.2">
      <c r="A17" s="58" t="s">
        <v>135</v>
      </c>
      <c r="B17" s="51"/>
      <c r="C17" s="51"/>
      <c r="D17" s="56">
        <v>33</v>
      </c>
      <c r="E17" s="56">
        <v>2262</v>
      </c>
      <c r="F17" s="56"/>
      <c r="G17" s="56">
        <v>-3740</v>
      </c>
      <c r="H17" s="56">
        <v>-1445</v>
      </c>
      <c r="I17" s="56">
        <v>585</v>
      </c>
      <c r="J17" s="56">
        <v>-859</v>
      </c>
    </row>
    <row r="18" spans="1:10" ht="21.75" thickBot="1" x14ac:dyDescent="0.2">
      <c r="A18" s="61" t="s">
        <v>139</v>
      </c>
      <c r="B18" s="52">
        <v>107714</v>
      </c>
      <c r="C18" s="52">
        <v>-18542</v>
      </c>
      <c r="D18" s="52">
        <f t="shared" ref="D18:J18" si="0">D14+D17</f>
        <v>2</v>
      </c>
      <c r="E18" s="52">
        <f t="shared" si="0"/>
        <v>11158</v>
      </c>
      <c r="F18" s="52">
        <f t="shared" si="0"/>
        <v>71</v>
      </c>
      <c r="G18" s="52">
        <f t="shared" si="0"/>
        <v>-4455</v>
      </c>
      <c r="H18" s="52">
        <f t="shared" si="0"/>
        <v>95948</v>
      </c>
      <c r="I18" s="52">
        <f t="shared" si="0"/>
        <v>260937</v>
      </c>
      <c r="J18" s="52">
        <f t="shared" si="0"/>
        <v>356886</v>
      </c>
    </row>
    <row r="19" spans="1:10" ht="11.25" thickTop="1" x14ac:dyDescent="0.15"/>
    <row r="24" spans="1:10" ht="11.25" thickBot="1" x14ac:dyDescent="0.2">
      <c r="A24" s="83"/>
      <c r="C24" s="83"/>
    </row>
    <row r="25" spans="1:10" ht="45.75" customHeight="1" x14ac:dyDescent="0.25">
      <c r="A25" s="21" t="s">
        <v>140</v>
      </c>
      <c r="C25" s="81" t="s">
        <v>141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Баланс</vt:lpstr>
      <vt:lpstr>ОПиУ</vt:lpstr>
      <vt:lpstr>ОДДС</vt:lpstr>
      <vt:lpstr>Капитал</vt:lpstr>
      <vt:lpstr>ОПиУ!_Hlk117506244</vt:lpstr>
      <vt:lpstr>Баланс!_Hlk117607850</vt:lpstr>
      <vt:lpstr>Баланс!_Hlk117609924</vt:lpstr>
      <vt:lpstr>Баланс!_Hlk117609953</vt:lpstr>
      <vt:lpstr>Баланс!_Hlk117609962</vt:lpstr>
      <vt:lpstr>Баланс!_Hlk117610019</vt:lpstr>
      <vt:lpstr>Баланс!_Hlk117610055</vt:lpstr>
      <vt:lpstr>ОПиУ!_Hlk117879145</vt:lpstr>
      <vt:lpstr>ОДДС!_Hlk118030142</vt:lpstr>
      <vt:lpstr>ОДДС!_Hlk118030240</vt:lpstr>
      <vt:lpstr>ОДДС!_Hlk118031397</vt:lpstr>
      <vt:lpstr>ОДДС!_Hlk118031413</vt:lpstr>
      <vt:lpstr>ОДДС!_Hlk118031537</vt:lpstr>
      <vt:lpstr>Баланс!_Hlk120709774</vt:lpstr>
      <vt:lpstr>ОДДС!_Hlk316977636</vt:lpstr>
      <vt:lpstr>Баланс!_Hlk316980784</vt:lpstr>
      <vt:lpstr>ОПиУ!_Hlk73091446</vt:lpstr>
      <vt:lpstr>ОПиУ!_Hlk73091500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Kolpachshikov</dc:creator>
  <cp:lastModifiedBy>Boris Kolpachshikov</cp:lastModifiedBy>
  <dcterms:created xsi:type="dcterms:W3CDTF">2015-06-05T18:19:34Z</dcterms:created>
  <dcterms:modified xsi:type="dcterms:W3CDTF">2022-11-30T11:22:41Z</dcterms:modified>
</cp:coreProperties>
</file>