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'!$A$11</definedName>
  </definedNames>
  <calcPr fullCalcOnLoad="1"/>
</workbook>
</file>

<file path=xl/sharedStrings.xml><?xml version="1.0" encoding="utf-8"?>
<sst xmlns="http://schemas.openxmlformats.org/spreadsheetml/2006/main" count="142" uniqueCount="95">
  <si>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</si>
  <si>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</si>
  <si>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</si>
  <si>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</si>
  <si>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Итого активы</t>
  </si>
  <si>
    <t>Долгосрочные обязательства</t>
  </si>
  <si>
    <t>ОТЧЕТ ОБ ИЗМЕНЕНИЯХ В КАПИТАЛЕ</t>
  </si>
  <si>
    <t>ОТЧЕТ</t>
  </si>
  <si>
    <t>О  СОВОКУПНОМ  ДОХОДЕ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</si>
  <si>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</si>
  <si>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</si>
  <si>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</si>
  <si>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</si>
  <si>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</si>
  <si>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</si>
  <si>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 xml:space="preserve">Денежные средства, ограниченные в использовании </t>
  </si>
  <si>
    <t>Текущие активы</t>
  </si>
  <si>
    <t>-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</si>
  <si>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</si>
  <si>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</si>
  <si>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</si>
  <si>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</si>
  <si>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</si>
  <si>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Текущие обязательства</t>
  </si>
  <si>
    <t>Авансы полученные</t>
  </si>
  <si>
    <t>Итого капитал и обязательства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</si>
  <si>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</si>
  <si>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</si>
  <si>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</si>
  <si>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</si>
  <si>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</si>
  <si>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</si>
  <si>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</si>
  <si>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</si>
  <si>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</si>
  <si>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>−</t>
  </si>
  <si>
    <t xml:space="preserve">Итого совокупный доход за год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</si>
  <si>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</si>
  <si>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</si>
  <si>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</si>
  <si>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</si>
  <si>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Финансовые затраты</t>
  </si>
  <si>
    <t>Нереализованная отрицательная / (положительная) курсовая разница, нетто</t>
  </si>
  <si>
    <t>Денежные потоки по инвестиционной деятельности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</si>
  <si>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</si>
  <si>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</si>
  <si>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</si>
  <si>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</si>
  <si>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</si>
  <si>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</si>
  <si>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</si>
  <si>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</si>
  <si>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</si>
  <si>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______________</t>
  </si>
  <si>
    <t>Генеральный директор</t>
  </si>
  <si>
    <t>Главный бухгалтер</t>
  </si>
  <si>
    <t>________________</t>
  </si>
  <si>
    <t>О ФИНАНСОВОМ  ПОЛОЖЕНИИ за три месяца, закончившиеся 31 марта 2019 года</t>
  </si>
  <si>
    <t>31 марта 2019</t>
  </si>
  <si>
    <t>31 декабря 2018</t>
  </si>
  <si>
    <t xml:space="preserve"> за  три месяца, закончившиеся 31 марта 2019 года</t>
  </si>
  <si>
    <t>За три месяца, закончившиеся 31 марта 2019 года</t>
  </si>
  <si>
    <t>За три месяца, закончившиеся 31 марта 2018 года</t>
  </si>
  <si>
    <t xml:space="preserve">На 1 января 2018 года </t>
  </si>
  <si>
    <t>На 31 декабря 2018 года</t>
  </si>
  <si>
    <t xml:space="preserve">На 1 января 2019 года </t>
  </si>
  <si>
    <t>На 31 марта 2019 года</t>
  </si>
  <si>
    <t>Liu Wei</t>
  </si>
  <si>
    <t>Машкенов А. М.</t>
  </si>
  <si>
    <t xml:space="preserve">Консолидированная промежуточная финансовая отчетность АО "NorthCaspianPetroleum", составленная в соответствии  с МСФО , на 31 марта 2019 года </t>
  </si>
  <si>
    <t>Прочие долгосрочные активы</t>
  </si>
  <si>
    <t xml:space="preserve">Краткосрочные займы </t>
  </si>
  <si>
    <t>Дополнительно оплаченный капитал</t>
  </si>
  <si>
    <t>Прочие резервы</t>
  </si>
  <si>
    <t xml:space="preserve">Накопленный убыток </t>
  </si>
  <si>
    <t>Резерв по ликвидации и восстановлению месторождений и контрактных обязательств</t>
  </si>
  <si>
    <t>Займы</t>
  </si>
  <si>
    <t>Кредиторская задолженность</t>
  </si>
  <si>
    <t>Резерв</t>
  </si>
  <si>
    <t>Прочие краткосрочные обязательства</t>
  </si>
  <si>
    <t>Прочие операционные расходы</t>
  </si>
  <si>
    <t>Накопленный дефицит</t>
  </si>
  <si>
    <t>Изменение в операционных активах</t>
  </si>
  <si>
    <t>Изменение в прочих краткосрочных активах</t>
  </si>
  <si>
    <t>Изменение в операционных обязательствах</t>
  </si>
  <si>
    <t>Изменение в кредиторской задолженности</t>
  </si>
  <si>
    <t>Изменение в оценочных обязательствах</t>
  </si>
  <si>
    <t>Предоставление займов</t>
  </si>
  <si>
    <t>Приобретение оценочных и разведочных активов</t>
  </si>
  <si>
    <t>Изменение в денежных средствах, ограниченных в использовании</t>
  </si>
  <si>
    <t>Убыток от выбытия основных средств</t>
  </si>
  <si>
    <t>Резервы по контрактным обязательствам</t>
  </si>
  <si>
    <t>Денежные потоки от операционной деятельности до изменений в оборотном капитале</t>
  </si>
  <si>
    <t>Чистые денежные (использованные в)/потоки от  операционной деятельности</t>
  </si>
  <si>
    <t>Чистые денежные потоки от финансовой деятельности</t>
  </si>
</sst>
</file>

<file path=xl/styles.xml><?xml version="1.0" encoding="utf-8"?>
<styleSheet xmlns="http://schemas.openxmlformats.org/spreadsheetml/2006/main">
  <numFmts count="68">
    <numFmt numFmtId="5" formatCode="#,##0\ &quot;₽&quot;_);\(#,##0\ &quot;₽&quot;\)"/>
    <numFmt numFmtId="6" formatCode="#,##0\ &quot;₽&quot;_);[Red]\(#,##0\ &quot;₽&quot;\)"/>
    <numFmt numFmtId="7" formatCode="#,##0.00\ &quot;₽&quot;_);\(#,##0.00\ &quot;₽&quot;\)"/>
    <numFmt numFmtId="8" formatCode="#,##0.00\ &quot;₽&quot;_);[Red]\(#,##0.00\ &quot;₽&quot;\)"/>
    <numFmt numFmtId="42" formatCode="_ * #,##0_)\ &quot;₽&quot;_ ;_ * \(#,##0\)\ &quot;₽&quot;_ ;_ * &quot;-&quot;_)\ &quot;₽&quot;_ ;_ @_ "/>
    <numFmt numFmtId="41" formatCode="_ * #,##0_)\ _₽_ ;_ * \(#,##0\)\ _₽_ ;_ * &quot;-&quot;_)\ _₽_ ;_ @_ "/>
    <numFmt numFmtId="44" formatCode="_ * #,##0.00_)\ &quot;₽&quot;_ ;_ * \(#,##0.00\)\ &quot;₽&quot;_ ;_ * &quot;-&quot;??_)\ &quot;₽&quot;_ ;_ @_ "/>
    <numFmt numFmtId="43" formatCode="_ * #,##0.00_)\ _₽_ ;_ * \(#,##0.00\)\ _₽_ ;_ * &quot;-&quot;??_)\ _₽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  <numFmt numFmtId="208" formatCode="_ * #,##0_ ;_ * \-#,##0_ ;_ * &quot;-&quot;??_ ;_ @_ "/>
    <numFmt numFmtId="209" formatCode="0.0"/>
    <numFmt numFmtId="210" formatCode="_-* #,##0.0_р_._-;\-* #,##0.0_р_._-;_-* &quot;-&quot;??_р_._-;_-@_-"/>
    <numFmt numFmtId="211" formatCode="_-* #,##0_р_._-;\-* #,##0_р_._-;_-* &quot;-&quot;??_р_._-;_-@_-"/>
    <numFmt numFmtId="212" formatCode="&quot;Истина&quot;;&quot;Истина&quot;;&quot;Ложь&quot;"/>
    <numFmt numFmtId="213" formatCode="&quot;Вкл&quot;;&quot;Вкл&quot;;&quot;Выкл&quot;"/>
    <numFmt numFmtId="214" formatCode="_ * #,##0.00_ ;_ * \-#,##0.00_ ;_ * &quot;-&quot;??_ ;_ @_ "/>
    <numFmt numFmtId="215" formatCode="_(* #,##0.000_);_(* \(#,##0.000\);_(* &quot;-&quot;??_);_(@_)"/>
    <numFmt numFmtId="216" formatCode="0.00_ ;\-0.00\ "/>
    <numFmt numFmtId="217" formatCode="[$-FC19]d\ mmmm\ yyyy\ &quot;г.&quot;"/>
    <numFmt numFmtId="218" formatCode="0.00_);\(0.00\)"/>
    <numFmt numFmtId="219" formatCode="#,##0.00_);\(#,##0.00\)"/>
    <numFmt numFmtId="220" formatCode="#,##0_);\(#,##0\)"/>
    <numFmt numFmtId="221" formatCode="0.000_);\(0.000\)"/>
    <numFmt numFmtId="222" formatCode="0.0000_);\(0.0000\)"/>
    <numFmt numFmtId="223" formatCode="0.0_);\(0.0\)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sz val="9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/>
    </border>
    <border>
      <left/>
      <right/>
      <top style="medium"/>
      <bottom/>
    </border>
    <border>
      <left/>
      <right/>
      <top style="thick"/>
      <bottom/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</borders>
  <cellStyleXfs count="5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5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5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5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5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5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5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169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5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5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5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5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5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5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6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7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8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10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0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11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12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3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4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6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184" fontId="117" fillId="0" borderId="0">
      <alignment/>
      <protection/>
    </xf>
    <xf numFmtId="2" fontId="9" fillId="0" borderId="0">
      <alignment/>
      <protection/>
    </xf>
    <xf numFmtId="0" fontId="117" fillId="0" borderId="0">
      <alignment/>
      <protection/>
    </xf>
    <xf numFmtId="175" fontId="117" fillId="0" borderId="0">
      <alignment/>
      <protection/>
    </xf>
    <xf numFmtId="0" fontId="117" fillId="0" borderId="0">
      <alignment/>
      <protection/>
    </xf>
    <xf numFmtId="174" fontId="117" fillId="0" borderId="0">
      <alignment/>
      <protection/>
    </xf>
    <xf numFmtId="0" fontId="117" fillId="0" borderId="0">
      <alignment/>
      <protection/>
    </xf>
    <xf numFmtId="175" fontId="9" fillId="0" borderId="0">
      <alignment/>
      <protection/>
    </xf>
    <xf numFmtId="174" fontId="118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7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9" fillId="0" borderId="0" applyNumberFormat="0" applyFill="0" applyBorder="0" applyAlignment="0" applyProtection="0"/>
    <xf numFmtId="0" fontId="120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2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2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2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4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4" fillId="0" borderId="0">
      <alignment/>
      <protection locked="0"/>
    </xf>
  </cellStyleXfs>
  <cellXfs count="133">
    <xf numFmtId="0" fontId="0" fillId="0" borderId="0" xfId="0" applyFont="1" applyAlignment="1">
      <alignment/>
    </xf>
    <xf numFmtId="0" fontId="125" fillId="0" borderId="0" xfId="0" applyFont="1" applyAlignment="1">
      <alignment/>
    </xf>
    <xf numFmtId="0" fontId="117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17" fillId="0" borderId="0" xfId="0" applyFont="1" applyFill="1" applyAlignment="1">
      <alignment/>
    </xf>
    <xf numFmtId="171" fontId="117" fillId="0" borderId="0" xfId="532" applyFont="1" applyFill="1" applyAlignment="1">
      <alignment/>
    </xf>
    <xf numFmtId="0" fontId="6" fillId="69" borderId="0" xfId="452" applyFont="1" applyFill="1">
      <alignment/>
      <protection/>
    </xf>
    <xf numFmtId="4" fontId="6" fillId="69" borderId="0" xfId="452" applyNumberFormat="1" applyFont="1" applyFill="1" applyAlignment="1">
      <alignment horizontal="right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126" fillId="0" borderId="10" xfId="0" applyFont="1" applyBorder="1" applyAlignment="1">
      <alignment wrapText="1"/>
    </xf>
    <xf numFmtId="0" fontId="127" fillId="0" borderId="0" xfId="0" applyFont="1" applyAlignment="1">
      <alignment horizontal="center" wrapText="1"/>
    </xf>
    <xf numFmtId="0" fontId="127" fillId="0" borderId="10" xfId="0" applyFont="1" applyBorder="1" applyAlignment="1">
      <alignment horizontal="center" wrapText="1"/>
    </xf>
    <xf numFmtId="0" fontId="128" fillId="0" borderId="10" xfId="0" applyFont="1" applyBorder="1" applyAlignment="1">
      <alignment horizontal="right" wrapText="1"/>
    </xf>
    <xf numFmtId="0" fontId="128" fillId="0" borderId="0" xfId="0" applyFont="1" applyAlignment="1">
      <alignment horizontal="right" wrapText="1"/>
    </xf>
    <xf numFmtId="0" fontId="127" fillId="0" borderId="0" xfId="0" applyFont="1" applyAlignment="1">
      <alignment wrapText="1"/>
    </xf>
    <xf numFmtId="0" fontId="117" fillId="0" borderId="0" xfId="0" applyFont="1" applyAlignment="1">
      <alignment horizontal="center" wrapText="1"/>
    </xf>
    <xf numFmtId="0" fontId="127" fillId="0" borderId="0" xfId="0" applyFont="1" applyAlignment="1">
      <alignment horizontal="right" wrapText="1"/>
    </xf>
    <xf numFmtId="0" fontId="117" fillId="0" borderId="0" xfId="0" applyFont="1" applyAlignment="1">
      <alignment horizontal="right" wrapText="1"/>
    </xf>
    <xf numFmtId="0" fontId="129" fillId="0" borderId="0" xfId="0" applyFont="1" applyAlignment="1">
      <alignment horizontal="center" wrapText="1"/>
    </xf>
    <xf numFmtId="0" fontId="117" fillId="0" borderId="0" xfId="0" applyFont="1" applyAlignment="1">
      <alignment wrapText="1"/>
    </xf>
    <xf numFmtId="3" fontId="117" fillId="0" borderId="0" xfId="0" applyNumberFormat="1" applyFont="1" applyAlignment="1">
      <alignment horizontal="right" wrapText="1"/>
    </xf>
    <xf numFmtId="0" fontId="117" fillId="0" borderId="10" xfId="0" applyFont="1" applyBorder="1" applyAlignment="1">
      <alignment wrapText="1"/>
    </xf>
    <xf numFmtId="0" fontId="117" fillId="0" borderId="10" xfId="0" applyFont="1" applyBorder="1" applyAlignment="1">
      <alignment horizontal="center" wrapText="1"/>
    </xf>
    <xf numFmtId="3" fontId="117" fillId="0" borderId="10" xfId="0" applyNumberFormat="1" applyFont="1" applyBorder="1" applyAlignment="1">
      <alignment horizontal="right" wrapText="1"/>
    </xf>
    <xf numFmtId="0" fontId="129" fillId="0" borderId="10" xfId="0" applyFont="1" applyBorder="1" applyAlignment="1">
      <alignment wrapText="1"/>
    </xf>
    <xf numFmtId="0" fontId="127" fillId="0" borderId="36" xfId="0" applyFont="1" applyBorder="1" applyAlignment="1">
      <alignment horizontal="left" wrapText="1"/>
    </xf>
    <xf numFmtId="0" fontId="117" fillId="0" borderId="36" xfId="0" applyFont="1" applyBorder="1" applyAlignment="1">
      <alignment horizontal="center" wrapText="1"/>
    </xf>
    <xf numFmtId="3" fontId="117" fillId="0" borderId="36" xfId="0" applyNumberFormat="1" applyFont="1" applyBorder="1" applyAlignment="1">
      <alignment horizontal="right" wrapText="1"/>
    </xf>
    <xf numFmtId="0" fontId="129" fillId="0" borderId="0" xfId="0" applyFont="1" applyAlignment="1">
      <alignment wrapText="1"/>
    </xf>
    <xf numFmtId="0" fontId="129" fillId="0" borderId="37" xfId="0" applyFont="1" applyBorder="1" applyAlignment="1">
      <alignment wrapText="1"/>
    </xf>
    <xf numFmtId="0" fontId="129" fillId="0" borderId="37" xfId="0" applyFont="1" applyBorder="1" applyAlignment="1">
      <alignment horizontal="center" wrapText="1"/>
    </xf>
    <xf numFmtId="0" fontId="129" fillId="0" borderId="8" xfId="0" applyFont="1" applyBorder="1" applyAlignment="1">
      <alignment wrapText="1"/>
    </xf>
    <xf numFmtId="0" fontId="117" fillId="0" borderId="8" xfId="0" applyFont="1" applyBorder="1" applyAlignment="1">
      <alignment horizontal="center" wrapText="1"/>
    </xf>
    <xf numFmtId="3" fontId="117" fillId="0" borderId="8" xfId="0" applyNumberFormat="1" applyFont="1" applyBorder="1" applyAlignment="1">
      <alignment horizontal="right" wrapText="1"/>
    </xf>
    <xf numFmtId="0" fontId="127" fillId="0" borderId="10" xfId="0" applyFont="1" applyBorder="1" applyAlignment="1">
      <alignment horizontal="left" wrapText="1"/>
    </xf>
    <xf numFmtId="0" fontId="117" fillId="0" borderId="36" xfId="0" applyFont="1" applyBorder="1" applyAlignment="1">
      <alignment horizontal="left" wrapText="1"/>
    </xf>
    <xf numFmtId="0" fontId="127" fillId="0" borderId="36" xfId="0" applyFont="1" applyBorder="1" applyAlignment="1">
      <alignment horizontal="right" wrapText="1"/>
    </xf>
    <xf numFmtId="0" fontId="127" fillId="0" borderId="37" xfId="0" applyFont="1" applyBorder="1" applyAlignment="1">
      <alignment horizontal="center" wrapText="1"/>
    </xf>
    <xf numFmtId="0" fontId="129" fillId="0" borderId="38" xfId="0" applyFont="1" applyBorder="1" applyAlignment="1">
      <alignment horizontal="center" wrapText="1"/>
    </xf>
    <xf numFmtId="0" fontId="128" fillId="0" borderId="37" xfId="0" applyFont="1" applyBorder="1" applyAlignment="1">
      <alignment horizontal="right" wrapText="1"/>
    </xf>
    <xf numFmtId="0" fontId="117" fillId="0" borderId="37" xfId="0" applyFont="1" applyBorder="1" applyAlignment="1">
      <alignment horizontal="right" wrapText="1"/>
    </xf>
    <xf numFmtId="0" fontId="117" fillId="0" borderId="38" xfId="0" applyFont="1" applyBorder="1" applyAlignment="1">
      <alignment horizontal="right" wrapText="1"/>
    </xf>
    <xf numFmtId="0" fontId="127" fillId="0" borderId="37" xfId="0" applyFont="1" applyBorder="1" applyAlignment="1">
      <alignment wrapText="1"/>
    </xf>
    <xf numFmtId="0" fontId="127" fillId="0" borderId="37" xfId="0" applyFont="1" applyBorder="1" applyAlignment="1">
      <alignment horizontal="right" wrapText="1"/>
    </xf>
    <xf numFmtId="0" fontId="127" fillId="0" borderId="10" xfId="0" applyFont="1" applyBorder="1" applyAlignment="1">
      <alignment wrapText="1"/>
    </xf>
    <xf numFmtId="0" fontId="117" fillId="0" borderId="36" xfId="0" applyFont="1" applyBorder="1" applyAlignment="1">
      <alignment wrapText="1"/>
    </xf>
    <xf numFmtId="0" fontId="127" fillId="0" borderId="36" xfId="0" applyFont="1" applyBorder="1" applyAlignment="1">
      <alignment horizontal="center" wrapText="1"/>
    </xf>
    <xf numFmtId="172" fontId="117" fillId="0" borderId="0" xfId="0" applyNumberFormat="1" applyFont="1" applyAlignment="1">
      <alignment horizontal="right" wrapText="1"/>
    </xf>
    <xf numFmtId="172" fontId="117" fillId="0" borderId="10" xfId="0" applyNumberFormat="1" applyFont="1" applyBorder="1" applyAlignment="1">
      <alignment horizontal="right" wrapText="1"/>
    </xf>
    <xf numFmtId="172" fontId="127" fillId="0" borderId="0" xfId="0" applyNumberFormat="1" applyFont="1" applyAlignment="1">
      <alignment horizontal="right" wrapText="1"/>
    </xf>
    <xf numFmtId="0" fontId="127" fillId="0" borderId="10" xfId="0" applyFont="1" applyBorder="1" applyAlignment="1">
      <alignment horizontal="right" wrapText="1"/>
    </xf>
    <xf numFmtId="0" fontId="127" fillId="0" borderId="8" xfId="0" applyFont="1" applyBorder="1" applyAlignment="1">
      <alignment wrapText="1"/>
    </xf>
    <xf numFmtId="0" fontId="127" fillId="0" borderId="8" xfId="0" applyFont="1" applyBorder="1" applyAlignment="1">
      <alignment horizontal="center" wrapText="1"/>
    </xf>
    <xf numFmtId="3" fontId="127" fillId="0" borderId="8" xfId="0" applyNumberFormat="1" applyFont="1" applyBorder="1" applyAlignment="1">
      <alignment horizontal="right" wrapText="1"/>
    </xf>
    <xf numFmtId="0" fontId="127" fillId="0" borderId="8" xfId="0" applyFont="1" applyBorder="1" applyAlignment="1">
      <alignment horizontal="right" wrapText="1"/>
    </xf>
    <xf numFmtId="0" fontId="117" fillId="0" borderId="10" xfId="0" applyFont="1" applyBorder="1" applyAlignment="1">
      <alignment horizontal="right" wrapText="1"/>
    </xf>
    <xf numFmtId="3" fontId="127" fillId="0" borderId="10" xfId="0" applyNumberFormat="1" applyFont="1" applyBorder="1" applyAlignment="1">
      <alignment horizontal="right" wrapText="1"/>
    </xf>
    <xf numFmtId="3" fontId="127" fillId="0" borderId="0" xfId="0" applyNumberFormat="1" applyFont="1" applyAlignment="1">
      <alignment horizontal="right" wrapText="1"/>
    </xf>
    <xf numFmtId="3" fontId="127" fillId="0" borderId="37" xfId="0" applyNumberFormat="1" applyFont="1" applyBorder="1" applyAlignment="1">
      <alignment horizontal="right" wrapText="1"/>
    </xf>
    <xf numFmtId="0" fontId="129" fillId="0" borderId="10" xfId="0" applyFont="1" applyBorder="1" applyAlignment="1">
      <alignment horizontal="center" wrapText="1"/>
    </xf>
    <xf numFmtId="0" fontId="128" fillId="0" borderId="0" xfId="0" applyFont="1" applyAlignment="1">
      <alignment wrapText="1"/>
    </xf>
    <xf numFmtId="0" fontId="127" fillId="0" borderId="36" xfId="0" applyFont="1" applyBorder="1" applyAlignment="1">
      <alignment wrapText="1"/>
    </xf>
    <xf numFmtId="0" fontId="129" fillId="0" borderId="36" xfId="0" applyFont="1" applyBorder="1" applyAlignment="1">
      <alignment horizontal="center" wrapText="1"/>
    </xf>
    <xf numFmtId="3" fontId="127" fillId="0" borderId="36" xfId="0" applyNumberFormat="1" applyFont="1" applyBorder="1" applyAlignment="1">
      <alignment horizontal="right" wrapText="1"/>
    </xf>
    <xf numFmtId="172" fontId="127" fillId="0" borderId="10" xfId="0" applyNumberFormat="1" applyFont="1" applyBorder="1" applyAlignment="1">
      <alignment horizontal="right" wrapText="1"/>
    </xf>
    <xf numFmtId="0" fontId="117" fillId="0" borderId="0" xfId="0" applyFont="1" applyAlignment="1">
      <alignment wrapText="1"/>
    </xf>
    <xf numFmtId="0" fontId="127" fillId="0" borderId="0" xfId="0" applyFont="1" applyAlignment="1">
      <alignment horizontal="center" wrapText="1"/>
    </xf>
    <xf numFmtId="0" fontId="117" fillId="0" borderId="0" xfId="0" applyFont="1" applyBorder="1" applyAlignment="1">
      <alignment wrapText="1"/>
    </xf>
    <xf numFmtId="0" fontId="117" fillId="0" borderId="0" xfId="0" applyFont="1" applyBorder="1" applyAlignment="1">
      <alignment horizontal="center" wrapText="1"/>
    </xf>
    <xf numFmtId="3" fontId="117" fillId="0" borderId="0" xfId="0" applyNumberFormat="1" applyFont="1" applyBorder="1" applyAlignment="1">
      <alignment horizontal="right" wrapText="1"/>
    </xf>
    <xf numFmtId="0" fontId="129" fillId="0" borderId="0" xfId="0" applyFont="1" applyBorder="1" applyAlignment="1">
      <alignment horizontal="center" wrapText="1"/>
    </xf>
    <xf numFmtId="0" fontId="117" fillId="0" borderId="0" xfId="0" applyFont="1" applyBorder="1" applyAlignment="1">
      <alignment horizontal="right" wrapText="1"/>
    </xf>
    <xf numFmtId="0" fontId="129" fillId="0" borderId="9" xfId="0" applyFont="1" applyBorder="1" applyAlignment="1">
      <alignment wrapText="1"/>
    </xf>
    <xf numFmtId="0" fontId="117" fillId="0" borderId="9" xfId="0" applyFont="1" applyBorder="1" applyAlignment="1">
      <alignment horizontal="center" wrapText="1"/>
    </xf>
    <xf numFmtId="3" fontId="117" fillId="0" borderId="9" xfId="0" applyNumberFormat="1" applyFont="1" applyBorder="1" applyAlignment="1">
      <alignment horizontal="right" wrapText="1"/>
    </xf>
    <xf numFmtId="0" fontId="130" fillId="0" borderId="0" xfId="0" applyFont="1" applyAlignment="1">
      <alignment wrapText="1"/>
    </xf>
    <xf numFmtId="0" fontId="130" fillId="0" borderId="38" xfId="0" applyFont="1" applyBorder="1" applyAlignment="1">
      <alignment wrapText="1"/>
    </xf>
    <xf numFmtId="0" fontId="3" fillId="0" borderId="7" xfId="411" applyFont="1" applyFill="1" applyBorder="1" applyAlignment="1">
      <alignment vertical="center"/>
      <protection/>
    </xf>
    <xf numFmtId="0" fontId="127" fillId="0" borderId="0" xfId="0" applyFont="1" applyBorder="1" applyAlignment="1">
      <alignment wrapText="1"/>
    </xf>
    <xf numFmtId="3" fontId="127" fillId="0" borderId="0" xfId="0" applyNumberFormat="1" applyFont="1" applyBorder="1" applyAlignment="1">
      <alignment horizontal="right" wrapText="1"/>
    </xf>
    <xf numFmtId="0" fontId="127" fillId="0" borderId="0" xfId="0" applyFont="1" applyBorder="1" applyAlignment="1">
      <alignment horizontal="right" wrapText="1"/>
    </xf>
    <xf numFmtId="0" fontId="117" fillId="0" borderId="0" xfId="0" applyFont="1" applyAlignment="1">
      <alignment horizontal="center" wrapText="1"/>
    </xf>
    <xf numFmtId="0" fontId="127" fillId="0" borderId="10" xfId="0" applyFont="1" applyBorder="1" applyAlignment="1">
      <alignment horizontal="center" wrapText="1"/>
    </xf>
    <xf numFmtId="208" fontId="97" fillId="0" borderId="10" xfId="532" applyNumberFormat="1" applyFont="1" applyFill="1" applyBorder="1" applyAlignment="1">
      <alignment/>
    </xf>
    <xf numFmtId="208" fontId="97" fillId="0" borderId="8" xfId="532" applyNumberFormat="1" applyFont="1" applyFill="1" applyBorder="1" applyAlignment="1">
      <alignment/>
    </xf>
    <xf numFmtId="0" fontId="117" fillId="0" borderId="0" xfId="0" applyFont="1" applyAlignment="1">
      <alignment wrapText="1"/>
    </xf>
    <xf numFmtId="0" fontId="117" fillId="0" borderId="39" xfId="0" applyFont="1" applyBorder="1" applyAlignment="1">
      <alignment vertical="center" wrapText="1"/>
    </xf>
    <xf numFmtId="0" fontId="117" fillId="0" borderId="40" xfId="0" applyFont="1" applyBorder="1" applyAlignment="1">
      <alignment vertical="center" wrapText="1"/>
    </xf>
    <xf numFmtId="0" fontId="117" fillId="0" borderId="0" xfId="0" applyFont="1" applyBorder="1" applyAlignment="1">
      <alignment horizontal="left" vertical="top" wrapText="1"/>
    </xf>
    <xf numFmtId="0" fontId="117" fillId="0" borderId="0" xfId="0" applyFont="1" applyBorder="1" applyAlignment="1">
      <alignment vertical="center" wrapText="1"/>
    </xf>
    <xf numFmtId="0" fontId="125" fillId="0" borderId="0" xfId="0" applyFont="1" applyBorder="1" applyAlignment="1">
      <alignment/>
    </xf>
    <xf numFmtId="0" fontId="117" fillId="0" borderId="40" xfId="0" applyFont="1" applyBorder="1" applyAlignment="1">
      <alignment vertical="top" wrapText="1"/>
    </xf>
    <xf numFmtId="0" fontId="117" fillId="0" borderId="39" xfId="0" applyFont="1" applyBorder="1" applyAlignment="1">
      <alignment vertical="top" wrapText="1"/>
    </xf>
    <xf numFmtId="0" fontId="128" fillId="0" borderId="10" xfId="0" applyFont="1" applyBorder="1" applyAlignment="1">
      <alignment horizontal="right" vertical="top" wrapText="1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117" fillId="0" borderId="41" xfId="0" applyFont="1" applyBorder="1" applyAlignment="1">
      <alignment vertical="top" wrapText="1"/>
    </xf>
    <xf numFmtId="0" fontId="117" fillId="0" borderId="0" xfId="0" applyFont="1" applyFill="1" applyBorder="1" applyAlignment="1">
      <alignment/>
    </xf>
    <xf numFmtId="0" fontId="117" fillId="0" borderId="0" xfId="0" applyFont="1" applyAlignment="1">
      <alignment vertical="center" wrapText="1"/>
    </xf>
    <xf numFmtId="0" fontId="11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17" fillId="0" borderId="10" xfId="0" applyFont="1" applyFill="1" applyBorder="1" applyAlignment="1">
      <alignment/>
    </xf>
    <xf numFmtId="0" fontId="117" fillId="0" borderId="10" xfId="0" applyFont="1" applyBorder="1" applyAlignment="1">
      <alignment vertical="center" wrapText="1"/>
    </xf>
    <xf numFmtId="172" fontId="117" fillId="0" borderId="8" xfId="0" applyNumberFormat="1" applyFont="1" applyBorder="1" applyAlignment="1">
      <alignment horizontal="right" wrapText="1"/>
    </xf>
    <xf numFmtId="218" fontId="117" fillId="0" borderId="36" xfId="0" applyNumberFormat="1" applyFont="1" applyBorder="1" applyAlignment="1">
      <alignment horizontal="right" wrapText="1"/>
    </xf>
    <xf numFmtId="0" fontId="117" fillId="0" borderId="8" xfId="0" applyFont="1" applyBorder="1" applyAlignment="1">
      <alignment wrapText="1"/>
    </xf>
    <xf numFmtId="220" fontId="127" fillId="0" borderId="8" xfId="0" applyNumberFormat="1" applyFont="1" applyBorder="1" applyAlignment="1">
      <alignment horizontal="right" wrapText="1"/>
    </xf>
    <xf numFmtId="220" fontId="117" fillId="0" borderId="0" xfId="0" applyNumberFormat="1" applyFont="1" applyAlignment="1">
      <alignment horizontal="right" wrapText="1"/>
    </xf>
    <xf numFmtId="220" fontId="117" fillId="0" borderId="0" xfId="532" applyNumberFormat="1" applyFont="1" applyAlignment="1">
      <alignment horizontal="right" wrapText="1"/>
    </xf>
    <xf numFmtId="220" fontId="117" fillId="0" borderId="8" xfId="0" applyNumberFormat="1" applyFont="1" applyBorder="1" applyAlignment="1">
      <alignment horizontal="right" wrapText="1"/>
    </xf>
    <xf numFmtId="220" fontId="117" fillId="0" borderId="10" xfId="0" applyNumberFormat="1" applyFont="1" applyBorder="1" applyAlignment="1">
      <alignment horizontal="right" wrapText="1"/>
    </xf>
    <xf numFmtId="220" fontId="127" fillId="0" borderId="10" xfId="0" applyNumberFormat="1" applyFont="1" applyBorder="1" applyAlignment="1">
      <alignment horizontal="right" wrapText="1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4" fillId="69" borderId="7" xfId="452" applyFont="1" applyFill="1" applyBorder="1" applyAlignment="1">
      <alignment horizontal="center" vertical="center" wrapText="1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4" fillId="0" borderId="7" xfId="441" applyFont="1" applyBorder="1" applyAlignment="1">
      <alignment horizontal="center" vertical="center" wrapText="1"/>
      <protection/>
    </xf>
    <xf numFmtId="0" fontId="127" fillId="0" borderId="0" xfId="0" applyFont="1" applyAlignment="1">
      <alignment horizontal="center" wrapText="1"/>
    </xf>
    <xf numFmtId="0" fontId="127" fillId="0" borderId="10" xfId="0" applyFont="1" applyBorder="1" applyAlignment="1">
      <alignment horizontal="center" wrapText="1"/>
    </xf>
    <xf numFmtId="0" fontId="5" fillId="0" borderId="0" xfId="441" applyFont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26" fillId="0" borderId="0" xfId="0" applyFont="1" applyAlignment="1">
      <alignment wrapText="1"/>
    </xf>
    <xf numFmtId="0" fontId="126" fillId="0" borderId="10" xfId="0" applyFont="1" applyBorder="1" applyAlignment="1">
      <alignment wrapText="1"/>
    </xf>
    <xf numFmtId="0" fontId="7" fillId="0" borderId="0" xfId="441" applyFont="1" applyAlignment="1">
      <alignment horizontal="center"/>
      <protection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horizontal="center" vertical="center" wrapText="1"/>
    </xf>
    <xf numFmtId="0" fontId="132" fillId="0" borderId="0" xfId="0" applyFont="1" applyAlignment="1">
      <alignment vertical="center" wrapText="1"/>
    </xf>
  </cellXfs>
  <cellStyles count="544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7 2" xfId="550"/>
    <cellStyle name="Финансовый 8" xfId="551"/>
    <cellStyle name="Финансовый 9" xfId="552"/>
    <cellStyle name="Хороший" xfId="553"/>
    <cellStyle name="Хороший 2" xfId="554"/>
    <cellStyle name="Хороший 3" xfId="555"/>
    <cellStyle name="Цена" xfId="556"/>
    <cellStyle name="Џђћ–…ќ’ќ›‰" xfId="5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14.28125" style="0" customWidth="1"/>
    <col min="3" max="3" width="20.28125" style="1" customWidth="1"/>
    <col min="4" max="4" width="17.57421875" style="1" customWidth="1"/>
  </cols>
  <sheetData>
    <row r="1" spans="1:5" ht="52.5" customHeight="1">
      <c r="A1" s="82" t="s">
        <v>69</v>
      </c>
      <c r="B1" s="82"/>
      <c r="C1" s="82"/>
      <c r="D1" s="82"/>
      <c r="E1" s="82"/>
    </row>
    <row r="2" spans="1:4" ht="15">
      <c r="A2" s="117" t="s">
        <v>0</v>
      </c>
      <c r="B2" s="117"/>
      <c r="C2" s="117"/>
      <c r="D2" s="117"/>
    </row>
    <row r="3" spans="1:4" ht="15">
      <c r="A3" s="118" t="s">
        <v>57</v>
      </c>
      <c r="B3" s="118"/>
      <c r="C3" s="118"/>
      <c r="D3" s="118"/>
    </row>
    <row r="5" spans="1:4" ht="15.75" thickBot="1">
      <c r="A5" s="14" t="s">
        <v>12</v>
      </c>
      <c r="B5" s="16" t="s">
        <v>13</v>
      </c>
      <c r="C5" s="17" t="s">
        <v>58</v>
      </c>
      <c r="D5" s="17" t="s">
        <v>59</v>
      </c>
    </row>
    <row r="6" spans="1:4" ht="15">
      <c r="A6" s="19"/>
      <c r="B6" s="42"/>
      <c r="C6" s="18"/>
      <c r="D6" s="44"/>
    </row>
    <row r="7" spans="1:4" ht="15">
      <c r="A7" s="19" t="s">
        <v>14</v>
      </c>
      <c r="B7" s="20"/>
      <c r="C7" s="21"/>
      <c r="D7" s="22"/>
    </row>
    <row r="8" spans="1:4" ht="15">
      <c r="A8" s="19" t="s">
        <v>1</v>
      </c>
      <c r="B8" s="23"/>
      <c r="C8" s="21"/>
      <c r="D8" s="22"/>
    </row>
    <row r="9" spans="1:4" ht="15">
      <c r="A9" s="102" t="s">
        <v>2</v>
      </c>
      <c r="B9" s="102">
        <v>1</v>
      </c>
      <c r="C9" s="25">
        <v>10454538</v>
      </c>
      <c r="D9" s="25">
        <v>10156786</v>
      </c>
    </row>
    <row r="10" spans="1:4" ht="15">
      <c r="A10" s="24" t="s">
        <v>3</v>
      </c>
      <c r="B10" s="102">
        <v>2</v>
      </c>
      <c r="C10" s="25">
        <v>2300550</v>
      </c>
      <c r="D10" s="25">
        <v>2300678</v>
      </c>
    </row>
    <row r="11" spans="1:4" ht="26.25">
      <c r="A11" s="72" t="s">
        <v>15</v>
      </c>
      <c r="B11" s="102"/>
      <c r="C11" s="74">
        <v>72518</v>
      </c>
      <c r="D11" s="74">
        <v>72518</v>
      </c>
    </row>
    <row r="12" spans="1:4" ht="15">
      <c r="A12" s="102" t="s">
        <v>70</v>
      </c>
      <c r="B12" s="102">
        <v>3</v>
      </c>
      <c r="C12" s="74">
        <v>9</v>
      </c>
      <c r="D12" s="74">
        <v>9</v>
      </c>
    </row>
    <row r="13" spans="1:4" ht="15">
      <c r="A13" s="77"/>
      <c r="B13" s="78"/>
      <c r="C13" s="79">
        <f>SUM(C9:C12)</f>
        <v>12827615</v>
      </c>
      <c r="D13" s="79">
        <f>SUM(D9:D12)</f>
        <v>12529991</v>
      </c>
    </row>
    <row r="14" spans="1:4" ht="15">
      <c r="A14" s="24"/>
      <c r="B14" s="75"/>
      <c r="C14" s="21"/>
      <c r="D14" s="76"/>
    </row>
    <row r="15" spans="1:4" ht="15">
      <c r="A15" s="19" t="s">
        <v>16</v>
      </c>
      <c r="B15" s="23"/>
      <c r="C15" s="21"/>
      <c r="D15" s="22"/>
    </row>
    <row r="16" spans="1:4" ht="15">
      <c r="A16" s="102" t="s">
        <v>19</v>
      </c>
      <c r="B16" s="102">
        <v>4</v>
      </c>
      <c r="C16" s="25">
        <v>30458</v>
      </c>
      <c r="D16" s="25">
        <v>43363</v>
      </c>
    </row>
    <row r="17" spans="1:4" ht="15">
      <c r="A17" s="102" t="s">
        <v>71</v>
      </c>
      <c r="B17" s="102"/>
      <c r="C17" s="25" t="s">
        <v>17</v>
      </c>
      <c r="D17" s="25" t="s">
        <v>17</v>
      </c>
    </row>
    <row r="18" spans="1:4" ht="15.75" thickBot="1">
      <c r="A18" s="106" t="s">
        <v>18</v>
      </c>
      <c r="B18" s="102">
        <v>5</v>
      </c>
      <c r="C18" s="28">
        <v>212372</v>
      </c>
      <c r="D18" s="28">
        <v>216810</v>
      </c>
    </row>
    <row r="19" spans="1:5" ht="15.75" thickBot="1">
      <c r="A19" s="36"/>
      <c r="B19" s="37"/>
      <c r="C19" s="28">
        <f>SUM(C16:C18)</f>
        <v>242830</v>
      </c>
      <c r="D19" s="28">
        <f>SUM(D16:D18)</f>
        <v>260173</v>
      </c>
      <c r="E19" s="105"/>
    </row>
    <row r="20" spans="1:4" ht="15.75" thickBot="1">
      <c r="A20" s="30" t="s">
        <v>4</v>
      </c>
      <c r="B20" s="31"/>
      <c r="C20" s="32">
        <f>C13+C19</f>
        <v>13070445</v>
      </c>
      <c r="D20" s="32">
        <f>D13+D19</f>
        <v>12790164</v>
      </c>
    </row>
    <row r="21" spans="1:4" ht="15.75" thickTop="1">
      <c r="A21" s="24"/>
      <c r="B21" s="43"/>
      <c r="C21" s="21"/>
      <c r="D21" s="46"/>
    </row>
    <row r="22" spans="1:4" ht="15">
      <c r="A22" s="19" t="s">
        <v>20</v>
      </c>
      <c r="B22" s="23"/>
      <c r="C22" s="21"/>
      <c r="D22" s="22"/>
    </row>
    <row r="23" spans="1:4" ht="15">
      <c r="A23" s="19" t="s">
        <v>21</v>
      </c>
      <c r="B23" s="23"/>
      <c r="C23" s="21"/>
      <c r="D23" s="21"/>
    </row>
    <row r="24" spans="1:4" ht="15">
      <c r="A24" s="102" t="s">
        <v>22</v>
      </c>
      <c r="B24" s="103">
        <v>6</v>
      </c>
      <c r="C24" s="25">
        <v>6000000</v>
      </c>
      <c r="D24" s="25">
        <v>6000000</v>
      </c>
    </row>
    <row r="25" spans="1:4" ht="15">
      <c r="A25" s="102" t="s">
        <v>72</v>
      </c>
      <c r="B25" s="103"/>
      <c r="C25" s="22">
        <v>422570</v>
      </c>
      <c r="D25" s="22">
        <v>422570</v>
      </c>
    </row>
    <row r="26" spans="1:4" ht="15">
      <c r="A26" s="102" t="s">
        <v>73</v>
      </c>
      <c r="B26" s="86"/>
      <c r="C26" s="22" t="s">
        <v>17</v>
      </c>
      <c r="D26" s="22" t="s">
        <v>17</v>
      </c>
    </row>
    <row r="27" spans="1:4" ht="15.75" thickBot="1">
      <c r="A27" s="104" t="s">
        <v>74</v>
      </c>
      <c r="B27" s="27"/>
      <c r="C27" s="53">
        <v>-8743777</v>
      </c>
      <c r="D27" s="53">
        <v>-8828045</v>
      </c>
    </row>
    <row r="28" spans="1:4" ht="15.75" thickBot="1">
      <c r="A28" s="33"/>
      <c r="B28" s="37"/>
      <c r="C28" s="108">
        <f>SUM(C24:C27)</f>
        <v>-2321207</v>
      </c>
      <c r="D28" s="108">
        <f>SUM(D24:D27)</f>
        <v>-2405475</v>
      </c>
    </row>
    <row r="29" spans="1:4" ht="15">
      <c r="A29" s="34"/>
      <c r="B29" s="35"/>
      <c r="C29" s="21"/>
      <c r="D29" s="45"/>
    </row>
    <row r="30" spans="1:4" ht="15">
      <c r="A30" s="19" t="s">
        <v>5</v>
      </c>
      <c r="B30" s="23"/>
      <c r="C30" s="21"/>
      <c r="D30" s="22"/>
    </row>
    <row r="31" spans="1:4" ht="38.25">
      <c r="A31" s="103" t="s">
        <v>75</v>
      </c>
      <c r="B31" s="103">
        <v>1</v>
      </c>
      <c r="C31" s="25" t="s">
        <v>17</v>
      </c>
      <c r="D31" s="25" t="s">
        <v>17</v>
      </c>
    </row>
    <row r="32" spans="1:4" ht="15.75" thickBot="1">
      <c r="A32" s="107" t="s">
        <v>76</v>
      </c>
      <c r="B32" s="107">
        <v>7</v>
      </c>
      <c r="C32" s="28">
        <v>729487</v>
      </c>
      <c r="D32" s="28">
        <v>715149</v>
      </c>
    </row>
    <row r="33" spans="1:4" ht="15.75" thickBot="1">
      <c r="A33" s="29"/>
      <c r="B33" s="27"/>
      <c r="C33" s="28">
        <f>SUM(C32:C32)</f>
        <v>729487</v>
      </c>
      <c r="D33" s="28">
        <f>SUM(D32:D32)</f>
        <v>715149</v>
      </c>
    </row>
    <row r="34" spans="1:4" ht="15">
      <c r="A34" s="47" t="s">
        <v>23</v>
      </c>
      <c r="B34" s="35"/>
      <c r="C34" s="48"/>
      <c r="D34" s="48"/>
    </row>
    <row r="35" spans="1:4" ht="38.25">
      <c r="A35" s="103" t="s">
        <v>75</v>
      </c>
      <c r="B35" s="103">
        <v>1</v>
      </c>
      <c r="C35" s="25">
        <v>501687</v>
      </c>
      <c r="D35" s="25">
        <v>501687</v>
      </c>
    </row>
    <row r="36" spans="1:4" ht="15">
      <c r="A36" s="103" t="s">
        <v>76</v>
      </c>
      <c r="B36" s="103">
        <v>7</v>
      </c>
      <c r="C36" s="25">
        <v>11861419</v>
      </c>
      <c r="D36" s="25">
        <v>11693875</v>
      </c>
    </row>
    <row r="37" spans="1:4" s="1" customFormat="1" ht="12.75">
      <c r="A37" s="103" t="s">
        <v>77</v>
      </c>
      <c r="B37" s="103">
        <v>6</v>
      </c>
      <c r="C37" s="25">
        <v>256287</v>
      </c>
      <c r="D37" s="25">
        <v>254100</v>
      </c>
    </row>
    <row r="38" spans="1:4" s="1" customFormat="1" ht="12.75">
      <c r="A38" s="103" t="s">
        <v>78</v>
      </c>
      <c r="B38" s="103">
        <v>10</v>
      </c>
      <c r="C38" s="25" t="s">
        <v>17</v>
      </c>
      <c r="D38" s="25" t="s">
        <v>17</v>
      </c>
    </row>
    <row r="39" spans="1:4" s="1" customFormat="1" ht="12.75">
      <c r="A39" s="103" t="s">
        <v>24</v>
      </c>
      <c r="B39" s="103"/>
      <c r="C39" s="25">
        <v>2013820</v>
      </c>
      <c r="D39" s="25">
        <v>2013820</v>
      </c>
    </row>
    <row r="40" spans="1:4" s="1" customFormat="1" ht="26.25" thickBot="1">
      <c r="A40" s="103" t="s">
        <v>79</v>
      </c>
      <c r="B40" s="103">
        <v>11</v>
      </c>
      <c r="C40" s="25">
        <v>28952</v>
      </c>
      <c r="D40" s="25">
        <v>17008</v>
      </c>
    </row>
    <row r="41" spans="1:4" s="1" customFormat="1" ht="13.5" thickBot="1">
      <c r="A41" s="36"/>
      <c r="B41" s="37"/>
      <c r="C41" s="38">
        <f>SUM(C35:C40)</f>
        <v>14662165</v>
      </c>
      <c r="D41" s="38">
        <f>SUM(D35:D40)</f>
        <v>14480490</v>
      </c>
    </row>
    <row r="42" spans="1:4" s="1" customFormat="1" ht="13.5" thickBot="1">
      <c r="A42" s="39" t="s">
        <v>25</v>
      </c>
      <c r="B42" s="16"/>
      <c r="C42" s="28">
        <f>C28+C33+C41</f>
        <v>13070445</v>
      </c>
      <c r="D42" s="28">
        <f>D28+D33+D41</f>
        <v>12790164</v>
      </c>
    </row>
    <row r="43" spans="1:4" s="1" customFormat="1" ht="26.25" thickBot="1">
      <c r="A43" s="40" t="s">
        <v>52</v>
      </c>
      <c r="B43" s="31"/>
      <c r="C43" s="109">
        <v>-193.43</v>
      </c>
      <c r="D43" s="109">
        <v>-200.46</v>
      </c>
    </row>
    <row r="44" ht="15.75" thickTop="1"/>
    <row r="45" spans="1:4" ht="15">
      <c r="A45" s="80"/>
      <c r="B45" s="80"/>
      <c r="C45" s="80"/>
      <c r="D45" s="80"/>
    </row>
    <row r="46" spans="1:4" ht="15">
      <c r="A46" s="80"/>
      <c r="B46" s="80"/>
      <c r="C46" s="80"/>
      <c r="D46" s="80"/>
    </row>
    <row r="47" spans="1:4" ht="15">
      <c r="A47" s="91" t="s">
        <v>53</v>
      </c>
      <c r="B47" s="101"/>
      <c r="C47" s="95"/>
      <c r="D47" s="92" t="s">
        <v>56</v>
      </c>
    </row>
    <row r="48" spans="1:4" ht="15">
      <c r="A48" s="91" t="s">
        <v>67</v>
      </c>
      <c r="B48" s="101"/>
      <c r="C48" s="95"/>
      <c r="D48" s="92" t="s">
        <v>68</v>
      </c>
    </row>
    <row r="49" spans="1:4" ht="63.75" customHeight="1">
      <c r="A49" s="97" t="s">
        <v>54</v>
      </c>
      <c r="B49" s="101"/>
      <c r="C49" s="95"/>
      <c r="D49" s="96" t="s">
        <v>55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2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3.8515625" style="0" customWidth="1"/>
    <col min="2" max="2" width="11.140625" style="0" customWidth="1"/>
    <col min="3" max="3" width="19.28125" style="0" customWidth="1"/>
    <col min="4" max="4" width="17.57421875" style="0" customWidth="1"/>
  </cols>
  <sheetData>
    <row r="1" spans="1:4" ht="24.75" customHeight="1">
      <c r="A1" s="119" t="str">
        <f>'ОФП '!A1:B1</f>
        <v>Консолидированная промежуточная финансовая отчетность АО "NorthCaspianPetroleum", составленная в соответствии  с МСФО , на 31 марта 2019 года </v>
      </c>
      <c r="B1" s="119"/>
      <c r="C1" s="119"/>
      <c r="D1" s="119"/>
    </row>
    <row r="2" spans="1:4" ht="15">
      <c r="A2" s="10"/>
      <c r="B2" s="10"/>
      <c r="C2" s="11"/>
      <c r="D2" s="11"/>
    </row>
    <row r="3" spans="1:4" ht="15">
      <c r="A3" s="120" t="s">
        <v>7</v>
      </c>
      <c r="B3" s="120"/>
      <c r="C3" s="120"/>
      <c r="D3" s="12"/>
    </row>
    <row r="4" spans="1:4" ht="15">
      <c r="A4" s="120" t="s">
        <v>8</v>
      </c>
      <c r="B4" s="120"/>
      <c r="C4" s="120"/>
      <c r="D4" s="12"/>
    </row>
    <row r="5" spans="1:4" ht="15">
      <c r="A5" s="121" t="str">
        <f>ОИК!A4</f>
        <v> за  три месяца, закончившиеся 31 марта 2019 года</v>
      </c>
      <c r="B5" s="121"/>
      <c r="C5" s="121"/>
      <c r="D5" s="13"/>
    </row>
    <row r="6" spans="1:4" ht="15">
      <c r="A6" s="12"/>
      <c r="B6" s="12"/>
      <c r="C6" s="12"/>
      <c r="D6" s="12"/>
    </row>
    <row r="8" spans="1:4" ht="39.75" thickBot="1">
      <c r="A8" s="14" t="s">
        <v>12</v>
      </c>
      <c r="B8" s="16" t="s">
        <v>13</v>
      </c>
      <c r="C8" s="17" t="s">
        <v>61</v>
      </c>
      <c r="D8" s="17" t="s">
        <v>62</v>
      </c>
    </row>
    <row r="9" spans="1:4" ht="15">
      <c r="A9" s="24"/>
      <c r="B9" s="23"/>
      <c r="C9" s="19"/>
      <c r="D9" s="33"/>
    </row>
    <row r="10" spans="1:4" ht="15">
      <c r="A10" s="90" t="s">
        <v>26</v>
      </c>
      <c r="B10" s="86"/>
      <c r="C10" s="52" t="s">
        <v>17</v>
      </c>
      <c r="D10" s="52" t="s">
        <v>17</v>
      </c>
    </row>
    <row r="11" spans="1:4" ht="15">
      <c r="A11" s="24" t="s">
        <v>27</v>
      </c>
      <c r="B11" s="20"/>
      <c r="C11" s="52" t="s">
        <v>17</v>
      </c>
      <c r="D11" s="52">
        <v>345</v>
      </c>
    </row>
    <row r="12" spans="1:4" ht="15">
      <c r="A12" s="24" t="s">
        <v>80</v>
      </c>
      <c r="B12" s="20"/>
      <c r="C12" s="52" t="s">
        <v>17</v>
      </c>
      <c r="D12" s="52">
        <v>-1305</v>
      </c>
    </row>
    <row r="13" spans="1:4" ht="15.75" thickBot="1">
      <c r="A13" s="26" t="s">
        <v>28</v>
      </c>
      <c r="B13" s="27"/>
      <c r="C13" s="53">
        <v>84268</v>
      </c>
      <c r="D13" s="53">
        <v>323255</v>
      </c>
    </row>
    <row r="14" spans="1:4" ht="15">
      <c r="A14" s="19" t="s">
        <v>9</v>
      </c>
      <c r="B14" s="20"/>
      <c r="C14" s="52">
        <f>SUM(C10:C13)</f>
        <v>84268</v>
      </c>
      <c r="D14" s="52">
        <f>SUM(D10:D13)</f>
        <v>322295</v>
      </c>
    </row>
    <row r="15" spans="1:4" ht="15">
      <c r="A15" s="24"/>
      <c r="B15" s="20"/>
      <c r="C15" s="54"/>
      <c r="D15" s="54"/>
    </row>
    <row r="16" spans="1:4" ht="15.75" thickBot="1">
      <c r="A16" s="26" t="s">
        <v>29</v>
      </c>
      <c r="B16" s="27">
        <v>28</v>
      </c>
      <c r="C16" s="53"/>
      <c r="D16" s="53"/>
    </row>
    <row r="17" spans="1:4" ht="15.75" thickBot="1">
      <c r="A17" s="49" t="s">
        <v>30</v>
      </c>
      <c r="B17" s="27"/>
      <c r="C17" s="53">
        <f>SUM(C14:C16)</f>
        <v>84268</v>
      </c>
      <c r="D17" s="88">
        <f>SUM(D14:D16)</f>
        <v>322295</v>
      </c>
    </row>
    <row r="18" spans="1:4" ht="15.75" thickBot="1">
      <c r="A18" s="49" t="s">
        <v>31</v>
      </c>
      <c r="B18" s="16"/>
      <c r="C18" s="53">
        <f>C17</f>
        <v>84268</v>
      </c>
      <c r="D18" s="89">
        <f>D17</f>
        <v>322295</v>
      </c>
    </row>
    <row r="19" spans="1:4" ht="15">
      <c r="A19" s="19"/>
      <c r="B19" s="15"/>
      <c r="C19" s="21"/>
      <c r="D19" s="21"/>
    </row>
    <row r="20" spans="1:4" ht="15">
      <c r="A20" s="19" t="s">
        <v>10</v>
      </c>
      <c r="B20" s="15"/>
      <c r="C20" s="21"/>
      <c r="D20" s="21"/>
    </row>
    <row r="21" spans="1:4" ht="15.75" thickBot="1">
      <c r="A21" s="50" t="s">
        <v>32</v>
      </c>
      <c r="B21" s="51">
        <v>16</v>
      </c>
      <c r="C21" s="41">
        <v>0.01</v>
      </c>
      <c r="D21" s="41">
        <v>0.03</v>
      </c>
    </row>
    <row r="22" ht="15.75" thickTop="1"/>
    <row r="24" spans="1:4" ht="15">
      <c r="A24" s="91" t="s">
        <v>53</v>
      </c>
      <c r="B24" s="93"/>
      <c r="C24" s="95"/>
      <c r="D24" s="92" t="s">
        <v>56</v>
      </c>
    </row>
    <row r="25" spans="1:4" ht="15">
      <c r="A25" s="91" t="str">
        <f>'ОФП '!A48</f>
        <v>Liu Wei</v>
      </c>
      <c r="B25" s="94"/>
      <c r="C25" s="95"/>
      <c r="D25" s="92" t="str">
        <f>'ОФП '!D48</f>
        <v>Машкенов А. М.</v>
      </c>
    </row>
    <row r="26" spans="1:4" ht="62.25" customHeight="1">
      <c r="A26" s="97" t="s">
        <v>54</v>
      </c>
      <c r="B26" s="94"/>
      <c r="C26" s="95"/>
      <c r="D26" s="96" t="s">
        <v>55</v>
      </c>
    </row>
  </sheetData>
  <sheetProtection/>
  <mergeCells count="4">
    <mergeCell ref="A1:D1"/>
    <mergeCell ref="A3:C3"/>
    <mergeCell ref="A4:C4"/>
    <mergeCell ref="A5:C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2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5.28125" style="2" customWidth="1"/>
    <col min="2" max="2" width="6.00390625" style="2" customWidth="1"/>
    <col min="3" max="3" width="16.57421875" style="2" customWidth="1"/>
    <col min="4" max="5" width="14.28125" style="2" customWidth="1"/>
    <col min="6" max="6" width="17.00390625" style="2" customWidth="1"/>
    <col min="7" max="7" width="16.7109375" style="2" customWidth="1"/>
    <col min="8" max="16384" width="9.140625" style="2" customWidth="1"/>
  </cols>
  <sheetData>
    <row r="1" spans="1:7" ht="27" customHeight="1">
      <c r="A1" s="122" t="str">
        <f>'ОФП '!A1:B1</f>
        <v>Консолидированная промежуточная финансовая отчетность АО "NorthCaspianPetroleum", составленная в соответствии  с МСФО , на 31 марта 2019 года </v>
      </c>
      <c r="B1" s="122"/>
      <c r="C1" s="122"/>
      <c r="D1" s="122"/>
      <c r="E1" s="122"/>
      <c r="F1" s="122"/>
      <c r="G1" s="122"/>
    </row>
    <row r="2" spans="1:7" ht="12.75">
      <c r="A2" s="3"/>
      <c r="B2" s="4"/>
      <c r="C2" s="4"/>
      <c r="D2" s="5"/>
      <c r="E2" s="5"/>
      <c r="F2" s="5"/>
      <c r="G2" s="3"/>
    </row>
    <row r="3" spans="1:7" ht="12.75">
      <c r="A3" s="125" t="s">
        <v>6</v>
      </c>
      <c r="B3" s="125"/>
      <c r="C3" s="125"/>
      <c r="D3" s="125"/>
      <c r="E3" s="125"/>
      <c r="F3" s="125"/>
      <c r="G3" s="6"/>
    </row>
    <row r="4" spans="1:7" ht="12.75">
      <c r="A4" s="126" t="s">
        <v>60</v>
      </c>
      <c r="B4" s="126"/>
      <c r="C4" s="126"/>
      <c r="D4" s="126"/>
      <c r="E4" s="126"/>
      <c r="F4" s="126"/>
      <c r="G4" s="6"/>
    </row>
    <row r="5" spans="1:7" ht="15" customHeight="1">
      <c r="A5" s="7"/>
      <c r="B5" s="7"/>
      <c r="C5" s="7"/>
      <c r="D5" s="7"/>
      <c r="E5" s="7"/>
      <c r="F5" s="7"/>
      <c r="G5" s="6"/>
    </row>
    <row r="6" spans="1:7" ht="12.75">
      <c r="A6" s="8"/>
      <c r="B6" s="8"/>
      <c r="C6" s="8"/>
      <c r="D6" s="9"/>
      <c r="E6" s="9"/>
      <c r="F6" s="9"/>
      <c r="G6" s="8"/>
    </row>
    <row r="7" spans="1:7" ht="25.5" customHeight="1">
      <c r="A7" s="127" t="s">
        <v>12</v>
      </c>
      <c r="B7" s="123" t="s">
        <v>13</v>
      </c>
      <c r="C7" s="123" t="s">
        <v>22</v>
      </c>
      <c r="D7" s="123" t="s">
        <v>72</v>
      </c>
      <c r="E7" s="123" t="s">
        <v>73</v>
      </c>
      <c r="F7" s="123" t="s">
        <v>81</v>
      </c>
      <c r="G7" s="123" t="s">
        <v>33</v>
      </c>
    </row>
    <row r="8" spans="1:7" ht="15.75" customHeight="1" thickBot="1">
      <c r="A8" s="128"/>
      <c r="B8" s="124"/>
      <c r="C8" s="124"/>
      <c r="D8" s="124"/>
      <c r="E8" s="124"/>
      <c r="F8" s="124"/>
      <c r="G8" s="124"/>
    </row>
    <row r="9" spans="1:7" ht="13.5" thickBot="1">
      <c r="A9" s="19"/>
      <c r="B9" s="20"/>
      <c r="C9" s="22"/>
      <c r="D9" s="22"/>
      <c r="E9" s="22"/>
      <c r="F9" s="22"/>
      <c r="G9" s="22"/>
    </row>
    <row r="10" spans="1:7" ht="13.5" thickBot="1">
      <c r="A10" s="56" t="s">
        <v>63</v>
      </c>
      <c r="B10" s="57"/>
      <c r="C10" s="58">
        <v>6000000</v>
      </c>
      <c r="D10" s="58">
        <v>422570</v>
      </c>
      <c r="E10" s="59"/>
      <c r="F10" s="111">
        <v>-6385319</v>
      </c>
      <c r="G10" s="111">
        <f>C10+D10++E10+F10</f>
        <v>37251</v>
      </c>
    </row>
    <row r="11" spans="1:7" ht="12.75">
      <c r="A11" s="24"/>
      <c r="B11" s="20"/>
      <c r="C11" s="22"/>
      <c r="D11" s="22"/>
      <c r="E11" s="22"/>
      <c r="F11" s="112"/>
      <c r="G11" s="112"/>
    </row>
    <row r="12" spans="1:7" ht="15.75" customHeight="1" thickBot="1">
      <c r="A12" s="24" t="s">
        <v>34</v>
      </c>
      <c r="B12" s="20"/>
      <c r="C12" s="22" t="s">
        <v>35</v>
      </c>
      <c r="D12" s="22" t="s">
        <v>35</v>
      </c>
      <c r="E12" s="22"/>
      <c r="F12" s="113">
        <v>-2442726</v>
      </c>
      <c r="G12" s="112">
        <f>F12</f>
        <v>-2442726</v>
      </c>
    </row>
    <row r="13" spans="1:7" ht="25.5" customHeight="1" thickBot="1">
      <c r="A13" s="110" t="s">
        <v>36</v>
      </c>
      <c r="B13" s="57"/>
      <c r="C13" s="59" t="s">
        <v>17</v>
      </c>
      <c r="D13" s="59" t="s">
        <v>35</v>
      </c>
      <c r="E13" s="59"/>
      <c r="F13" s="114">
        <f>F12</f>
        <v>-2442726</v>
      </c>
      <c r="G13" s="114">
        <f>F13</f>
        <v>-2442726</v>
      </c>
    </row>
    <row r="14" spans="1:7" ht="25.5" customHeight="1" thickBot="1">
      <c r="A14" s="24"/>
      <c r="B14" s="20"/>
      <c r="C14" s="22"/>
      <c r="D14" s="22"/>
      <c r="E14" s="22"/>
      <c r="F14" s="112"/>
      <c r="G14" s="112"/>
    </row>
    <row r="15" spans="1:7" ht="13.5" thickBot="1">
      <c r="A15" s="56" t="s">
        <v>64</v>
      </c>
      <c r="B15" s="37"/>
      <c r="C15" s="58">
        <v>6000000</v>
      </c>
      <c r="D15" s="58">
        <f>D10</f>
        <v>422570</v>
      </c>
      <c r="E15" s="59"/>
      <c r="F15" s="111">
        <f>F10+F13</f>
        <v>-8828045</v>
      </c>
      <c r="G15" s="111">
        <f>C15+D15++E15+F15</f>
        <v>-2405475</v>
      </c>
    </row>
    <row r="16" spans="1:7" ht="13.5" thickBot="1">
      <c r="A16" s="49"/>
      <c r="B16" s="27"/>
      <c r="C16" s="60"/>
      <c r="D16" s="60"/>
      <c r="E16" s="60"/>
      <c r="F16" s="115"/>
      <c r="G16" s="115"/>
    </row>
    <row r="17" spans="1:7" ht="13.5" thickBot="1">
      <c r="A17" s="49" t="s">
        <v>65</v>
      </c>
      <c r="B17" s="16"/>
      <c r="C17" s="61">
        <f>C15</f>
        <v>6000000</v>
      </c>
      <c r="D17" s="61">
        <f>D15</f>
        <v>422570</v>
      </c>
      <c r="E17" s="55"/>
      <c r="F17" s="116">
        <f>F15</f>
        <v>-8828045</v>
      </c>
      <c r="G17" s="111">
        <f>C17+D17++E17+F17</f>
        <v>-2405475</v>
      </c>
    </row>
    <row r="18" spans="1:7" ht="13.5" thickBot="1">
      <c r="A18" s="26" t="s">
        <v>30</v>
      </c>
      <c r="B18" s="27"/>
      <c r="C18" s="55" t="s">
        <v>35</v>
      </c>
      <c r="D18" s="55" t="s">
        <v>35</v>
      </c>
      <c r="E18" s="55"/>
      <c r="F18" s="115">
        <f>'ОСД '!C17</f>
        <v>84268</v>
      </c>
      <c r="G18" s="115">
        <f>F18</f>
        <v>84268</v>
      </c>
    </row>
    <row r="19" spans="1:7" ht="24" customHeight="1">
      <c r="A19" s="24" t="s">
        <v>31</v>
      </c>
      <c r="B19" s="20"/>
      <c r="C19" s="21" t="s">
        <v>35</v>
      </c>
      <c r="D19" s="21" t="s">
        <v>35</v>
      </c>
      <c r="E19" s="21"/>
      <c r="F19" s="112">
        <f>F18</f>
        <v>84268</v>
      </c>
      <c r="G19" s="112">
        <f>F19</f>
        <v>84268</v>
      </c>
    </row>
    <row r="20" spans="1:7" ht="13.5" thickBot="1">
      <c r="A20" s="26"/>
      <c r="B20" s="27"/>
      <c r="C20" s="55"/>
      <c r="D20" s="55"/>
      <c r="E20" s="55"/>
      <c r="F20" s="116"/>
      <c r="G20" s="116"/>
    </row>
    <row r="21" spans="1:7" ht="13.5" thickBot="1">
      <c r="A21" s="49" t="s">
        <v>66</v>
      </c>
      <c r="B21" s="87"/>
      <c r="C21" s="61">
        <f>C17</f>
        <v>6000000</v>
      </c>
      <c r="D21" s="61">
        <f>D17</f>
        <v>422570</v>
      </c>
      <c r="E21" s="55"/>
      <c r="F21" s="116">
        <f>F17+F19</f>
        <v>-8743777</v>
      </c>
      <c r="G21" s="111">
        <f>C21+D21++E21+F21</f>
        <v>-2321207</v>
      </c>
    </row>
    <row r="22" spans="1:7" ht="12.75">
      <c r="A22" s="83"/>
      <c r="B22" s="73"/>
      <c r="C22" s="84"/>
      <c r="D22" s="85"/>
      <c r="E22" s="85"/>
      <c r="F22" s="84"/>
      <c r="G22" s="84"/>
    </row>
    <row r="23" spans="1:7" ht="12.75">
      <c r="A23" s="83"/>
      <c r="B23" s="73"/>
      <c r="C23" s="84"/>
      <c r="D23" s="85"/>
      <c r="E23" s="85"/>
      <c r="F23" s="84"/>
      <c r="G23" s="84"/>
    </row>
    <row r="24" spans="1:7" ht="25.5">
      <c r="A24" s="91" t="s">
        <v>53</v>
      </c>
      <c r="C24" s="93"/>
      <c r="D24" s="94"/>
      <c r="E24" s="94"/>
      <c r="F24" s="92" t="s">
        <v>56</v>
      </c>
      <c r="G24" s="2"/>
    </row>
    <row r="25" spans="1:7" ht="15">
      <c r="A25" s="91" t="str">
        <f>'ОСД '!A25</f>
        <v>Liu Wei</v>
      </c>
      <c r="C25" s="94"/>
      <c r="D25" s="92"/>
      <c r="E25" s="92"/>
      <c r="F25" s="92" t="str">
        <f>'ОСД '!D25</f>
        <v>Машкенов А. М.</v>
      </c>
      <c r="G25" s="2"/>
    </row>
    <row r="26" spans="1:7" ht="62.25" customHeight="1">
      <c r="A26" s="97" t="s">
        <v>54</v>
      </c>
      <c r="C26" s="94"/>
      <c r="D26" s="96"/>
      <c r="E26" s="96"/>
      <c r="F26" s="96" t="s">
        <v>55</v>
      </c>
      <c r="G26" s="2"/>
    </row>
  </sheetData>
  <sheetProtection/>
  <mergeCells count="10">
    <mergeCell ref="A1:G1"/>
    <mergeCell ref="G7:G8"/>
    <mergeCell ref="A3:F3"/>
    <mergeCell ref="A4:F4"/>
    <mergeCell ref="A7:A8"/>
    <mergeCell ref="B7:B8"/>
    <mergeCell ref="D7:D8"/>
    <mergeCell ref="F7:F8"/>
    <mergeCell ref="C7:C8"/>
    <mergeCell ref="E7:E8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46"/>
  <sheetViews>
    <sheetView zoomScalePageLayoutView="0" workbookViewId="0" topLeftCell="A4">
      <selection activeCell="D32" sqref="D32"/>
    </sheetView>
  </sheetViews>
  <sheetFormatPr defaultColWidth="38.140625" defaultRowHeight="15"/>
  <cols>
    <col min="1" max="1" width="38.57421875" style="0" customWidth="1"/>
    <col min="2" max="2" width="15.140625" style="0" customWidth="1"/>
    <col min="3" max="3" width="22.00390625" style="0" customWidth="1"/>
    <col min="4" max="4" width="20.8515625" style="0" customWidth="1"/>
  </cols>
  <sheetData>
    <row r="1" spans="1:4" ht="25.5" customHeight="1">
      <c r="A1" s="122" t="str">
        <f>'ОСД '!A1:D1</f>
        <v>Консолидированная промежуточная финансовая отчетность АО "NorthCaspianPetroleum", составленная в соответствии  с МСФО , на 31 марта 2019 года </v>
      </c>
      <c r="B1" s="122"/>
      <c r="C1" s="122"/>
      <c r="D1" s="122"/>
    </row>
    <row r="2" spans="1:3" ht="15">
      <c r="A2" s="129" t="s">
        <v>7</v>
      </c>
      <c r="B2" s="129"/>
      <c r="C2" s="129"/>
    </row>
    <row r="3" spans="1:3" ht="15">
      <c r="A3" s="129" t="s">
        <v>11</v>
      </c>
      <c r="B3" s="129"/>
      <c r="C3" s="129"/>
    </row>
    <row r="4" spans="1:3" ht="15">
      <c r="A4" s="129" t="str">
        <f>'ОСД '!A5:C5</f>
        <v> за  три месяца, закончившиеся 31 марта 2019 года</v>
      </c>
      <c r="B4" s="129"/>
      <c r="C4" s="129"/>
    </row>
    <row r="5" spans="1:3" ht="15">
      <c r="A5" s="129" t="s">
        <v>37</v>
      </c>
      <c r="B5" s="129"/>
      <c r="C5" s="129"/>
    </row>
    <row r="6" spans="1:4" ht="39" thickBot="1">
      <c r="A6" s="14" t="s">
        <v>12</v>
      </c>
      <c r="B6" s="16" t="s">
        <v>13</v>
      </c>
      <c r="C6" s="98" t="str">
        <f>'ОСД '!C8</f>
        <v>За три месяца, закончившиеся 31 марта 2019 года</v>
      </c>
      <c r="D6" s="98" t="str">
        <f>'ОСД '!D8</f>
        <v>За три месяца, закончившиеся 31 марта 2018 года</v>
      </c>
    </row>
    <row r="7" spans="1:4" ht="15">
      <c r="A7" s="24"/>
      <c r="B7" s="15"/>
      <c r="C7" s="18"/>
      <c r="D7" s="18"/>
    </row>
    <row r="8" spans="1:4" ht="26.25">
      <c r="A8" s="19" t="s">
        <v>38</v>
      </c>
      <c r="B8" s="20"/>
      <c r="C8" s="19"/>
      <c r="D8" s="33"/>
    </row>
    <row r="9" spans="1:4" ht="15">
      <c r="A9" s="24" t="s">
        <v>9</v>
      </c>
      <c r="B9" s="23"/>
      <c r="C9" s="62">
        <f>'ОСД '!C14</f>
        <v>84268</v>
      </c>
      <c r="D9" s="62">
        <f>'ОСД '!D14</f>
        <v>322295</v>
      </c>
    </row>
    <row r="10" spans="1:4" ht="15">
      <c r="A10" s="24"/>
      <c r="B10" s="23"/>
      <c r="C10" s="21"/>
      <c r="D10" s="22"/>
    </row>
    <row r="11" spans="1:4" ht="15">
      <c r="A11" s="19" t="s">
        <v>39</v>
      </c>
      <c r="B11" s="23"/>
      <c r="C11" s="21"/>
      <c r="D11" s="22"/>
    </row>
    <row r="12" spans="1:4" ht="15">
      <c r="A12" s="24" t="s">
        <v>40</v>
      </c>
      <c r="B12" s="23"/>
      <c r="C12" s="25">
        <v>128</v>
      </c>
      <c r="D12" s="25">
        <v>343</v>
      </c>
    </row>
    <row r="13" spans="1:4" ht="15">
      <c r="A13" s="24" t="s">
        <v>90</v>
      </c>
      <c r="B13" s="23"/>
      <c r="C13" s="22"/>
      <c r="D13" s="25"/>
    </row>
    <row r="14" spans="1:4" ht="15">
      <c r="A14" s="24" t="s">
        <v>91</v>
      </c>
      <c r="B14" s="23"/>
      <c r="C14" s="52" t="s">
        <v>17</v>
      </c>
      <c r="D14" s="52"/>
    </row>
    <row r="15" spans="1:4" ht="15">
      <c r="A15" s="24" t="s">
        <v>41</v>
      </c>
      <c r="B15" s="23"/>
      <c r="C15" s="52"/>
      <c r="D15" s="52"/>
    </row>
    <row r="16" spans="1:4" ht="15">
      <c r="A16" s="24" t="s">
        <v>27</v>
      </c>
      <c r="B16" s="23"/>
      <c r="C16" s="52"/>
      <c r="D16" s="52">
        <v>-346</v>
      </c>
    </row>
    <row r="17" spans="1:4" ht="27" thickBot="1">
      <c r="A17" s="24" t="s">
        <v>42</v>
      </c>
      <c r="B17" s="23"/>
      <c r="C17" s="52">
        <v>-84268</v>
      </c>
      <c r="D17" s="52">
        <v>-323255</v>
      </c>
    </row>
    <row r="18" spans="1:4" ht="39">
      <c r="A18" s="47" t="s">
        <v>92</v>
      </c>
      <c r="B18" s="35"/>
      <c r="C18" s="63">
        <f>SUM(C9:C17)</f>
        <v>128</v>
      </c>
      <c r="D18" s="63">
        <f>SUM(D9:D17)</f>
        <v>-963</v>
      </c>
    </row>
    <row r="19" spans="1:4" ht="15">
      <c r="A19" s="19"/>
      <c r="B19" s="23"/>
      <c r="C19" s="19"/>
      <c r="D19" s="19"/>
    </row>
    <row r="20" spans="1:4" ht="15">
      <c r="A20" s="130" t="s">
        <v>82</v>
      </c>
      <c r="B20" s="131"/>
      <c r="C20" s="130"/>
      <c r="D20" s="132"/>
    </row>
    <row r="21" spans="1:4" ht="15">
      <c r="A21" s="90" t="s">
        <v>83</v>
      </c>
      <c r="B21" s="131"/>
      <c r="C21" s="52">
        <v>5936</v>
      </c>
      <c r="D21" s="52">
        <v>-3121</v>
      </c>
    </row>
    <row r="22" spans="1:4" ht="15">
      <c r="A22" s="132"/>
      <c r="B22" s="131"/>
      <c r="C22" s="52"/>
      <c r="D22" s="52"/>
    </row>
    <row r="23" spans="1:4" ht="15">
      <c r="A23" s="130" t="s">
        <v>84</v>
      </c>
      <c r="B23" s="131"/>
      <c r="C23" s="52"/>
      <c r="D23" s="52"/>
    </row>
    <row r="24" spans="1:4" ht="15">
      <c r="A24" s="90" t="s">
        <v>85</v>
      </c>
      <c r="B24" s="20"/>
      <c r="C24" s="52">
        <v>-388640</v>
      </c>
      <c r="D24" s="52">
        <v>-235899</v>
      </c>
    </row>
    <row r="25" spans="1:4" ht="15.75" thickBot="1">
      <c r="A25" s="90" t="s">
        <v>86</v>
      </c>
      <c r="B25" s="20"/>
      <c r="C25" s="52"/>
      <c r="D25" s="52"/>
    </row>
    <row r="26" spans="1:4" ht="27" thickBot="1">
      <c r="A26" s="56" t="s">
        <v>93</v>
      </c>
      <c r="B26" s="37"/>
      <c r="C26" s="111">
        <f>SUM(C18:C25)</f>
        <v>-382576</v>
      </c>
      <c r="D26" s="111">
        <f>SUM(D18:D25)</f>
        <v>-239983</v>
      </c>
    </row>
    <row r="27" spans="1:4" ht="15">
      <c r="A27" s="24"/>
      <c r="B27" s="20"/>
      <c r="C27" s="19"/>
      <c r="D27" s="19"/>
    </row>
    <row r="28" spans="1:4" ht="26.25">
      <c r="A28" s="19" t="s">
        <v>43</v>
      </c>
      <c r="B28" s="15"/>
      <c r="C28" s="19"/>
      <c r="D28" s="19"/>
    </row>
    <row r="29" spans="1:4" ht="15">
      <c r="A29" s="70" t="s">
        <v>87</v>
      </c>
      <c r="B29" s="71"/>
      <c r="C29" s="52"/>
      <c r="D29" s="52">
        <v>-28271</v>
      </c>
    </row>
    <row r="30" spans="1:4" ht="26.25">
      <c r="A30" s="24" t="s">
        <v>88</v>
      </c>
      <c r="B30" s="20"/>
      <c r="C30" s="52">
        <v>328736</v>
      </c>
      <c r="D30" s="52">
        <v>176170</v>
      </c>
    </row>
    <row r="31" spans="1:4" ht="27" thickBot="1">
      <c r="A31" s="26" t="s">
        <v>89</v>
      </c>
      <c r="B31" s="64"/>
      <c r="C31" s="53"/>
      <c r="D31" s="53"/>
    </row>
    <row r="32" spans="1:4" ht="39.75" thickBot="1">
      <c r="A32" s="49" t="s">
        <v>44</v>
      </c>
      <c r="B32" s="27"/>
      <c r="C32" s="69">
        <f>SUM(C29:C31)</f>
        <v>328736</v>
      </c>
      <c r="D32" s="69">
        <f>SUM(D29:D31)</f>
        <v>147899</v>
      </c>
    </row>
    <row r="33" spans="1:4" ht="15">
      <c r="A33" s="19"/>
      <c r="B33" s="15"/>
      <c r="C33" s="21"/>
      <c r="D33" s="21"/>
    </row>
    <row r="34" spans="1:4" ht="26.25">
      <c r="A34" s="19" t="s">
        <v>45</v>
      </c>
      <c r="B34" s="23"/>
      <c r="C34" s="65"/>
      <c r="D34" s="33"/>
    </row>
    <row r="35" spans="1:4" ht="15">
      <c r="A35" s="24" t="s">
        <v>46</v>
      </c>
      <c r="B35" s="23"/>
      <c r="C35" s="52">
        <v>116036</v>
      </c>
      <c r="D35" s="25">
        <v>101757</v>
      </c>
    </row>
    <row r="36" spans="1:4" ht="15.75" thickBot="1">
      <c r="A36" s="26" t="s">
        <v>47</v>
      </c>
      <c r="B36" s="64"/>
      <c r="C36" s="115">
        <v>-74078</v>
      </c>
      <c r="D36" s="53">
        <v>-3729</v>
      </c>
    </row>
    <row r="37" spans="1:4" ht="26.25">
      <c r="A37" s="19" t="s">
        <v>94</v>
      </c>
      <c r="B37" s="20"/>
      <c r="C37" s="54">
        <f>SUM(C35:C36)</f>
        <v>41958</v>
      </c>
      <c r="D37" s="54">
        <f>SUM(D35:D36)</f>
        <v>98028</v>
      </c>
    </row>
    <row r="38" spans="1:4" ht="27" thickBot="1">
      <c r="A38" s="26" t="s">
        <v>48</v>
      </c>
      <c r="B38" s="27"/>
      <c r="C38" s="69">
        <v>-1023</v>
      </c>
      <c r="D38" s="69">
        <v>-1540</v>
      </c>
    </row>
    <row r="39" spans="1:4" ht="27" thickBot="1">
      <c r="A39" s="49" t="s">
        <v>49</v>
      </c>
      <c r="B39" s="27"/>
      <c r="C39" s="69">
        <f>C26+C32+C37+C38</f>
        <v>-12905</v>
      </c>
      <c r="D39" s="69">
        <f>D26+D32+D37+D38</f>
        <v>4404</v>
      </c>
    </row>
    <row r="40" spans="1:4" ht="27" thickBot="1">
      <c r="A40" s="49" t="s">
        <v>50</v>
      </c>
      <c r="B40" s="64"/>
      <c r="C40" s="61">
        <v>43363</v>
      </c>
      <c r="D40" s="61">
        <v>42759</v>
      </c>
    </row>
    <row r="41" spans="1:4" ht="27" thickBot="1">
      <c r="A41" s="66" t="s">
        <v>51</v>
      </c>
      <c r="B41" s="67"/>
      <c r="C41" s="68">
        <f>C40+C39</f>
        <v>30458</v>
      </c>
      <c r="D41" s="68">
        <f>D40+D39</f>
        <v>47163</v>
      </c>
    </row>
    <row r="42" spans="1:4" ht="15.75" thickTop="1">
      <c r="A42" s="81"/>
      <c r="B42" s="81"/>
      <c r="C42" s="81"/>
      <c r="D42" s="81"/>
    </row>
    <row r="43" spans="1:4" ht="19.5" customHeight="1">
      <c r="A43" s="80"/>
      <c r="B43" s="80"/>
      <c r="C43" s="80"/>
      <c r="D43" s="80"/>
    </row>
    <row r="44" spans="1:5" ht="15">
      <c r="A44" s="91" t="s">
        <v>53</v>
      </c>
      <c r="B44" s="93"/>
      <c r="D44" s="92" t="s">
        <v>56</v>
      </c>
      <c r="E44" s="99"/>
    </row>
    <row r="45" spans="1:5" ht="15">
      <c r="A45" s="91" t="str">
        <f>ОИК!A25</f>
        <v>Liu Wei</v>
      </c>
      <c r="B45" s="94"/>
      <c r="D45" s="92" t="str">
        <f>ОИК!F25</f>
        <v>Машкенов А. М.</v>
      </c>
      <c r="E45" s="99"/>
    </row>
    <row r="46" spans="1:5" ht="62.25" customHeight="1">
      <c r="A46" s="97" t="s">
        <v>54</v>
      </c>
      <c r="B46" s="94"/>
      <c r="D46" s="96" t="s">
        <v>55</v>
      </c>
      <c r="E46" s="100"/>
    </row>
  </sheetData>
  <sheetProtection/>
  <mergeCells count="5">
    <mergeCell ref="A1:D1"/>
    <mergeCell ref="A2:C2"/>
    <mergeCell ref="A3:C3"/>
    <mergeCell ref="A4:C4"/>
    <mergeCell ref="A5:C5"/>
  </mergeCells>
  <printOptions/>
  <pageMargins left="0.45" right="0.23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Mashkenov Aibek</cp:lastModifiedBy>
  <cp:lastPrinted>2019-05-15T12:04:43Z</cp:lastPrinted>
  <dcterms:created xsi:type="dcterms:W3CDTF">2016-05-13T18:34:15Z</dcterms:created>
  <dcterms:modified xsi:type="dcterms:W3CDTF">2019-05-15T12:04:44Z</dcterms:modified>
  <cp:category/>
  <cp:version/>
  <cp:contentType/>
  <cp:contentStatus/>
</cp:coreProperties>
</file>