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</externalReferences>
  <definedNames>
    <definedName name="_xlfn.BAHTTEXT" hidden="1">#NAME?</definedName>
    <definedName name="nToch" localSheetId="0">'[1]Параметры'!$E$8</definedName>
    <definedName name="nToch">'[1]Параметры'!$E$8</definedName>
    <definedName name="_xlnm.Print_Area" localSheetId="0">'Ф.1'!$A$1:$C$68</definedName>
    <definedName name="_xlnm.Print_Area" localSheetId="1">'ф.2'!$A$1:$C$68</definedName>
    <definedName name="_xlnm.Print_Area" localSheetId="2">'ф.3'!$A$1:$C$63</definedName>
    <definedName name="_xlnm.Print_Area" localSheetId="3">'ф.4'!$A$1:$K$35</definedName>
  </definedNames>
  <calcPr fullCalcOnLoad="1"/>
</workbook>
</file>

<file path=xl/sharedStrings.xml><?xml version="1.0" encoding="utf-8"?>
<sst xmlns="http://schemas.openxmlformats.org/spreadsheetml/2006/main" count="201" uniqueCount="156">
  <si>
    <t>Выпущенные долговые ценные бумаги</t>
  </si>
  <si>
    <t>Активы</t>
  </si>
  <si>
    <t>Средства в кредитных учреждениях</t>
  </si>
  <si>
    <t xml:space="preserve">Основные средства </t>
  </si>
  <si>
    <t>Прочие активы</t>
  </si>
  <si>
    <t>Обязательства</t>
  </si>
  <si>
    <t>Средства кредитных учреждений</t>
  </si>
  <si>
    <t>Средства клиентов</t>
  </si>
  <si>
    <t>Прочие обязательства</t>
  </si>
  <si>
    <t xml:space="preserve">               -простые акции</t>
  </si>
  <si>
    <t xml:space="preserve">               -привилегированные акции</t>
  </si>
  <si>
    <t xml:space="preserve">АО "Нурбанк" </t>
  </si>
  <si>
    <t>Уставный капитал - простые акции</t>
  </si>
  <si>
    <t>Уставный капитал - привилегированные акции</t>
  </si>
  <si>
    <t>Дополнительный оплаченный капитал</t>
  </si>
  <si>
    <t>Итого</t>
  </si>
  <si>
    <t>Выкуп собственных акций</t>
  </si>
  <si>
    <r>
      <t>Денежные потоки  от операционной деятельности</t>
    </r>
    <r>
      <rPr>
        <b/>
        <sz val="10"/>
        <rFont val="Times New Roman"/>
        <family val="1"/>
      </rPr>
      <t>:</t>
    </r>
  </si>
  <si>
    <t>Проценты полученные</t>
  </si>
  <si>
    <t>Проценты уплаченные</t>
  </si>
  <si>
    <t>Денежные  потоки от инвестиционной деятельности:</t>
  </si>
  <si>
    <t>Приобретение основных средств</t>
  </si>
  <si>
    <t>-</t>
  </si>
  <si>
    <t>Денежные потоки от финансовой деятельности:</t>
  </si>
  <si>
    <t>Влияние изменений обменных курсов на денежные средства и их эквиваленты</t>
  </si>
  <si>
    <t>Торговые ценные бумаги</t>
  </si>
  <si>
    <t>Средства Правительства</t>
  </si>
  <si>
    <t>Доля в денежных средствах приобретенных дочерних организаций</t>
  </si>
  <si>
    <t>Чистое расходование денежных средств в инвестиционной деятельности</t>
  </si>
  <si>
    <t>Процентные доходы</t>
  </si>
  <si>
    <t>Процентные расходы</t>
  </si>
  <si>
    <t>Чистый процентный доход</t>
  </si>
  <si>
    <t>Прочие операционные расходы</t>
  </si>
  <si>
    <t>Непроцентные расходы</t>
  </si>
  <si>
    <t>Денежные средства и их эквиваленты</t>
  </si>
  <si>
    <t>Капитал</t>
  </si>
  <si>
    <t>Прочие резервы</t>
  </si>
  <si>
    <t>Амортизация фонда переоценки, за вычетом налогов</t>
  </si>
  <si>
    <t>Активы по отсроченному подоходному налогу</t>
  </si>
  <si>
    <t>Накопленный дефицит</t>
  </si>
  <si>
    <t>Кредиты клиентам</t>
  </si>
  <si>
    <t>Чистые доходы/(расходы) по операциям в иностранной валюте:</t>
  </si>
  <si>
    <t>Прибыль/(убыток) до расходов по подоходному налогу</t>
  </si>
  <si>
    <t>(Расходы)/Льгота  по подоходному налогу</t>
  </si>
  <si>
    <t>Реализованные доходы за вычетом  расходов по операциям с иностранной валютой</t>
  </si>
  <si>
    <t>Комиссионные и сборы  полученные</t>
  </si>
  <si>
    <t>Комиссионные и сборы  уплаченные</t>
  </si>
  <si>
    <t>Расходы на персонал, выплаченные</t>
  </si>
  <si>
    <t>Операционные расходы,выплаченные</t>
  </si>
  <si>
    <t>Прочие операционные расходы выплаченные</t>
  </si>
  <si>
    <t>Чистые денежные потоки от операционной деятельности до подоходного налога</t>
  </si>
  <si>
    <t>Подоходный  налог  уплаченный</t>
  </si>
  <si>
    <t>Приобретение инвестиционных ценных бумаг,имеющихся в наличии для продажи</t>
  </si>
  <si>
    <t>Продажа инвестиционных ценных бумаг,имеющихся в наличии для продажи</t>
  </si>
  <si>
    <t>Погашение ценных бумаг, удерживаемых до погашения</t>
  </si>
  <si>
    <t>Поступления от реализации основных средств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</si>
  <si>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</si>
  <si>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</si>
  <si>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 xml:space="preserve">Поступление /(расходование) денежных средств в операционной деятельности до изменений в операционных активах и обязательствах </t>
  </si>
  <si>
    <t>Чистое (увеличение)/ уменьшение операционных активов:</t>
  </si>
  <si>
    <t>Переводы</t>
  </si>
  <si>
    <t>Итого совокупный доход за период</t>
  </si>
  <si>
    <t>Собственные акции, выкупленные у акционеров - простые акции</t>
  </si>
  <si>
    <t>Собственные акции, выкупленные у акционеров- привилегированные акции</t>
  </si>
  <si>
    <t>Чистое увеличение/(уменьшение) операционных обязательств:</t>
  </si>
  <si>
    <t xml:space="preserve"> в тыс.тенге</t>
  </si>
  <si>
    <t>Износ и амортизация</t>
  </si>
  <si>
    <t>Налоги, помимо подоходного налога</t>
  </si>
  <si>
    <t>(неаудировано)</t>
  </si>
  <si>
    <t>На 01 января 2013 года</t>
  </si>
  <si>
    <t xml:space="preserve">Председатель  Правления                                                                                           </t>
  </si>
  <si>
    <t>Орынбаев К. Б.</t>
  </si>
  <si>
    <t xml:space="preserve">Главный бухгалтер                                                                                              </t>
  </si>
  <si>
    <t>Денежные средства и их эквиваленты на 1 января</t>
  </si>
  <si>
    <t>Чистое поступление денежных средств от операционной деятельноcти</t>
  </si>
  <si>
    <t>Резервы</t>
  </si>
  <si>
    <t>Сулейманова Г. А.</t>
  </si>
  <si>
    <t xml:space="preserve">                              АО «Нурбанк»</t>
  </si>
  <si>
    <t>удерживаемые до погашения</t>
  </si>
  <si>
    <t>Исполнитель                        Игликова А.М.</t>
  </si>
  <si>
    <t>Займы</t>
  </si>
  <si>
    <t>Ценные бумаги, годные для продажи</t>
  </si>
  <si>
    <t>Вклады в других банках</t>
  </si>
  <si>
    <t>Ценные бумаги, удерживаемые до погашения</t>
  </si>
  <si>
    <t>Чистое увеличение / (уменьшение)  в денежных средствах и их эквивалентах</t>
  </si>
  <si>
    <t>поступления от выпуска долговых ценных бумаг</t>
  </si>
  <si>
    <t>Погашение/выкуп долговых ценных бумаг</t>
  </si>
  <si>
    <t>имеющиеся в наличии для продажи</t>
  </si>
  <si>
    <t xml:space="preserve">              ОТЧЕТ О ФИНАНСОВОМ ПОЛОЖЕНИИ</t>
  </si>
  <si>
    <t xml:space="preserve">                                          АО «Нурбанк»</t>
  </si>
  <si>
    <t>(неаудированный)                                                                                                                               (в тысячах  тенге)</t>
  </si>
  <si>
    <t>Наименование статей</t>
  </si>
  <si>
    <t>Займы  клиентам</t>
  </si>
  <si>
    <t xml:space="preserve">Итого активов </t>
  </si>
  <si>
    <t>Средства Правительства Республики Казахстан</t>
  </si>
  <si>
    <t>Обязательства по текущему подоходному налогу</t>
  </si>
  <si>
    <t>Отсроченное налоговые обязательства</t>
  </si>
  <si>
    <t>Итого обязательств</t>
  </si>
  <si>
    <t>Уставный капитал:</t>
  </si>
  <si>
    <t>Собственные выкупленные акции</t>
  </si>
  <si>
    <t>Резервы переоценки основных средств и по прочей переоценке</t>
  </si>
  <si>
    <t>Резервы по переоценке активов, имеющихся в наличии для продажи</t>
  </si>
  <si>
    <t>Динамические резервы</t>
  </si>
  <si>
    <t>Нераспределенный доход и прочие резервы</t>
  </si>
  <si>
    <t>Итого капитала</t>
  </si>
  <si>
    <t>Итого собственного капитала:</t>
  </si>
  <si>
    <t>Итого капитала и обязательств</t>
  </si>
  <si>
    <t>Исполнитель                             Игликова А.М.</t>
  </si>
  <si>
    <t>Активы по текущему подоходному налогу</t>
  </si>
  <si>
    <t>Средства в кредитных организациях</t>
  </si>
  <si>
    <t>Восстановление резерва/(резерв на обесценение) по прочим активам и условным обязательствам</t>
  </si>
  <si>
    <t>Восстановление резерва/(резерв на обесценение) по акитвам, по которым начисляется вознаграждение</t>
  </si>
  <si>
    <t xml:space="preserve">               по состоянию на 01 апреля 2014 года</t>
  </si>
  <si>
    <t>31 марта 2014 г.</t>
  </si>
  <si>
    <t>31 декабря 2013 г.</t>
  </si>
  <si>
    <t>Инвестиционные ценные бумаги</t>
  </si>
  <si>
    <t>Председатель  Правления                                                                                      Орынбаев К.Б.</t>
  </si>
  <si>
    <t>Главный бухгалтер                                                                                                  Сулейманова Г.А.</t>
  </si>
  <si>
    <t>31 марта 2013 г.</t>
  </si>
  <si>
    <t>Чистый доход</t>
  </si>
  <si>
    <t>Денежные средства и их эквиваленты за 31 марта</t>
  </si>
  <si>
    <t>На 01 апреля 2014 года</t>
  </si>
  <si>
    <t xml:space="preserve">                (консолидированный)</t>
  </si>
  <si>
    <t xml:space="preserve">                Консолидированный отчет о движении денежных средств</t>
  </si>
  <si>
    <t>Консолидированный отчет  об изменениях в  капитале</t>
  </si>
  <si>
    <t>Страховые активы</t>
  </si>
  <si>
    <t>Страховые обязательства</t>
  </si>
  <si>
    <t>в тыс.тенге</t>
  </si>
  <si>
    <t>Неконтрольные доли участия</t>
  </si>
  <si>
    <t>На 01 января 2014 года</t>
  </si>
  <si>
    <t xml:space="preserve">                                Консолидированный отчет о прибылях  и убытках</t>
  </si>
  <si>
    <t xml:space="preserve">                                                      АО «Нурбанк»</t>
  </si>
  <si>
    <t xml:space="preserve">Чистый процентный доход/(убыток) после резерва под обесценение </t>
  </si>
  <si>
    <t>Чистые комиссионные доходы и сборы</t>
  </si>
  <si>
    <t>Чистые расходы по операциям с торговыми ценными бумагами</t>
  </si>
  <si>
    <t>Чистые расходы/(доходы) по операциям с инвестиционными ценными бумагами, имеющимися в наличии для продажи</t>
  </si>
  <si>
    <t xml:space="preserve">               -торговые операции</t>
  </si>
  <si>
    <t xml:space="preserve">               -переоценка валютных статей</t>
  </si>
  <si>
    <t>Чистые(убытки)/доходы от страховой деятельности</t>
  </si>
  <si>
    <t>Убытки по займам с пересмотренными условиями</t>
  </si>
  <si>
    <t>Доход от реализации займов</t>
  </si>
  <si>
    <t>Прочие  доходы / (расходы)</t>
  </si>
  <si>
    <t>Расходы  на персонал</t>
  </si>
  <si>
    <t>Прочие непроцентные расходы</t>
  </si>
  <si>
    <t>Прибыль/(убыток) за период</t>
  </si>
  <si>
    <t>Приходящийся на:</t>
  </si>
  <si>
    <t xml:space="preserve">    акционеров Банка</t>
  </si>
  <si>
    <t xml:space="preserve">    неконтрольные доли участия</t>
  </si>
  <si>
    <t>Средневзвешенное количество участвующих акций для расчета базового и разводненного дохода на акцию</t>
  </si>
  <si>
    <t>Базовый доход на акцию</t>
  </si>
  <si>
    <t>Изменение стоимости ценных бумаг, имеющихся в наличии для продажи</t>
  </si>
  <si>
    <t xml:space="preserve">Приобретение неконтрольных долей участия </t>
  </si>
  <si>
    <t>Прочие</t>
  </si>
  <si>
    <t>Итого капитала, приходящегося на акционеров Банка</t>
  </si>
  <si>
    <t>На 01 апреля 2013 года</t>
  </si>
  <si>
    <t>Прочие операции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</si>
</sst>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8.5"/>
      <color indexed="8"/>
      <name val="MS Sans Serif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b/>
      <sz val="10"/>
      <name val="Times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8.5"/>
      <name val="MS Sans Serif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5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24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1" fillId="33" borderId="0" xfId="73" applyNumberFormat="1" applyFont="1" applyFill="1" applyAlignment="1">
      <alignment horizontal="center" vertical="top" wrapText="1"/>
      <protection/>
    </xf>
    <xf numFmtId="0" fontId="9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Alignment="1">
      <alignment horizontal="left" vertical="top" wrapText="1"/>
      <protection/>
    </xf>
    <xf numFmtId="0" fontId="9" fillId="33" borderId="0" xfId="73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3" applyNumberFormat="1" applyFont="1" applyFill="1" applyAlignment="1">
      <alignment horizontal="center" vertical="top" wrapText="1"/>
      <protection/>
    </xf>
    <xf numFmtId="0" fontId="17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0" xfId="73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4" fillId="0" borderId="0" xfId="73" applyFont="1" applyFill="1" applyBorder="1" applyAlignment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74" applyNumberFormat="1" applyFont="1" applyFill="1" applyAlignment="1">
      <alignment horizontal="left" vertical="top" wrapText="1"/>
      <protection/>
    </xf>
    <xf numFmtId="0" fontId="14" fillId="0" borderId="0" xfId="74" applyFont="1" applyFill="1" applyBorder="1" applyAlignment="1">
      <alignment horizontal="left" vertical="center"/>
      <protection/>
    </xf>
    <xf numFmtId="3" fontId="14" fillId="0" borderId="0" xfId="74" applyNumberFormat="1" applyFont="1" applyFill="1" applyBorder="1" applyAlignment="1">
      <alignment horizontal="right" vertical="center"/>
      <protection/>
    </xf>
    <xf numFmtId="0" fontId="2" fillId="0" borderId="0" xfId="74" applyFont="1" applyFill="1" applyAlignment="1">
      <alignment horizontal="right" vertical="top" wrapText="1"/>
      <protection/>
    </xf>
    <xf numFmtId="4" fontId="1" fillId="0" borderId="0" xfId="74" applyNumberFormat="1" applyFont="1" applyFill="1" applyAlignment="1">
      <alignment horizontal="left" vertical="top" wrapText="1"/>
      <protection/>
    </xf>
    <xf numFmtId="0" fontId="1" fillId="0" borderId="0" xfId="74" applyNumberFormat="1" applyFont="1" applyFill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center" vertical="top" wrapText="1"/>
      <protection/>
    </xf>
    <xf numFmtId="3" fontId="1" fillId="0" borderId="0" xfId="74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28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73" applyFont="1" applyFill="1" applyAlignment="1">
      <alignment horizontal="left" vertical="top" wrapText="1"/>
      <protection/>
    </xf>
    <xf numFmtId="164" fontId="23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74" applyNumberFormat="1" applyFont="1" applyFill="1" applyBorder="1" applyAlignment="1">
      <alignment horizontal="center" vertical="top" wrapText="1"/>
      <protection/>
    </xf>
    <xf numFmtId="0" fontId="6" fillId="0" borderId="0" xfId="74" applyFont="1" applyFill="1" applyAlignment="1">
      <alignment horizontal="center" vertical="top" wrapText="1"/>
      <protection/>
    </xf>
    <xf numFmtId="0" fontId="9" fillId="0" borderId="0" xfId="74" applyNumberFormat="1" applyFont="1" applyFill="1" applyAlignment="1">
      <alignment horizontal="left" vertical="top" wrapText="1"/>
      <protection/>
    </xf>
    <xf numFmtId="4" fontId="1" fillId="0" borderId="0" xfId="74" applyNumberFormat="1" applyFont="1" applyFill="1" applyBorder="1" applyAlignment="1">
      <alignment horizontal="left" vertical="top" wrapText="1"/>
      <protection/>
    </xf>
    <xf numFmtId="0" fontId="1" fillId="0" borderId="0" xfId="76" applyNumberFormat="1" applyFont="1" applyFill="1" applyBorder="1" applyAlignment="1">
      <alignment horizontal="left" wrapText="1"/>
      <protection/>
    </xf>
    <xf numFmtId="3" fontId="10" fillId="0" borderId="0" xfId="75" applyNumberFormat="1" applyFont="1" applyFill="1" applyBorder="1" applyAlignment="1">
      <alignment/>
      <protection/>
    </xf>
    <xf numFmtId="0" fontId="1" fillId="0" borderId="0" xfId="74" applyNumberFormat="1" applyFont="1" applyFill="1" applyBorder="1" applyAlignment="1">
      <alignment horizontal="left" vertical="top" wrapText="1"/>
      <protection/>
    </xf>
    <xf numFmtId="0" fontId="10" fillId="0" borderId="0" xfId="76" applyFont="1" applyFill="1" applyBorder="1" applyAlignment="1">
      <alignment horizontal="left"/>
      <protection/>
    </xf>
    <xf numFmtId="3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76" applyNumberFormat="1" applyFont="1" applyFill="1" applyBorder="1" applyAlignment="1">
      <alignment horizontal="left" wrapText="1"/>
      <protection/>
    </xf>
    <xf numFmtId="3" fontId="11" fillId="0" borderId="0" xfId="75" applyNumberFormat="1" applyFont="1" applyFill="1" applyBorder="1" applyAlignment="1">
      <alignment/>
      <protection/>
    </xf>
    <xf numFmtId="4" fontId="1" fillId="0" borderId="0" xfId="74" applyNumberFormat="1" applyFont="1" applyFill="1" applyBorder="1" applyAlignment="1">
      <alignment vertical="top" wrapText="1"/>
      <protection/>
    </xf>
    <xf numFmtId="49" fontId="28" fillId="0" borderId="0" xfId="76" applyNumberFormat="1" applyFont="1" applyFill="1" applyBorder="1" applyAlignment="1">
      <alignment horizontal="left" wrapText="1"/>
      <protection/>
    </xf>
    <xf numFmtId="0" fontId="9" fillId="0" borderId="0" xfId="74" applyNumberFormat="1" applyFont="1" applyFill="1" applyBorder="1" applyAlignment="1">
      <alignment horizontal="left" vertical="top" wrapText="1"/>
      <protection/>
    </xf>
    <xf numFmtId="0" fontId="10" fillId="0" borderId="10" xfId="74" applyFont="1" applyFill="1" applyBorder="1" applyAlignment="1">
      <alignment horizontal="left" wrapText="1"/>
      <protection/>
    </xf>
    <xf numFmtId="0" fontId="4" fillId="0" borderId="0" xfId="76" applyFont="1" applyFill="1" applyBorder="1" applyAlignment="1">
      <alignment horizontal="left" wrapText="1"/>
      <protection/>
    </xf>
    <xf numFmtId="3" fontId="4" fillId="0" borderId="0" xfId="75" applyNumberFormat="1" applyFont="1" applyFill="1" applyBorder="1" applyAlignment="1">
      <alignment wrapText="1"/>
      <protection/>
    </xf>
    <xf numFmtId="0" fontId="10" fillId="0" borderId="0" xfId="76" applyFont="1" applyFill="1" applyBorder="1" applyAlignment="1">
      <alignment horizontal="left" wrapText="1"/>
      <protection/>
    </xf>
    <xf numFmtId="3" fontId="10" fillId="0" borderId="0" xfId="75" applyNumberFormat="1" applyFont="1" applyFill="1" applyBorder="1" applyAlignment="1">
      <alignment wrapText="1"/>
      <protection/>
    </xf>
    <xf numFmtId="0" fontId="6" fillId="0" borderId="0" xfId="76" applyFont="1" applyFill="1" applyBorder="1" applyAlignment="1">
      <alignment horizontal="left" wrapText="1"/>
      <protection/>
    </xf>
    <xf numFmtId="3" fontId="6" fillId="0" borderId="0" xfId="75" applyNumberFormat="1" applyFont="1" applyFill="1" applyBorder="1" applyAlignment="1">
      <alignment wrapText="1"/>
      <protection/>
    </xf>
    <xf numFmtId="3" fontId="10" fillId="0" borderId="0" xfId="78" applyNumberFormat="1" applyFont="1" applyFill="1" applyBorder="1" applyAlignment="1">
      <alignment/>
      <protection/>
    </xf>
    <xf numFmtId="3" fontId="10" fillId="0" borderId="0" xfId="77" applyNumberFormat="1" applyFont="1" applyFill="1" applyBorder="1" applyAlignment="1">
      <alignment/>
      <protection/>
    </xf>
    <xf numFmtId="0" fontId="1" fillId="0" borderId="0" xfId="76" applyFont="1" applyFill="1" applyBorder="1" applyAlignment="1">
      <alignment horizontal="left" wrapText="1"/>
      <protection/>
    </xf>
    <xf numFmtId="0" fontId="4" fillId="0" borderId="0" xfId="76" applyNumberFormat="1" applyFont="1" applyFill="1" applyBorder="1" applyAlignment="1">
      <alignment horizontal="left" wrapText="1"/>
      <protection/>
    </xf>
    <xf numFmtId="3" fontId="10" fillId="0" borderId="0" xfId="80" applyNumberFormat="1" applyFont="1" applyFill="1" applyBorder="1" applyAlignment="1">
      <alignment/>
      <protection/>
    </xf>
    <xf numFmtId="3" fontId="1" fillId="0" borderId="0" xfId="75" applyNumberFormat="1" applyFont="1" applyFill="1" applyBorder="1" applyAlignment="1">
      <alignment vertical="top" wrapText="1"/>
      <protection/>
    </xf>
    <xf numFmtId="3" fontId="10" fillId="0" borderId="0" xfId="79" applyNumberFormat="1" applyFont="1" applyFill="1" applyBorder="1" applyAlignment="1">
      <alignment/>
      <protection/>
    </xf>
    <xf numFmtId="0" fontId="10" fillId="0" borderId="0" xfId="76" applyNumberFormat="1" applyFont="1" applyFill="1" applyBorder="1" applyAlignment="1">
      <alignment horizontal="left" wrapText="1"/>
      <protection/>
    </xf>
    <xf numFmtId="0" fontId="11" fillId="0" borderId="0" xfId="74" applyFont="1" applyFill="1" applyBorder="1" applyAlignment="1">
      <alignment horizontal="left" vertical="top" wrapText="1"/>
      <protection/>
    </xf>
    <xf numFmtId="0" fontId="10" fillId="0" borderId="0" xfId="74" applyFont="1" applyFill="1" applyAlignment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74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left" wrapText="1" indent="1"/>
    </xf>
    <xf numFmtId="0" fontId="1" fillId="33" borderId="11" xfId="74" applyNumberFormat="1" applyFont="1" applyFill="1" applyBorder="1" applyAlignment="1">
      <alignment horizontal="left" wrapText="1"/>
      <protection/>
    </xf>
    <xf numFmtId="3" fontId="1" fillId="0" borderId="0" xfId="74" applyNumberFormat="1" applyFont="1" applyFill="1" applyAlignment="1">
      <alignment horizontal="right" vertical="top" wrapText="1"/>
      <protection/>
    </xf>
    <xf numFmtId="0" fontId="0" fillId="0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74" applyNumberFormat="1" applyFont="1" applyFill="1" applyBorder="1" applyAlignment="1">
      <alignment horizontal="left" vertical="top" wrapText="1"/>
      <protection/>
    </xf>
    <xf numFmtId="3" fontId="1" fillId="0" borderId="10" xfId="74" applyNumberFormat="1" applyFont="1" applyFill="1" applyBorder="1" applyAlignment="1">
      <alignment horizontal="right" wrapText="1"/>
      <protection/>
    </xf>
    <xf numFmtId="3" fontId="6" fillId="0" borderId="10" xfId="74" applyNumberFormat="1" applyFont="1" applyFill="1" applyBorder="1" applyAlignment="1">
      <alignment horizontal="right" wrapText="1"/>
      <protection/>
    </xf>
    <xf numFmtId="0" fontId="9" fillId="0" borderId="10" xfId="74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74" applyNumberFormat="1" applyFont="1" applyFill="1" applyBorder="1" applyAlignment="1">
      <alignment horizontal="right" wrapText="1"/>
      <protection/>
    </xf>
    <xf numFmtId="3" fontId="1" fillId="0" borderId="10" xfId="74" applyNumberFormat="1" applyFont="1" applyFill="1" applyBorder="1" applyAlignment="1">
      <alignment horizontal="right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0" xfId="74" applyNumberFormat="1" applyFont="1" applyFill="1" applyBorder="1" applyAlignment="1">
      <alignment horizontal="right" vertical="top" wrapText="1"/>
      <protection/>
    </xf>
    <xf numFmtId="168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0" xfId="73" applyNumberFormat="1" applyFont="1" applyFill="1" applyBorder="1" applyAlignment="1">
      <alignment horizontal="right" vertical="top" wrapText="1"/>
      <protection/>
    </xf>
    <xf numFmtId="3" fontId="1" fillId="0" borderId="0" xfId="73" applyNumberFormat="1" applyFont="1" applyFill="1" applyAlignment="1">
      <alignment horizontal="right" vertical="top" wrapText="1"/>
      <protection/>
    </xf>
    <xf numFmtId="3" fontId="14" fillId="0" borderId="0" xfId="73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/>
    </xf>
    <xf numFmtId="3" fontId="1" fillId="0" borderId="0" xfId="71" applyNumberFormat="1" applyFont="1" applyFill="1" applyAlignment="1">
      <alignment horizontal="right" vertical="top"/>
      <protection/>
    </xf>
    <xf numFmtId="0" fontId="1" fillId="0" borderId="0" xfId="74" applyFont="1" applyFill="1" applyAlignment="1">
      <alignment horizontal="right" vertical="top" wrapText="1"/>
      <protection/>
    </xf>
    <xf numFmtId="0" fontId="31" fillId="0" borderId="0" xfId="0" applyFont="1" applyFill="1" applyAlignment="1">
      <alignment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>
      <alignment wrapText="1"/>
    </xf>
    <xf numFmtId="164" fontId="22" fillId="0" borderId="10" xfId="74" applyNumberFormat="1" applyFont="1" applyFill="1" applyBorder="1" applyAlignment="1">
      <alignment horizontal="right" wrapText="1"/>
      <protection/>
    </xf>
    <xf numFmtId="0" fontId="1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wrapText="1"/>
    </xf>
    <xf numFmtId="164" fontId="3" fillId="0" borderId="10" xfId="74" applyNumberFormat="1" applyFont="1" applyFill="1" applyBorder="1" applyAlignment="1">
      <alignment horizontal="right" wrapText="1"/>
      <protection/>
    </xf>
    <xf numFmtId="164" fontId="17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74" applyNumberFormat="1" applyFont="1" applyFill="1" applyAlignment="1">
      <alignment horizontal="center" vertical="top" wrapText="1"/>
      <protection/>
    </xf>
    <xf numFmtId="3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0" xfId="74" applyNumberFormat="1" applyFont="1" applyFill="1" applyAlignment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right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164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right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/>
      <protection/>
    </xf>
    <xf numFmtId="164" fontId="10" fillId="0" borderId="13" xfId="0" applyNumberFormat="1" applyFont="1" applyFill="1" applyBorder="1" applyAlignment="1" applyProtection="1">
      <alignment horizontal="right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  <protection/>
    </xf>
    <xf numFmtId="4" fontId="9" fillId="0" borderId="0" xfId="74" applyNumberFormat="1" applyFont="1" applyFill="1" applyBorder="1" applyAlignment="1">
      <alignment horizontal="right" vertical="top" wrapText="1"/>
      <protection/>
    </xf>
    <xf numFmtId="3" fontId="2" fillId="0" borderId="0" xfId="74" applyNumberFormat="1" applyFont="1" applyFill="1" applyAlignment="1">
      <alignment horizontal="right" vertical="top" wrapText="1"/>
      <protection/>
    </xf>
    <xf numFmtId="3" fontId="1" fillId="0" borderId="0" xfId="72" applyNumberFormat="1" applyFont="1" applyFill="1" applyAlignment="1">
      <alignment horizontal="right" vertical="top"/>
      <protection/>
    </xf>
    <xf numFmtId="0" fontId="1" fillId="0" borderId="0" xfId="72" applyFont="1" applyFill="1" applyAlignment="1">
      <alignment horizontal="left" vertical="top"/>
      <protection/>
    </xf>
    <xf numFmtId="0" fontId="5" fillId="0" borderId="0" xfId="0" applyFont="1" applyFill="1" applyBorder="1" applyAlignment="1">
      <alignment/>
    </xf>
    <xf numFmtId="3" fontId="1" fillId="0" borderId="10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30" fillId="0" borderId="0" xfId="74" applyNumberFormat="1" applyFont="1" applyFill="1" applyBorder="1" applyAlignment="1">
      <alignment horizontal="right" vertical="top" wrapText="1"/>
      <protection/>
    </xf>
    <xf numFmtId="43" fontId="22" fillId="0" borderId="10" xfId="89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 indent="1"/>
    </xf>
    <xf numFmtId="0" fontId="25" fillId="0" borderId="0" xfId="0" applyFont="1" applyFill="1" applyAlignment="1">
      <alignment horizontal="left" vertical="top" wrapText="1"/>
    </xf>
    <xf numFmtId="0" fontId="3" fillId="0" borderId="0" xfId="74" applyFont="1" applyFill="1" applyAlignment="1">
      <alignment horizontal="center" vertical="center" wrapText="1"/>
      <protection/>
    </xf>
    <xf numFmtId="0" fontId="6" fillId="0" borderId="0" xfId="75" applyFont="1" applyFill="1" applyAlignment="1">
      <alignment horizontal="center" vertical="top" wrapText="1"/>
      <protection/>
    </xf>
    <xf numFmtId="0" fontId="9" fillId="0" borderId="0" xfId="74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3" applyFont="1" applyFill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 wrapText="1" inden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God_Формы фин.отчетности_BWU_09_11_03 2" xfId="72"/>
    <cellStyle name="Обычный_Ф1_Ф4new2004НБ" xfId="73"/>
    <cellStyle name="Обычный_Ф1_Ф4new2004НБ 2" xfId="74"/>
    <cellStyle name="Обычный_Ф1_Ф4new2004НБ 4" xfId="75"/>
    <cellStyle name="Обычный_Ф1_Ф4new2004НБ 5" xfId="76"/>
    <cellStyle name="Обычный_Ф1_Ф4new2004НБ 6" xfId="77"/>
    <cellStyle name="Обычный_Ф1_Ф4new2004НБ 7" xfId="78"/>
    <cellStyle name="Обычный_Ф1_Ф4new2004НБ 8" xfId="79"/>
    <cellStyle name="Обычный_Ф1_Ф4new2004НБ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 10" xfId="91"/>
    <cellStyle name="Финансовый 2 2" xfId="92"/>
    <cellStyle name="Финансовый 2 3" xfId="93"/>
    <cellStyle name="Финансовый 2 4" xfId="94"/>
    <cellStyle name="Финансовый 2 5" xfId="95"/>
    <cellStyle name="Финансовый 2 6" xfId="96"/>
    <cellStyle name="Финансовый 2 7" xfId="97"/>
    <cellStyle name="Финансовый 2 8" xfId="98"/>
    <cellStyle name="Финансовый 2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3"/>
  <sheetViews>
    <sheetView view="pageBreakPreview" zoomScaleSheetLayoutView="100" zoomScalePageLayoutView="0" workbookViewId="0" topLeftCell="A7">
      <selection activeCell="B12" sqref="B12"/>
    </sheetView>
  </sheetViews>
  <sheetFormatPr defaultColWidth="9.00390625" defaultRowHeight="12.75"/>
  <cols>
    <col min="1" max="1" width="64.875" style="29" customWidth="1"/>
    <col min="2" max="2" width="20.00390625" style="86" customWidth="1"/>
    <col min="3" max="3" width="19.375" style="32" customWidth="1"/>
    <col min="4" max="4" width="15.25390625" style="29" customWidth="1"/>
    <col min="5" max="5" width="10.75390625" style="29" bestFit="1" customWidth="1"/>
    <col min="6" max="6" width="36.75390625" style="29" customWidth="1"/>
    <col min="7" max="7" width="18.625" style="29" customWidth="1"/>
    <col min="8" max="16384" width="9.125" style="29" customWidth="1"/>
  </cols>
  <sheetData>
    <row r="1" ht="21.75" customHeight="1"/>
    <row r="2" ht="14.25" customHeight="1"/>
    <row r="3" ht="12.75" customHeight="1"/>
    <row r="4" spans="1:2" ht="15.75" customHeight="1">
      <c r="A4" s="157" t="s">
        <v>88</v>
      </c>
      <c r="B4" s="157"/>
    </row>
    <row r="5" spans="1:2" ht="15.75" customHeight="1">
      <c r="A5" s="157" t="s">
        <v>122</v>
      </c>
      <c r="B5" s="157"/>
    </row>
    <row r="6" spans="1:3" s="48" customFormat="1" ht="14.25">
      <c r="A6" s="12" t="s">
        <v>89</v>
      </c>
      <c r="B6" s="87"/>
      <c r="C6" s="150"/>
    </row>
    <row r="7" spans="1:3" s="48" customFormat="1" ht="14.25">
      <c r="A7" s="158" t="s">
        <v>112</v>
      </c>
      <c r="B7" s="158"/>
      <c r="C7" s="150"/>
    </row>
    <row r="8" spans="1:3" s="48" customFormat="1" ht="14.25">
      <c r="A8" s="49"/>
      <c r="B8" s="49"/>
      <c r="C8" s="150"/>
    </row>
    <row r="9" spans="1:3" ht="14.25" customHeight="1">
      <c r="A9" s="159" t="s">
        <v>90</v>
      </c>
      <c r="B9" s="159"/>
      <c r="C9" s="159"/>
    </row>
    <row r="10" spans="1:3" ht="30.75" customHeight="1">
      <c r="A10" s="14" t="s">
        <v>91</v>
      </c>
      <c r="B10" s="88" t="s">
        <v>113</v>
      </c>
      <c r="C10" s="88" t="s">
        <v>114</v>
      </c>
    </row>
    <row r="11" spans="1:3" s="50" customFormat="1" ht="14.25">
      <c r="A11" s="14" t="s">
        <v>1</v>
      </c>
      <c r="B11" s="89"/>
      <c r="C11" s="91"/>
    </row>
    <row r="12" spans="1:8" ht="24.75" customHeight="1">
      <c r="A12" s="21" t="s">
        <v>34</v>
      </c>
      <c r="B12" s="90">
        <v>25294085</v>
      </c>
      <c r="C12" s="151">
        <v>29470163</v>
      </c>
      <c r="D12" s="36"/>
      <c r="E12" s="51"/>
      <c r="F12" s="52"/>
      <c r="G12" s="53"/>
      <c r="H12" s="54"/>
    </row>
    <row r="13" spans="1:8" ht="29.25" customHeight="1">
      <c r="A13" s="21" t="s">
        <v>25</v>
      </c>
      <c r="B13" s="90">
        <v>1170379</v>
      </c>
      <c r="C13" s="151">
        <v>1211643</v>
      </c>
      <c r="D13" s="36"/>
      <c r="E13" s="51"/>
      <c r="F13" s="52"/>
      <c r="G13" s="53"/>
      <c r="H13" s="54"/>
    </row>
    <row r="14" spans="1:8" ht="27.75" customHeight="1">
      <c r="A14" s="21" t="s">
        <v>2</v>
      </c>
      <c r="B14" s="90">
        <v>1713656</v>
      </c>
      <c r="C14" s="151">
        <v>2344076</v>
      </c>
      <c r="D14" s="36"/>
      <c r="E14" s="51"/>
      <c r="F14" s="52"/>
      <c r="G14" s="53"/>
      <c r="H14" s="54"/>
    </row>
    <row r="15" spans="1:8" ht="21" customHeight="1">
      <c r="A15" s="21" t="s">
        <v>115</v>
      </c>
      <c r="B15" s="90">
        <v>36349729</v>
      </c>
      <c r="C15" s="152">
        <v>38894273</v>
      </c>
      <c r="D15" s="36"/>
      <c r="E15" s="51"/>
      <c r="F15" s="55"/>
      <c r="G15" s="53"/>
      <c r="H15" s="54"/>
    </row>
    <row r="16" spans="1:8" ht="21" customHeight="1">
      <c r="A16" s="56" t="s">
        <v>87</v>
      </c>
      <c r="B16" s="90">
        <v>36289884</v>
      </c>
      <c r="C16" s="152">
        <v>38677534</v>
      </c>
      <c r="D16" s="36"/>
      <c r="E16" s="51"/>
      <c r="F16" s="55"/>
      <c r="G16" s="53"/>
      <c r="H16" s="54"/>
    </row>
    <row r="17" spans="1:8" ht="21" customHeight="1">
      <c r="A17" s="56" t="s">
        <v>78</v>
      </c>
      <c r="B17" s="90">
        <v>59845</v>
      </c>
      <c r="C17" s="152">
        <v>216739</v>
      </c>
      <c r="D17" s="36"/>
      <c r="E17" s="51"/>
      <c r="F17" s="55"/>
      <c r="G17" s="53"/>
      <c r="H17" s="54"/>
    </row>
    <row r="18" spans="1:8" ht="33" customHeight="1">
      <c r="A18" s="21" t="s">
        <v>92</v>
      </c>
      <c r="B18" s="90">
        <v>159024216</v>
      </c>
      <c r="C18" s="151">
        <v>153986350.80430996</v>
      </c>
      <c r="D18" s="36"/>
      <c r="E18" s="51"/>
      <c r="F18" s="57"/>
      <c r="G18" s="58"/>
      <c r="H18" s="54"/>
    </row>
    <row r="19" spans="1:8" ht="21" customHeight="1">
      <c r="A19" s="21" t="s">
        <v>3</v>
      </c>
      <c r="B19" s="90">
        <v>3834721</v>
      </c>
      <c r="C19" s="151">
        <v>3896460</v>
      </c>
      <c r="D19" s="36"/>
      <c r="E19" s="59"/>
      <c r="F19" s="60"/>
      <c r="G19" s="53"/>
      <c r="H19" s="54"/>
    </row>
    <row r="20" spans="1:8" ht="21" customHeight="1">
      <c r="A20" s="85" t="s">
        <v>125</v>
      </c>
      <c r="B20" s="90">
        <v>34890</v>
      </c>
      <c r="C20" s="151">
        <v>12202</v>
      </c>
      <c r="D20" s="36"/>
      <c r="E20" s="59"/>
      <c r="F20" s="60"/>
      <c r="G20" s="53"/>
      <c r="H20" s="54"/>
    </row>
    <row r="21" spans="1:8" ht="21" customHeight="1">
      <c r="A21" s="21" t="s">
        <v>108</v>
      </c>
      <c r="B21" s="90">
        <v>133933</v>
      </c>
      <c r="C21" s="151">
        <v>133932</v>
      </c>
      <c r="D21" s="36"/>
      <c r="E21" s="51"/>
      <c r="F21" s="60"/>
      <c r="G21" s="53"/>
      <c r="H21" s="54"/>
    </row>
    <row r="22" spans="1:8" ht="21" customHeight="1">
      <c r="A22" s="21" t="s">
        <v>38</v>
      </c>
      <c r="B22" s="90">
        <v>2936941</v>
      </c>
      <c r="C22" s="151">
        <v>2976166</v>
      </c>
      <c r="D22" s="36"/>
      <c r="E22" s="51"/>
      <c r="F22" s="52"/>
      <c r="G22" s="53"/>
      <c r="H22" s="54"/>
    </row>
    <row r="23" spans="1:8" ht="17.25" customHeight="1">
      <c r="A23" s="21" t="s">
        <v>4</v>
      </c>
      <c r="B23" s="90">
        <v>16314960.433</v>
      </c>
      <c r="C23" s="151">
        <v>15702462</v>
      </c>
      <c r="D23" s="36"/>
      <c r="E23" s="51"/>
      <c r="F23" s="52"/>
      <c r="G23" s="53"/>
      <c r="H23" s="54"/>
    </row>
    <row r="24" spans="1:8" s="50" customFormat="1" ht="24" customHeight="1">
      <c r="A24" s="14" t="s">
        <v>93</v>
      </c>
      <c r="B24" s="91">
        <f>SUM(B12:B23)-B15</f>
        <v>246807510.43300003</v>
      </c>
      <c r="C24" s="91">
        <f>SUM(C12:C23)-C15</f>
        <v>248627727.80430996</v>
      </c>
      <c r="D24" s="36"/>
      <c r="E24" s="51"/>
      <c r="F24" s="52"/>
      <c r="G24" s="53"/>
      <c r="H24" s="61"/>
    </row>
    <row r="25" spans="1:8" ht="12.75">
      <c r="A25" s="62"/>
      <c r="B25" s="90"/>
      <c r="C25" s="90"/>
      <c r="D25" s="36"/>
      <c r="E25" s="51"/>
      <c r="F25" s="52"/>
      <c r="G25" s="53"/>
      <c r="H25" s="54"/>
    </row>
    <row r="26" spans="1:8" s="50" customFormat="1" ht="17.25" customHeight="1">
      <c r="A26" s="14" t="s">
        <v>5</v>
      </c>
      <c r="B26" s="92"/>
      <c r="C26" s="91"/>
      <c r="D26" s="36"/>
      <c r="E26" s="51"/>
      <c r="F26" s="52"/>
      <c r="G26" s="53"/>
      <c r="H26" s="61"/>
    </row>
    <row r="27" spans="1:8" s="50" customFormat="1" ht="17.25" customHeight="1">
      <c r="A27" s="21" t="s">
        <v>94</v>
      </c>
      <c r="B27" s="90">
        <v>5491565</v>
      </c>
      <c r="C27" s="151">
        <v>6585642</v>
      </c>
      <c r="D27" s="36"/>
      <c r="E27" s="51"/>
      <c r="F27" s="52"/>
      <c r="G27" s="53"/>
      <c r="H27" s="61"/>
    </row>
    <row r="28" spans="1:8" ht="18.75" customHeight="1">
      <c r="A28" s="21" t="s">
        <v>6</v>
      </c>
      <c r="B28" s="90">
        <v>1830301</v>
      </c>
      <c r="C28" s="151">
        <v>1049787.8043100005</v>
      </c>
      <c r="D28" s="36"/>
      <c r="E28" s="51"/>
      <c r="F28" s="63"/>
      <c r="G28" s="64"/>
      <c r="H28" s="54"/>
    </row>
    <row r="29" spans="1:8" ht="18" customHeight="1">
      <c r="A29" s="21" t="s">
        <v>7</v>
      </c>
      <c r="B29" s="90">
        <v>149258622</v>
      </c>
      <c r="C29" s="95">
        <v>152139857</v>
      </c>
      <c r="D29" s="36"/>
      <c r="E29" s="51"/>
      <c r="F29" s="65"/>
      <c r="G29" s="66"/>
      <c r="H29" s="54"/>
    </row>
    <row r="30" spans="1:8" ht="19.5" customHeight="1">
      <c r="A30" s="21" t="s">
        <v>0</v>
      </c>
      <c r="B30" s="90">
        <v>41887067</v>
      </c>
      <c r="C30" s="95">
        <v>41773980</v>
      </c>
      <c r="D30" s="36"/>
      <c r="E30" s="51"/>
      <c r="F30" s="67"/>
      <c r="G30" s="68"/>
      <c r="H30" s="54"/>
    </row>
    <row r="31" spans="1:8" ht="19.5" customHeight="1">
      <c r="A31" s="21" t="s">
        <v>75</v>
      </c>
      <c r="B31" s="90">
        <v>3057052</v>
      </c>
      <c r="C31" s="95">
        <v>2650837</v>
      </c>
      <c r="D31" s="36"/>
      <c r="E31" s="51"/>
      <c r="F31" s="55"/>
      <c r="G31" s="69"/>
      <c r="H31" s="54"/>
    </row>
    <row r="32" spans="1:8" ht="19.5" customHeight="1" hidden="1">
      <c r="A32" s="21" t="s">
        <v>95</v>
      </c>
      <c r="B32" s="90"/>
      <c r="C32" s="95"/>
      <c r="D32" s="36"/>
      <c r="E32" s="51"/>
      <c r="F32" s="55"/>
      <c r="G32" s="70"/>
      <c r="H32" s="54"/>
    </row>
    <row r="33" spans="1:8" ht="19.5" customHeight="1" hidden="1">
      <c r="A33" s="21" t="s">
        <v>96</v>
      </c>
      <c r="B33" s="90"/>
      <c r="C33" s="95">
        <v>0</v>
      </c>
      <c r="D33" s="36"/>
      <c r="E33" s="51"/>
      <c r="F33" s="71"/>
      <c r="G33" s="53"/>
      <c r="H33" s="54"/>
    </row>
    <row r="34" spans="1:8" ht="19.5" customHeight="1">
      <c r="A34" s="21" t="s">
        <v>96</v>
      </c>
      <c r="B34" s="93">
        <v>-1389</v>
      </c>
      <c r="C34" s="95">
        <v>204</v>
      </c>
      <c r="D34" s="36"/>
      <c r="E34" s="51"/>
      <c r="F34" s="71"/>
      <c r="G34" s="53"/>
      <c r="H34" s="54"/>
    </row>
    <row r="35" spans="1:8" ht="19.5" customHeight="1">
      <c r="A35" s="21" t="s">
        <v>126</v>
      </c>
      <c r="B35" s="90">
        <v>393994</v>
      </c>
      <c r="C35" s="95">
        <v>307854</v>
      </c>
      <c r="D35" s="36"/>
      <c r="E35" s="51"/>
      <c r="F35" s="71"/>
      <c r="G35" s="53"/>
      <c r="H35" s="54"/>
    </row>
    <row r="36" spans="1:8" ht="20.25" customHeight="1">
      <c r="A36" s="21" t="s">
        <v>8</v>
      </c>
      <c r="B36" s="90">
        <v>4651064.433</v>
      </c>
      <c r="C36" s="95">
        <v>4177194</v>
      </c>
      <c r="D36" s="36"/>
      <c r="E36" s="51"/>
      <c r="F36" s="52"/>
      <c r="G36" s="53"/>
      <c r="H36" s="54"/>
    </row>
    <row r="37" spans="1:8" s="50" customFormat="1" ht="24.75" customHeight="1">
      <c r="A37" s="14" t="s">
        <v>97</v>
      </c>
      <c r="B37" s="91">
        <f>SUM(B27:B36)</f>
        <v>206568276.433</v>
      </c>
      <c r="C37" s="91">
        <f>SUM(C27:C36)</f>
        <v>208685355.80431</v>
      </c>
      <c r="D37" s="36"/>
      <c r="E37" s="51"/>
      <c r="F37" s="52"/>
      <c r="G37" s="53"/>
      <c r="H37" s="61"/>
    </row>
    <row r="38" spans="1:8" ht="12.75">
      <c r="A38" s="62"/>
      <c r="B38" s="90"/>
      <c r="C38" s="90"/>
      <c r="D38" s="36"/>
      <c r="E38" s="51"/>
      <c r="F38" s="52"/>
      <c r="G38" s="53"/>
      <c r="H38" s="54"/>
    </row>
    <row r="39" spans="1:8" s="50" customFormat="1" ht="18" customHeight="1">
      <c r="A39" s="14" t="s">
        <v>35</v>
      </c>
      <c r="B39" s="92"/>
      <c r="C39" s="91"/>
      <c r="D39" s="36"/>
      <c r="E39" s="51"/>
      <c r="F39" s="52"/>
      <c r="G39" s="53"/>
      <c r="H39" s="61"/>
    </row>
    <row r="40" spans="1:8" ht="23.25" customHeight="1">
      <c r="A40" s="21" t="s">
        <v>98</v>
      </c>
      <c r="B40" s="94">
        <v>127648755</v>
      </c>
      <c r="C40" s="94">
        <v>127611241</v>
      </c>
      <c r="D40" s="36"/>
      <c r="E40" s="51"/>
      <c r="F40" s="52"/>
      <c r="G40" s="53"/>
      <c r="H40" s="54"/>
    </row>
    <row r="41" spans="1:8" ht="23.25" customHeight="1">
      <c r="A41" s="21" t="s">
        <v>9</v>
      </c>
      <c r="B41" s="90">
        <v>127353699</v>
      </c>
      <c r="C41" s="90">
        <v>127316185</v>
      </c>
      <c r="D41" s="36"/>
      <c r="E41" s="51"/>
      <c r="F41" s="52"/>
      <c r="G41" s="53"/>
      <c r="H41" s="54"/>
    </row>
    <row r="42" spans="1:8" ht="23.25" customHeight="1">
      <c r="A42" s="21" t="s">
        <v>10</v>
      </c>
      <c r="B42" s="90">
        <v>295056</v>
      </c>
      <c r="C42" s="90">
        <v>295056</v>
      </c>
      <c r="D42" s="36"/>
      <c r="E42" s="51"/>
      <c r="F42" s="63"/>
      <c r="G42" s="64"/>
      <c r="H42" s="54"/>
    </row>
    <row r="43" spans="1:8" ht="18.75" customHeight="1">
      <c r="A43" s="21" t="s">
        <v>99</v>
      </c>
      <c r="B43" s="93">
        <v>-275247</v>
      </c>
      <c r="C43" s="93">
        <v>-275247</v>
      </c>
      <c r="D43" s="36"/>
      <c r="E43" s="51"/>
      <c r="F43" s="65"/>
      <c r="G43" s="66"/>
      <c r="H43" s="54"/>
    </row>
    <row r="44" spans="1:8" ht="17.25" customHeight="1">
      <c r="A44" s="21" t="s">
        <v>14</v>
      </c>
      <c r="B44" s="95">
        <v>100</v>
      </c>
      <c r="C44" s="95">
        <v>100</v>
      </c>
      <c r="D44" s="36"/>
      <c r="E44" s="51"/>
      <c r="F44" s="72"/>
      <c r="G44" s="64"/>
      <c r="H44" s="54"/>
    </row>
    <row r="45" spans="1:8" ht="18.75" customHeight="1">
      <c r="A45" s="21" t="s">
        <v>100</v>
      </c>
      <c r="B45" s="90">
        <v>966964</v>
      </c>
      <c r="C45" s="95">
        <v>970879</v>
      </c>
      <c r="D45" s="36"/>
      <c r="E45" s="51"/>
      <c r="F45" s="73"/>
      <c r="G45" s="74"/>
      <c r="H45" s="54"/>
    </row>
    <row r="46" spans="1:8" ht="18.75" customHeight="1">
      <c r="A46" s="21" t="s">
        <v>101</v>
      </c>
      <c r="B46" s="96">
        <v>-918315</v>
      </c>
      <c r="C46" s="96">
        <v>-860180</v>
      </c>
      <c r="D46" s="36"/>
      <c r="E46" s="51"/>
      <c r="F46" s="73"/>
      <c r="G46" s="53"/>
      <c r="H46" s="54"/>
    </row>
    <row r="47" spans="1:8" ht="18.75" customHeight="1">
      <c r="A47" s="21" t="s">
        <v>102</v>
      </c>
      <c r="B47" s="90">
        <v>4380918</v>
      </c>
      <c r="C47" s="96">
        <v>4380918</v>
      </c>
      <c r="D47" s="36"/>
      <c r="E47" s="51"/>
      <c r="F47" s="73"/>
      <c r="G47" s="53"/>
      <c r="H47" s="54"/>
    </row>
    <row r="48" spans="1:8" ht="20.25" customHeight="1">
      <c r="A48" s="21" t="s">
        <v>103</v>
      </c>
      <c r="B48" s="96">
        <v>-91756676</v>
      </c>
      <c r="C48" s="93">
        <v>-92123324</v>
      </c>
      <c r="D48" s="36"/>
      <c r="E48" s="75"/>
      <c r="F48" s="76"/>
      <c r="G48" s="53"/>
      <c r="H48" s="54"/>
    </row>
    <row r="49" spans="1:8" s="50" customFormat="1" ht="18.75" customHeight="1">
      <c r="A49" s="14" t="s">
        <v>153</v>
      </c>
      <c r="B49" s="91">
        <f>SUM(B41:B48)</f>
        <v>40046499</v>
      </c>
      <c r="C49" s="91">
        <f>SUM(C41:C48)</f>
        <v>39704387</v>
      </c>
      <c r="D49" s="36"/>
      <c r="E49" s="51"/>
      <c r="F49" s="76"/>
      <c r="G49" s="53"/>
      <c r="H49" s="61"/>
    </row>
    <row r="50" spans="1:8" s="50" customFormat="1" ht="18.75" customHeight="1" hidden="1">
      <c r="A50" s="14" t="s">
        <v>105</v>
      </c>
      <c r="B50" s="92"/>
      <c r="C50" s="91">
        <f>SUM(C49)</f>
        <v>39704387</v>
      </c>
      <c r="D50" s="36"/>
      <c r="E50" s="51"/>
      <c r="F50" s="76"/>
      <c r="G50" s="53"/>
      <c r="H50" s="61"/>
    </row>
    <row r="51" spans="1:8" s="50" customFormat="1" ht="18.75" customHeight="1">
      <c r="A51" s="14"/>
      <c r="B51" s="92"/>
      <c r="C51" s="91"/>
      <c r="D51" s="36"/>
      <c r="E51" s="51"/>
      <c r="F51" s="76"/>
      <c r="G51" s="53"/>
      <c r="H51" s="61"/>
    </row>
    <row r="52" spans="1:8" ht="12.75">
      <c r="A52" s="128" t="s">
        <v>128</v>
      </c>
      <c r="B52" s="90">
        <v>192735</v>
      </c>
      <c r="C52" s="90">
        <v>237985</v>
      </c>
      <c r="D52" s="36"/>
      <c r="E52" s="51"/>
      <c r="F52" s="76"/>
      <c r="G52" s="53"/>
      <c r="H52" s="54"/>
    </row>
    <row r="53" spans="1:8" ht="12.75">
      <c r="A53" s="128"/>
      <c r="B53" s="90"/>
      <c r="C53" s="90"/>
      <c r="D53" s="36"/>
      <c r="E53" s="51"/>
      <c r="F53" s="76"/>
      <c r="G53" s="53"/>
      <c r="H53" s="54"/>
    </row>
    <row r="54" spans="1:8" ht="14.25">
      <c r="A54" s="14" t="s">
        <v>104</v>
      </c>
      <c r="B54" s="137">
        <f>B52+B49</f>
        <v>40239234</v>
      </c>
      <c r="C54" s="137">
        <f>C52+C49</f>
        <v>39942372</v>
      </c>
      <c r="D54" s="36"/>
      <c r="E54" s="51"/>
      <c r="F54" s="76"/>
      <c r="G54" s="53"/>
      <c r="H54" s="54"/>
    </row>
    <row r="55" spans="1:8" s="50" customFormat="1" ht="22.5" customHeight="1">
      <c r="A55" s="14" t="s">
        <v>106</v>
      </c>
      <c r="B55" s="91">
        <f>B37+B54</f>
        <v>246807510.433</v>
      </c>
      <c r="C55" s="91">
        <f>C37+C50+C52</f>
        <v>248627727.80431</v>
      </c>
      <c r="D55" s="36"/>
      <c r="E55" s="51"/>
      <c r="F55" s="76"/>
      <c r="G55" s="53"/>
      <c r="H55" s="61"/>
    </row>
    <row r="56" spans="1:8" s="50" customFormat="1" ht="12.75">
      <c r="A56" s="77"/>
      <c r="B56" s="97"/>
      <c r="C56" s="97"/>
      <c r="E56" s="61"/>
      <c r="F56" s="76"/>
      <c r="G56" s="53"/>
      <c r="H56" s="61"/>
    </row>
    <row r="57" spans="1:8" s="50" customFormat="1" ht="12.75">
      <c r="A57" s="77"/>
      <c r="B57" s="97"/>
      <c r="C57" s="97"/>
      <c r="E57" s="61"/>
      <c r="F57" s="76"/>
      <c r="G57" s="53"/>
      <c r="H57" s="61"/>
    </row>
    <row r="58" spans="1:8" s="50" customFormat="1" ht="12.75">
      <c r="A58" s="77"/>
      <c r="B58" s="97"/>
      <c r="C58" s="97"/>
      <c r="E58" s="61"/>
      <c r="F58" s="76"/>
      <c r="G58" s="53"/>
      <c r="H58" s="61"/>
    </row>
    <row r="59" spans="1:8" s="50" customFormat="1" ht="12.75">
      <c r="A59" s="77"/>
      <c r="B59" s="97"/>
      <c r="C59" s="97"/>
      <c r="E59" s="61"/>
      <c r="F59" s="76"/>
      <c r="G59" s="53"/>
      <c r="H59" s="61"/>
    </row>
    <row r="60" spans="1:8" s="50" customFormat="1" ht="14.25">
      <c r="A60" s="78"/>
      <c r="B60" s="98"/>
      <c r="C60" s="153"/>
      <c r="E60" s="61"/>
      <c r="F60" s="63"/>
      <c r="G60" s="64"/>
      <c r="H60" s="61"/>
    </row>
    <row r="61" spans="1:8" ht="15.75" customHeight="1">
      <c r="A61" s="160" t="s">
        <v>116</v>
      </c>
      <c r="B61" s="160"/>
      <c r="C61" s="160"/>
      <c r="E61" s="54"/>
      <c r="F61" s="52"/>
      <c r="G61" s="53"/>
      <c r="H61" s="54"/>
    </row>
    <row r="62" spans="1:8" ht="15.75">
      <c r="A62" s="17"/>
      <c r="B62" s="17"/>
      <c r="C62" s="17"/>
      <c r="E62" s="54"/>
      <c r="F62" s="52"/>
      <c r="G62" s="53"/>
      <c r="H62" s="54"/>
    </row>
    <row r="63" spans="1:8" ht="15.75">
      <c r="A63" s="17"/>
      <c r="B63" s="37"/>
      <c r="C63" s="17"/>
      <c r="E63" s="54"/>
      <c r="F63" s="63"/>
      <c r="G63" s="68"/>
      <c r="H63" s="54"/>
    </row>
    <row r="64" spans="1:8" ht="15.75">
      <c r="A64" s="18"/>
      <c r="B64" s="19"/>
      <c r="C64" s="19"/>
      <c r="E64" s="54"/>
      <c r="F64" s="65"/>
      <c r="G64" s="66"/>
      <c r="H64" s="54"/>
    </row>
    <row r="65" spans="1:8" ht="15.75">
      <c r="A65" s="160" t="s">
        <v>117</v>
      </c>
      <c r="B65" s="160"/>
      <c r="C65" s="160"/>
      <c r="E65" s="54"/>
      <c r="F65" s="63"/>
      <c r="G65" s="64"/>
      <c r="H65" s="54"/>
    </row>
    <row r="66" spans="1:8" ht="15.75">
      <c r="A66" s="17"/>
      <c r="B66" s="37"/>
      <c r="C66" s="17"/>
      <c r="E66" s="54"/>
      <c r="F66" s="54"/>
      <c r="G66" s="54"/>
      <c r="H66" s="54"/>
    </row>
    <row r="67" spans="1:8" ht="15.75">
      <c r="A67" s="17"/>
      <c r="B67" s="37"/>
      <c r="C67" s="17"/>
      <c r="E67" s="54"/>
      <c r="F67" s="54"/>
      <c r="G67" s="54"/>
      <c r="H67" s="54"/>
    </row>
    <row r="68" spans="1:3" ht="15.75">
      <c r="A68" s="156" t="s">
        <v>107</v>
      </c>
      <c r="B68" s="156"/>
      <c r="C68" s="156"/>
    </row>
    <row r="69" spans="1:2" ht="14.25">
      <c r="A69" s="30"/>
      <c r="B69" s="31"/>
    </row>
    <row r="70" spans="1:2" ht="14.25">
      <c r="A70" s="30"/>
      <c r="B70" s="31"/>
    </row>
    <row r="71" spans="1:2" ht="14.25">
      <c r="A71" s="30"/>
      <c r="B71" s="31"/>
    </row>
    <row r="72" spans="1:2" ht="14.25">
      <c r="A72" s="30"/>
      <c r="B72" s="31"/>
    </row>
    <row r="73" spans="1:2" ht="14.25">
      <c r="A73" s="30"/>
      <c r="B73" s="31"/>
    </row>
  </sheetData>
  <sheetProtection/>
  <mergeCells count="7">
    <mergeCell ref="A68:C68"/>
    <mergeCell ref="A4:B4"/>
    <mergeCell ref="A5:B5"/>
    <mergeCell ref="A7:B7"/>
    <mergeCell ref="A9:C9"/>
    <mergeCell ref="A61:C61"/>
    <mergeCell ref="A65:C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colBreaks count="1" manualBreakCount="1">
    <brk id="3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E71"/>
  <sheetViews>
    <sheetView view="pageBreakPreview" zoomScale="115" zoomScaleSheetLayoutView="115" zoomScalePageLayoutView="0" workbookViewId="0" topLeftCell="A43">
      <selection activeCell="C57" sqref="C57"/>
    </sheetView>
  </sheetViews>
  <sheetFormatPr defaultColWidth="9.25390625" defaultRowHeight="12.75"/>
  <cols>
    <col min="1" max="1" width="55.875" style="29" customWidth="1"/>
    <col min="2" max="2" width="21.00390625" style="34" customWidth="1"/>
    <col min="3" max="3" width="22.00390625" style="34" customWidth="1"/>
    <col min="4" max="16384" width="9.25390625" style="34" customWidth="1"/>
  </cols>
  <sheetData>
    <row r="4" spans="1:3" ht="12.75">
      <c r="A4" s="54"/>
      <c r="B4" s="48"/>
      <c r="C4" s="48"/>
    </row>
    <row r="5" spans="1:2" s="48" customFormat="1" ht="15.75">
      <c r="A5" s="157" t="s">
        <v>130</v>
      </c>
      <c r="B5" s="157"/>
    </row>
    <row r="6" spans="1:3" s="48" customFormat="1" ht="14.25">
      <c r="A6" s="12" t="s">
        <v>131</v>
      </c>
      <c r="B6" s="124"/>
      <c r="C6" s="110"/>
    </row>
    <row r="7" spans="1:3" s="48" customFormat="1" ht="14.25">
      <c r="A7" s="12"/>
      <c r="B7" s="124"/>
      <c r="C7" s="110"/>
    </row>
    <row r="8" spans="1:3" s="48" customFormat="1" ht="14.25">
      <c r="A8" s="161" t="str">
        <f>'Ф.1'!A7</f>
        <v>               по состоянию на 01 апреля 2014 года</v>
      </c>
      <c r="B8" s="161"/>
      <c r="C8" s="161"/>
    </row>
    <row r="9" spans="1:3" s="48" customFormat="1" ht="14.25">
      <c r="A9" s="12"/>
      <c r="B9" s="124"/>
      <c r="C9" s="110"/>
    </row>
    <row r="10" spans="1:3" s="48" customFormat="1" ht="12.75">
      <c r="A10" s="13" t="s">
        <v>68</v>
      </c>
      <c r="B10" s="125"/>
      <c r="C10" s="114" t="s">
        <v>127</v>
      </c>
    </row>
    <row r="11" spans="1:3" ht="72" customHeight="1">
      <c r="A11" s="14"/>
      <c r="B11" s="101" t="str">
        <f>'Ф.1'!B10</f>
        <v>31 марта 2014 г.</v>
      </c>
      <c r="C11" s="126" t="s">
        <v>118</v>
      </c>
    </row>
    <row r="12" spans="1:3" s="127" customFormat="1" ht="16.5" customHeight="1">
      <c r="A12" s="14" t="s">
        <v>29</v>
      </c>
      <c r="B12" s="102"/>
      <c r="C12" s="102"/>
    </row>
    <row r="13" spans="1:4" ht="15.75" customHeight="1">
      <c r="A13" s="128" t="s">
        <v>80</v>
      </c>
      <c r="B13" s="129">
        <v>3956769</v>
      </c>
      <c r="C13" s="130">
        <v>3316877</v>
      </c>
      <c r="D13" s="131"/>
    </row>
    <row r="14" spans="1:4" ht="15.75" customHeight="1">
      <c r="A14" s="128" t="s">
        <v>81</v>
      </c>
      <c r="B14" s="129">
        <v>453612</v>
      </c>
      <c r="C14" s="130">
        <v>450480</v>
      </c>
      <c r="D14" s="131"/>
    </row>
    <row r="15" spans="1:4" ht="15.75" customHeight="1">
      <c r="A15" s="128" t="s">
        <v>82</v>
      </c>
      <c r="B15" s="129">
        <v>127014</v>
      </c>
      <c r="C15" s="130">
        <v>34426</v>
      </c>
      <c r="D15" s="131"/>
    </row>
    <row r="16" spans="1:4" ht="15.75" customHeight="1">
      <c r="A16" s="128" t="s">
        <v>83</v>
      </c>
      <c r="B16" s="129">
        <v>3319</v>
      </c>
      <c r="C16" s="130" t="s">
        <v>22</v>
      </c>
      <c r="D16" s="131"/>
    </row>
    <row r="17" spans="1:4" s="127" customFormat="1" ht="15.75" customHeight="1">
      <c r="A17" s="14"/>
      <c r="B17" s="106">
        <f>SUM(B13:B16)</f>
        <v>4540714</v>
      </c>
      <c r="C17" s="106">
        <f>SUM(C13:C16)</f>
        <v>3801783</v>
      </c>
      <c r="D17" s="131"/>
    </row>
    <row r="18" spans="1:4" s="127" customFormat="1" ht="15.75" customHeight="1">
      <c r="A18" s="128" t="s">
        <v>25</v>
      </c>
      <c r="B18" s="129">
        <v>14097</v>
      </c>
      <c r="C18" s="130">
        <v>25251</v>
      </c>
      <c r="D18" s="131"/>
    </row>
    <row r="19" spans="1:4" s="127" customFormat="1" ht="18.75" customHeight="1">
      <c r="A19" s="14" t="s">
        <v>30</v>
      </c>
      <c r="B19" s="132"/>
      <c r="C19" s="102"/>
      <c r="D19" s="131"/>
    </row>
    <row r="20" spans="1:4" ht="15.75" customHeight="1">
      <c r="A20" s="128" t="s">
        <v>26</v>
      </c>
      <c r="B20" s="133">
        <v>-110341</v>
      </c>
      <c r="C20" s="134">
        <v>-153376</v>
      </c>
      <c r="D20" s="131"/>
    </row>
    <row r="21" spans="1:4" ht="15.75" customHeight="1">
      <c r="A21" s="128" t="s">
        <v>7</v>
      </c>
      <c r="B21" s="133">
        <v>-1863929</v>
      </c>
      <c r="C21" s="134">
        <v>-1771099</v>
      </c>
      <c r="D21" s="131"/>
    </row>
    <row r="22" spans="1:4" ht="15.75" customHeight="1">
      <c r="A22" s="128" t="s">
        <v>6</v>
      </c>
      <c r="B22" s="133">
        <v>-92854</v>
      </c>
      <c r="C22" s="134">
        <v>-16618</v>
      </c>
      <c r="D22" s="131"/>
    </row>
    <row r="23" spans="1:4" ht="15.75" customHeight="1">
      <c r="A23" s="128" t="s">
        <v>0</v>
      </c>
      <c r="B23" s="133">
        <v>-852787</v>
      </c>
      <c r="C23" s="134">
        <v>-680506</v>
      </c>
      <c r="D23" s="131"/>
    </row>
    <row r="24" spans="1:4" s="127" customFormat="1" ht="15.75" customHeight="1">
      <c r="A24" s="14"/>
      <c r="B24" s="135">
        <f>SUM(B20:B23)</f>
        <v>-2919911</v>
      </c>
      <c r="C24" s="136">
        <f>SUM(C20:C23)</f>
        <v>-2621599</v>
      </c>
      <c r="D24" s="131"/>
    </row>
    <row r="25" spans="1:4" s="127" customFormat="1" ht="15.75" customHeight="1">
      <c r="A25" s="14" t="s">
        <v>31</v>
      </c>
      <c r="B25" s="137">
        <v>1634900</v>
      </c>
      <c r="C25" s="106">
        <v>1205435</v>
      </c>
      <c r="D25" s="131"/>
    </row>
    <row r="26" spans="1:4" ht="29.25" customHeight="1">
      <c r="A26" s="128" t="s">
        <v>111</v>
      </c>
      <c r="B26" s="133">
        <v>2925123</v>
      </c>
      <c r="C26" s="134">
        <v>218307</v>
      </c>
      <c r="D26" s="131"/>
    </row>
    <row r="27" spans="1:4" s="127" customFormat="1" ht="31.5" customHeight="1">
      <c r="A27" s="14" t="s">
        <v>132</v>
      </c>
      <c r="B27" s="135">
        <f>B25+B26</f>
        <v>4560023</v>
      </c>
      <c r="C27" s="136">
        <f>SUM(C25:C26)</f>
        <v>1423742</v>
      </c>
      <c r="D27" s="131"/>
    </row>
    <row r="28" spans="1:4" ht="15.75" customHeight="1">
      <c r="A28" s="15"/>
      <c r="B28" s="132"/>
      <c r="C28" s="132"/>
      <c r="D28" s="131"/>
    </row>
    <row r="29" spans="1:4" ht="15.75" customHeight="1">
      <c r="A29" s="128" t="s">
        <v>133</v>
      </c>
      <c r="B29" s="133">
        <v>469910</v>
      </c>
      <c r="C29" s="130">
        <v>979461</v>
      </c>
      <c r="D29" s="131"/>
    </row>
    <row r="30" spans="1:4" ht="15.75" customHeight="1">
      <c r="A30" s="128" t="s">
        <v>134</v>
      </c>
      <c r="B30" s="133">
        <v>200159</v>
      </c>
      <c r="C30" s="134">
        <v>15926</v>
      </c>
      <c r="D30" s="131"/>
    </row>
    <row r="31" spans="1:4" ht="27" customHeight="1">
      <c r="A31" s="128" t="s">
        <v>135</v>
      </c>
      <c r="B31" s="133">
        <v>8290</v>
      </c>
      <c r="C31" s="134">
        <v>-10707</v>
      </c>
      <c r="D31" s="131"/>
    </row>
    <row r="32" spans="1:4" ht="15.75" customHeight="1">
      <c r="A32" s="128" t="s">
        <v>41</v>
      </c>
      <c r="B32" s="133"/>
      <c r="C32" s="134"/>
      <c r="D32" s="131"/>
    </row>
    <row r="33" spans="1:4" ht="15.75" customHeight="1">
      <c r="A33" s="128" t="s">
        <v>136</v>
      </c>
      <c r="B33" s="134">
        <v>199289</v>
      </c>
      <c r="C33" s="134">
        <v>86096</v>
      </c>
      <c r="D33" s="131"/>
    </row>
    <row r="34" spans="1:4" ht="15.75" customHeight="1">
      <c r="A34" s="128" t="s">
        <v>137</v>
      </c>
      <c r="B34" s="133">
        <v>-835176</v>
      </c>
      <c r="C34" s="134">
        <v>-182</v>
      </c>
      <c r="D34" s="131"/>
    </row>
    <row r="35" spans="1:4" ht="15.75" customHeight="1">
      <c r="A35" s="128" t="s">
        <v>138</v>
      </c>
      <c r="B35" s="133">
        <v>79009</v>
      </c>
      <c r="C35" s="134">
        <v>47538</v>
      </c>
      <c r="D35" s="131"/>
    </row>
    <row r="36" spans="1:4" ht="15.75" customHeight="1" hidden="1">
      <c r="A36" s="128" t="s">
        <v>139</v>
      </c>
      <c r="B36" s="133">
        <v>0</v>
      </c>
      <c r="C36" s="134" t="s">
        <v>22</v>
      </c>
      <c r="D36" s="131"/>
    </row>
    <row r="37" spans="1:4" ht="15.75" customHeight="1">
      <c r="A37" s="128" t="s">
        <v>140</v>
      </c>
      <c r="B37" s="133" t="s">
        <v>22</v>
      </c>
      <c r="C37" s="134">
        <v>0</v>
      </c>
      <c r="D37" s="131"/>
    </row>
    <row r="38" spans="1:4" ht="15.75" customHeight="1">
      <c r="A38" s="128" t="s">
        <v>141</v>
      </c>
      <c r="B38" s="133">
        <v>98690</v>
      </c>
      <c r="C38" s="134">
        <v>50185</v>
      </c>
      <c r="D38" s="131"/>
    </row>
    <row r="39" spans="1:4" ht="15.75" customHeight="1">
      <c r="A39" s="14" t="s">
        <v>33</v>
      </c>
      <c r="B39" s="135">
        <f>SUM(B30:B38)</f>
        <v>-249739</v>
      </c>
      <c r="C39" s="136">
        <f>SUM(C30:C38)</f>
        <v>188856</v>
      </c>
      <c r="D39" s="131"/>
    </row>
    <row r="40" spans="1:4" ht="15.75" customHeight="1">
      <c r="A40" s="128"/>
      <c r="B40" s="132"/>
      <c r="C40" s="102"/>
      <c r="D40" s="131"/>
    </row>
    <row r="41" spans="1:4" ht="15.75" customHeight="1">
      <c r="A41" s="128" t="s">
        <v>142</v>
      </c>
      <c r="B41" s="133">
        <v>-1189673</v>
      </c>
      <c r="C41" s="134">
        <v>-1159518</v>
      </c>
      <c r="D41" s="131"/>
    </row>
    <row r="42" spans="1:4" ht="15.75" customHeight="1">
      <c r="A42" s="128" t="s">
        <v>32</v>
      </c>
      <c r="B42" s="134">
        <v>-810956</v>
      </c>
      <c r="C42" s="138">
        <v>-673793</v>
      </c>
      <c r="D42" s="131"/>
    </row>
    <row r="43" spans="1:4" ht="15.75" customHeight="1">
      <c r="A43" s="128" t="s">
        <v>66</v>
      </c>
      <c r="B43" s="133">
        <v>-143262</v>
      </c>
      <c r="C43" s="138">
        <v>-147878</v>
      </c>
      <c r="D43" s="131"/>
    </row>
    <row r="44" spans="1:4" ht="26.25" customHeight="1">
      <c r="A44" s="128" t="s">
        <v>110</v>
      </c>
      <c r="B44" s="133">
        <f>-2082090</f>
        <v>-2082090</v>
      </c>
      <c r="C44" s="134">
        <v>73166</v>
      </c>
      <c r="D44" s="131"/>
    </row>
    <row r="45" spans="1:4" ht="15.75" customHeight="1">
      <c r="A45" s="128" t="s">
        <v>67</v>
      </c>
      <c r="B45" s="133">
        <v>-73437</v>
      </c>
      <c r="C45" s="134">
        <v>-55402</v>
      </c>
      <c r="D45" s="131"/>
    </row>
    <row r="46" spans="1:4" s="127" customFormat="1" ht="15.75" customHeight="1">
      <c r="A46" s="14" t="s">
        <v>143</v>
      </c>
      <c r="B46" s="135">
        <f>SUM(B41:B45)</f>
        <v>-4299418</v>
      </c>
      <c r="C46" s="136">
        <f>SUM(C41:C45)</f>
        <v>-1963425</v>
      </c>
      <c r="D46" s="131"/>
    </row>
    <row r="47" spans="1:4" s="127" customFormat="1" ht="15.75" customHeight="1">
      <c r="A47" s="14" t="s">
        <v>42</v>
      </c>
      <c r="B47" s="135">
        <f>B27+B29+B39+B46</f>
        <v>480776</v>
      </c>
      <c r="C47" s="136">
        <f>C27+C29+C39+C46</f>
        <v>628634</v>
      </c>
      <c r="D47" s="131"/>
    </row>
    <row r="48" spans="1:4" ht="15.75" customHeight="1">
      <c r="A48" s="15"/>
      <c r="B48" s="139"/>
      <c r="C48" s="139"/>
      <c r="D48" s="131"/>
    </row>
    <row r="49" spans="1:4" s="127" customFormat="1" ht="15.75" customHeight="1">
      <c r="A49" s="128" t="s">
        <v>43</v>
      </c>
      <c r="B49" s="133">
        <v>-5894</v>
      </c>
      <c r="C49" s="134">
        <v>-13483</v>
      </c>
      <c r="D49" s="131"/>
    </row>
    <row r="50" spans="1:4" ht="15.75" customHeight="1">
      <c r="A50" s="15"/>
      <c r="B50" s="132"/>
      <c r="C50" s="132"/>
      <c r="D50" s="131"/>
    </row>
    <row r="51" spans="1:4" ht="15.75" customHeight="1">
      <c r="A51" s="14" t="s">
        <v>144</v>
      </c>
      <c r="B51" s="135">
        <f>SUM(B47:B49)</f>
        <v>474882</v>
      </c>
      <c r="C51" s="136">
        <f>SUM(C47:C49)</f>
        <v>615151</v>
      </c>
      <c r="D51" s="131"/>
    </row>
    <row r="52" spans="1:4" ht="15.75" customHeight="1">
      <c r="A52" s="140" t="s">
        <v>145</v>
      </c>
      <c r="B52" s="141"/>
      <c r="C52" s="136"/>
      <c r="D52" s="131"/>
    </row>
    <row r="53" spans="1:4" ht="15.75" customHeight="1">
      <c r="A53" s="140" t="s">
        <v>146</v>
      </c>
      <c r="B53" s="142">
        <v>462986</v>
      </c>
      <c r="C53" s="134">
        <v>615151</v>
      </c>
      <c r="D53" s="131"/>
    </row>
    <row r="54" spans="1:4" ht="15.75" customHeight="1">
      <c r="A54" s="140" t="s">
        <v>147</v>
      </c>
      <c r="B54" s="143">
        <v>11896</v>
      </c>
      <c r="C54" s="134">
        <v>-14177</v>
      </c>
      <c r="D54" s="131"/>
    </row>
    <row r="55" spans="1:4" ht="15.75" customHeight="1">
      <c r="A55" s="140" t="s">
        <v>119</v>
      </c>
      <c r="B55" s="135">
        <f>B53+B54</f>
        <v>474882</v>
      </c>
      <c r="C55" s="136">
        <f>C53+C54</f>
        <v>600974</v>
      </c>
      <c r="D55" s="131"/>
    </row>
    <row r="56" spans="1:4" ht="15.75" customHeight="1">
      <c r="A56" s="144"/>
      <c r="B56" s="145"/>
      <c r="C56" s="47"/>
      <c r="D56" s="131"/>
    </row>
    <row r="57" spans="1:3" s="50" customFormat="1" ht="12.75">
      <c r="A57" s="83"/>
      <c r="B57" s="97"/>
      <c r="C57" s="97"/>
    </row>
    <row r="58" spans="1:3" s="50" customFormat="1" ht="36" customHeight="1">
      <c r="A58" s="50" t="s">
        <v>148</v>
      </c>
      <c r="B58" s="145"/>
      <c r="C58" s="47"/>
    </row>
    <row r="59" spans="1:3" s="50" customFormat="1" ht="19.5" customHeight="1">
      <c r="A59" s="50" t="s">
        <v>149</v>
      </c>
      <c r="B59" s="146"/>
      <c r="C59" s="146"/>
    </row>
    <row r="60" spans="2:3" s="29" customFormat="1" ht="12.75">
      <c r="B60" s="98"/>
      <c r="C60" s="86"/>
    </row>
    <row r="61" spans="1:3" s="149" customFormat="1" ht="12.75">
      <c r="A61" s="78"/>
      <c r="B61" s="147"/>
      <c r="C61" s="148"/>
    </row>
    <row r="62" spans="1:3" s="29" customFormat="1" ht="15.75" customHeight="1">
      <c r="A62" s="17" t="s">
        <v>70</v>
      </c>
      <c r="B62" s="17"/>
      <c r="C62" s="37" t="s">
        <v>71</v>
      </c>
    </row>
    <row r="63" spans="1:3" s="29" customFormat="1" ht="15.75">
      <c r="A63" s="17"/>
      <c r="B63" s="17"/>
      <c r="C63" s="37"/>
    </row>
    <row r="64" spans="1:3" s="29" customFormat="1" ht="15.75">
      <c r="A64" s="18"/>
      <c r="B64" s="19"/>
      <c r="C64" s="19"/>
    </row>
    <row r="65" spans="1:3" s="29" customFormat="1" ht="15.75">
      <c r="A65" s="17" t="s">
        <v>72</v>
      </c>
      <c r="B65" s="17"/>
      <c r="C65" s="37" t="s">
        <v>76</v>
      </c>
    </row>
    <row r="66" spans="1:5" s="29" customFormat="1" ht="14.25">
      <c r="A66" s="30"/>
      <c r="B66" s="31"/>
      <c r="C66" s="112"/>
      <c r="E66" s="33"/>
    </row>
    <row r="67" spans="1:5" s="29" customFormat="1" ht="14.25">
      <c r="A67" s="30"/>
      <c r="B67" s="31"/>
      <c r="C67" s="112"/>
      <c r="E67" s="33"/>
    </row>
    <row r="68" spans="1:5" ht="19.5" customHeight="1">
      <c r="A68" s="156" t="s">
        <v>79</v>
      </c>
      <c r="B68" s="156"/>
      <c r="C68" s="156"/>
      <c r="E68" s="35"/>
    </row>
    <row r="69" spans="1:3" ht="14.25">
      <c r="A69" s="30"/>
      <c r="B69" s="31"/>
      <c r="C69" s="31"/>
    </row>
    <row r="70" spans="1:3" ht="14.25">
      <c r="A70" s="30"/>
      <c r="B70" s="31"/>
      <c r="C70" s="31"/>
    </row>
    <row r="71" spans="1:3" ht="14.25">
      <c r="A71" s="30"/>
      <c r="B71" s="86"/>
      <c r="C71" s="86"/>
    </row>
  </sheetData>
  <sheetProtection/>
  <mergeCells count="3">
    <mergeCell ref="A5:B5"/>
    <mergeCell ref="A8:C8"/>
    <mergeCell ref="A68:C68"/>
  </mergeCell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E66"/>
  <sheetViews>
    <sheetView tabSelected="1" view="pageBreakPreview" zoomScale="90" zoomScaleSheetLayoutView="90" zoomScalePageLayoutView="0" workbookViewId="0" topLeftCell="A1">
      <selection activeCell="C50" sqref="C50:C52"/>
    </sheetView>
  </sheetViews>
  <sheetFormatPr defaultColWidth="9.25390625" defaultRowHeight="12.75"/>
  <cols>
    <col min="1" max="1" width="67.75390625" style="9" customWidth="1"/>
    <col min="2" max="2" width="21.25390625" style="99" customWidth="1"/>
    <col min="3" max="3" width="23.375" style="99" customWidth="1"/>
    <col min="4" max="16384" width="9.25390625" style="2" customWidth="1"/>
  </cols>
  <sheetData>
    <row r="1" ht="14.25" customHeight="1"/>
    <row r="2" ht="13.5" customHeight="1"/>
    <row r="4" spans="1:3" ht="12.75">
      <c r="A4" s="10"/>
      <c r="B4" s="11"/>
      <c r="C4" s="11"/>
    </row>
    <row r="5" spans="1:3" s="1" customFormat="1" ht="15.75" customHeight="1">
      <c r="A5" s="162" t="s">
        <v>123</v>
      </c>
      <c r="B5" s="162"/>
      <c r="C5" s="162"/>
    </row>
    <row r="6" spans="1:3" s="1" customFormat="1" ht="15.75">
      <c r="A6" s="162" t="s">
        <v>77</v>
      </c>
      <c r="B6" s="162"/>
      <c r="C6" s="162"/>
    </row>
    <row r="7" spans="1:3" s="11" customFormat="1" ht="14.25">
      <c r="A7" s="38"/>
      <c r="B7" s="87"/>
      <c r="C7" s="110"/>
    </row>
    <row r="8" spans="1:3" s="11" customFormat="1" ht="14.25">
      <c r="A8" s="161" t="str">
        <f>'ф.2'!A8</f>
        <v>               по состоянию на 01 апреля 2014 года</v>
      </c>
      <c r="B8" s="161"/>
      <c r="C8" s="161"/>
    </row>
    <row r="9" spans="1:3" s="11" customFormat="1" ht="14.25">
      <c r="A9" s="38"/>
      <c r="B9" s="87"/>
      <c r="C9" s="110"/>
    </row>
    <row r="10" spans="1:3" s="1" customFormat="1" ht="12.75">
      <c r="A10" s="39" t="s">
        <v>68</v>
      </c>
      <c r="B10" s="100"/>
      <c r="C10" s="40" t="s">
        <v>65</v>
      </c>
    </row>
    <row r="11" spans="1:3" ht="59.25" customHeight="1">
      <c r="A11" s="41"/>
      <c r="B11" s="101" t="str">
        <f>'ф.2'!B11</f>
        <v>31 марта 2014 г.</v>
      </c>
      <c r="C11" s="101" t="str">
        <f>'ф.2'!C11</f>
        <v>31 марта 2013 г.</v>
      </c>
    </row>
    <row r="12" spans="1:3" s="3" customFormat="1" ht="16.5" customHeight="1">
      <c r="A12" s="41" t="s">
        <v>17</v>
      </c>
      <c r="B12" s="102"/>
      <c r="C12" s="102"/>
    </row>
    <row r="13" spans="1:4" ht="16.5" customHeight="1">
      <c r="A13" s="79" t="s">
        <v>18</v>
      </c>
      <c r="B13" s="103">
        <v>-1185729.9209200013</v>
      </c>
      <c r="C13" s="103">
        <v>3891177.2573000006</v>
      </c>
      <c r="D13" s="7"/>
    </row>
    <row r="14" spans="1:4" ht="16.5" customHeight="1">
      <c r="A14" s="79" t="s">
        <v>19</v>
      </c>
      <c r="B14" s="93">
        <v>-2823595.07908</v>
      </c>
      <c r="C14" s="93">
        <v>-2297243</v>
      </c>
      <c r="D14" s="7"/>
    </row>
    <row r="15" spans="1:4" ht="25.5" customHeight="1">
      <c r="A15" s="79" t="s">
        <v>44</v>
      </c>
      <c r="B15" s="103">
        <v>199289</v>
      </c>
      <c r="C15" s="103">
        <v>86096</v>
      </c>
      <c r="D15" s="7"/>
    </row>
    <row r="16" spans="1:4" s="3" customFormat="1" ht="16.5" customHeight="1">
      <c r="A16" s="42" t="s">
        <v>45</v>
      </c>
      <c r="B16" s="103">
        <v>698107</v>
      </c>
      <c r="C16" s="103">
        <v>1249749</v>
      </c>
      <c r="D16" s="7"/>
    </row>
    <row r="17" spans="1:4" s="3" customFormat="1" ht="16.5" customHeight="1">
      <c r="A17" s="79" t="s">
        <v>46</v>
      </c>
      <c r="B17" s="93">
        <v>-263551</v>
      </c>
      <c r="C17" s="93">
        <v>-197261</v>
      </c>
      <c r="D17" s="7"/>
    </row>
    <row r="18" spans="1:4" s="3" customFormat="1" ht="16.5" customHeight="1">
      <c r="A18" s="42" t="s">
        <v>47</v>
      </c>
      <c r="B18" s="93">
        <v>-1189673</v>
      </c>
      <c r="C18" s="93">
        <v>-1159518</v>
      </c>
      <c r="D18" s="7"/>
    </row>
    <row r="19" spans="1:4" ht="16.5" customHeight="1">
      <c r="A19" s="79" t="s">
        <v>48</v>
      </c>
      <c r="B19" s="93">
        <v>-810957</v>
      </c>
      <c r="C19" s="93">
        <v>-393631</v>
      </c>
      <c r="D19" s="7"/>
    </row>
    <row r="20" spans="1:4" ht="16.5" customHeight="1">
      <c r="A20" s="79" t="s">
        <v>49</v>
      </c>
      <c r="B20" s="93">
        <v>-66038</v>
      </c>
      <c r="C20" s="93">
        <v>-8491</v>
      </c>
      <c r="D20" s="7"/>
    </row>
    <row r="21" spans="1:4" ht="46.5" customHeight="1">
      <c r="A21" s="41" t="s">
        <v>58</v>
      </c>
      <c r="B21" s="104">
        <f>SUM(B13:B20)</f>
        <v>-5442148.000000002</v>
      </c>
      <c r="C21" s="104">
        <f>SUM(C13:C20)</f>
        <v>1170878.2573000006</v>
      </c>
      <c r="D21" s="7"/>
    </row>
    <row r="22" spans="1:4" ht="24.75" customHeight="1">
      <c r="A22" s="80" t="s">
        <v>59</v>
      </c>
      <c r="B22" s="103"/>
      <c r="C22" s="93"/>
      <c r="D22" s="7"/>
    </row>
    <row r="23" spans="1:4" ht="16.5" customHeight="1">
      <c r="A23" s="79" t="s">
        <v>25</v>
      </c>
      <c r="B23" s="93">
        <v>-192869</v>
      </c>
      <c r="C23" s="93">
        <v>-298122</v>
      </c>
      <c r="D23" s="7"/>
    </row>
    <row r="24" spans="1:4" s="3" customFormat="1" ht="16.5" customHeight="1">
      <c r="A24" s="79" t="s">
        <v>109</v>
      </c>
      <c r="B24" s="93">
        <v>681531</v>
      </c>
      <c r="C24" s="93">
        <v>-15652</v>
      </c>
      <c r="D24" s="7"/>
    </row>
    <row r="25" spans="1:4" s="3" customFormat="1" ht="16.5" customHeight="1">
      <c r="A25" s="42" t="s">
        <v>40</v>
      </c>
      <c r="B25" s="93">
        <v>9793451.725229966</v>
      </c>
      <c r="C25" s="93">
        <v>217200</v>
      </c>
      <c r="D25" s="7"/>
    </row>
    <row r="26" spans="1:4" ht="16.5" customHeight="1">
      <c r="A26" s="42" t="s">
        <v>4</v>
      </c>
      <c r="B26" s="93">
        <v>-1505795.4330000002</v>
      </c>
      <c r="C26" s="93">
        <v>440477</v>
      </c>
      <c r="D26" s="7"/>
    </row>
    <row r="27" spans="1:4" ht="16.5" customHeight="1">
      <c r="A27" s="43" t="s">
        <v>64</v>
      </c>
      <c r="B27" s="105"/>
      <c r="C27" s="105"/>
      <c r="D27" s="7"/>
    </row>
    <row r="28" spans="1:4" ht="16.5" customHeight="1">
      <c r="A28" s="42" t="s">
        <v>26</v>
      </c>
      <c r="B28" s="93">
        <v>-1094077</v>
      </c>
      <c r="C28" s="93">
        <v>-1027619</v>
      </c>
      <c r="D28" s="7"/>
    </row>
    <row r="29" spans="1:4" ht="16.5" customHeight="1">
      <c r="A29" s="42" t="s">
        <v>6</v>
      </c>
      <c r="B29" s="93">
        <v>685233.2747699996</v>
      </c>
      <c r="C29" s="93">
        <v>1786601</v>
      </c>
      <c r="D29" s="7"/>
    </row>
    <row r="30" spans="1:4" ht="16.5" customHeight="1">
      <c r="A30" s="42" t="s">
        <v>7</v>
      </c>
      <c r="B30" s="93">
        <v>-14795038</v>
      </c>
      <c r="C30" s="93">
        <v>5674916</v>
      </c>
      <c r="D30" s="7"/>
    </row>
    <row r="31" spans="1:4" ht="16.5" customHeight="1">
      <c r="A31" s="42" t="s">
        <v>8</v>
      </c>
      <c r="B31" s="93">
        <v>308841.4330000002</v>
      </c>
      <c r="C31" s="93">
        <f>-1347293-39582</f>
        <v>-1386875</v>
      </c>
      <c r="D31" s="7"/>
    </row>
    <row r="32" spans="1:4" ht="37.5" customHeight="1">
      <c r="A32" s="41" t="s">
        <v>50</v>
      </c>
      <c r="B32" s="104">
        <f>SUM(B21:B31)</f>
        <v>-11560870.000000037</v>
      </c>
      <c r="C32" s="104">
        <f>SUM(C21:C31)</f>
        <v>6561804.257300001</v>
      </c>
      <c r="D32" s="7"/>
    </row>
    <row r="33" spans="1:4" ht="16.5" customHeight="1">
      <c r="A33" s="42" t="s">
        <v>51</v>
      </c>
      <c r="B33" s="93">
        <v>0</v>
      </c>
      <c r="C33" s="93"/>
      <c r="D33" s="7"/>
    </row>
    <row r="34" spans="1:4" ht="36" customHeight="1">
      <c r="A34" s="41" t="s">
        <v>74</v>
      </c>
      <c r="B34" s="104">
        <f>SUM(B32:B33)</f>
        <v>-11560870.000000037</v>
      </c>
      <c r="C34" s="104">
        <f>SUM(C32:C33)</f>
        <v>6561804.257300001</v>
      </c>
      <c r="D34" s="7"/>
    </row>
    <row r="35" spans="1:4" ht="16.5" customHeight="1">
      <c r="A35" s="44" t="s">
        <v>20</v>
      </c>
      <c r="B35" s="103"/>
      <c r="C35" s="103"/>
      <c r="D35" s="7"/>
    </row>
    <row r="36" spans="1:4" ht="16.5" customHeight="1">
      <c r="A36" s="79" t="s">
        <v>52</v>
      </c>
      <c r="B36" s="93">
        <v>4514112</v>
      </c>
      <c r="C36" s="93">
        <v>-4796732</v>
      </c>
      <c r="D36" s="7"/>
    </row>
    <row r="37" spans="1:4" ht="16.5" customHeight="1">
      <c r="A37" s="79" t="s">
        <v>53</v>
      </c>
      <c r="B37" s="103">
        <v>654775</v>
      </c>
      <c r="C37" s="93">
        <v>2216542</v>
      </c>
      <c r="D37" s="7"/>
    </row>
    <row r="38" spans="1:4" ht="16.5" customHeight="1">
      <c r="A38" s="79" t="s">
        <v>54</v>
      </c>
      <c r="B38" s="93" t="s">
        <v>22</v>
      </c>
      <c r="C38" s="93" t="s">
        <v>22</v>
      </c>
      <c r="D38" s="7"/>
    </row>
    <row r="39" spans="1:4" ht="16.5" customHeight="1">
      <c r="A39" s="79" t="s">
        <v>27</v>
      </c>
      <c r="B39" s="103" t="s">
        <v>22</v>
      </c>
      <c r="C39" s="103" t="s">
        <v>22</v>
      </c>
      <c r="D39" s="7"/>
    </row>
    <row r="40" spans="1:4" ht="16.5" customHeight="1">
      <c r="A40" s="79" t="s">
        <v>21</v>
      </c>
      <c r="B40" s="93">
        <v>75734</v>
      </c>
      <c r="C40" s="93">
        <v>-7592</v>
      </c>
      <c r="D40" s="7"/>
    </row>
    <row r="41" spans="1:4" ht="16.5" customHeight="1">
      <c r="A41" s="79" t="s">
        <v>55</v>
      </c>
      <c r="B41" s="93">
        <v>0</v>
      </c>
      <c r="C41" s="93">
        <v>0</v>
      </c>
      <c r="D41" s="7"/>
    </row>
    <row r="42" spans="1:4" ht="29.25" customHeight="1">
      <c r="A42" s="41" t="s">
        <v>28</v>
      </c>
      <c r="B42" s="104">
        <f>SUM(B36:B41)</f>
        <v>5244621</v>
      </c>
      <c r="C42" s="104">
        <f>SUM(C36:C41)</f>
        <v>-2587782</v>
      </c>
      <c r="D42" s="7"/>
    </row>
    <row r="43" spans="1:4" ht="16.5" customHeight="1">
      <c r="A43" s="81" t="s">
        <v>23</v>
      </c>
      <c r="B43" s="103"/>
      <c r="C43" s="103"/>
      <c r="D43" s="7"/>
    </row>
    <row r="44" spans="1:4" ht="16.5" customHeight="1">
      <c r="A44" s="79" t="s">
        <v>85</v>
      </c>
      <c r="B44" s="93"/>
      <c r="C44" s="93">
        <v>0</v>
      </c>
      <c r="D44" s="7"/>
    </row>
    <row r="45" spans="1:4" ht="16.5" customHeight="1">
      <c r="A45" s="79" t="s">
        <v>86</v>
      </c>
      <c r="B45" s="93">
        <v>-6870</v>
      </c>
      <c r="C45" s="93">
        <v>10729283</v>
      </c>
      <c r="D45" s="7"/>
    </row>
    <row r="46" spans="1:4" ht="16.5" customHeight="1">
      <c r="A46" s="79" t="s">
        <v>16</v>
      </c>
      <c r="B46" s="93" t="s">
        <v>22</v>
      </c>
      <c r="C46" s="93" t="s">
        <v>22</v>
      </c>
      <c r="D46" s="7"/>
    </row>
    <row r="47" spans="1:4" s="3" customFormat="1" ht="31.5" customHeight="1">
      <c r="A47" s="41" t="s">
        <v>56</v>
      </c>
      <c r="B47" s="104">
        <f>SUM(B44:B46)</f>
        <v>-6870</v>
      </c>
      <c r="C47" s="104">
        <f>SUM(C44:C46)</f>
        <v>10729283</v>
      </c>
      <c r="D47" s="7"/>
    </row>
    <row r="48" spans="1:4" ht="28.5" customHeight="1">
      <c r="A48" s="82" t="s">
        <v>84</v>
      </c>
      <c r="B48" s="104">
        <f>B47+B42+B34</f>
        <v>-6323119.000000037</v>
      </c>
      <c r="C48" s="104">
        <f>C34+C42+C47</f>
        <v>14703305.2573</v>
      </c>
      <c r="D48" s="7"/>
    </row>
    <row r="49" spans="1:4" ht="16.5" customHeight="1">
      <c r="A49" s="79" t="s">
        <v>24</v>
      </c>
      <c r="B49" s="93">
        <v>2147041</v>
      </c>
      <c r="C49" s="93">
        <v>132</v>
      </c>
      <c r="D49" s="7"/>
    </row>
    <row r="50" spans="1:4" ht="33" customHeight="1">
      <c r="A50" s="82" t="s">
        <v>57</v>
      </c>
      <c r="B50" s="104">
        <f>B34+B42+B47+B49</f>
        <v>-4176078.0000000373</v>
      </c>
      <c r="C50" s="104">
        <f>C34+C42+C47+C49</f>
        <v>14703437.2573</v>
      </c>
      <c r="D50" s="7"/>
    </row>
    <row r="51" spans="1:4" s="3" customFormat="1" ht="16.5" customHeight="1">
      <c r="A51" s="79"/>
      <c r="B51" s="103"/>
      <c r="C51" s="103"/>
      <c r="D51" s="7"/>
    </row>
    <row r="52" spans="1:4" ht="16.5" customHeight="1">
      <c r="A52" s="41" t="s">
        <v>73</v>
      </c>
      <c r="B52" s="106">
        <v>29470163</v>
      </c>
      <c r="C52" s="106">
        <v>23502929</v>
      </c>
      <c r="D52" s="7"/>
    </row>
    <row r="53" spans="1:4" ht="16.5" customHeight="1">
      <c r="A53" s="41" t="s">
        <v>120</v>
      </c>
      <c r="B53" s="106">
        <v>25294085</v>
      </c>
      <c r="C53" s="106">
        <v>38206364</v>
      </c>
      <c r="D53" s="7"/>
    </row>
    <row r="54" spans="1:3" s="5" customFormat="1" ht="12.75">
      <c r="A54" s="16"/>
      <c r="B54" s="107"/>
      <c r="C54" s="107"/>
    </row>
    <row r="55" spans="1:3" s="4" customFormat="1" ht="12.75">
      <c r="A55" s="9"/>
      <c r="B55" s="98"/>
      <c r="C55" s="108"/>
    </row>
    <row r="56" spans="1:3" s="6" customFormat="1" ht="12.75">
      <c r="A56" s="45"/>
      <c r="B56" s="108"/>
      <c r="C56" s="111"/>
    </row>
    <row r="57" spans="1:3" s="29" customFormat="1" ht="15.75" customHeight="1">
      <c r="A57" s="37" t="s">
        <v>70</v>
      </c>
      <c r="B57" s="37"/>
      <c r="C57" s="37" t="s">
        <v>71</v>
      </c>
    </row>
    <row r="58" spans="1:3" s="29" customFormat="1" ht="15.75">
      <c r="A58" s="37"/>
      <c r="B58" s="37"/>
      <c r="C58" s="37"/>
    </row>
    <row r="59" spans="1:3" s="29" customFormat="1" ht="15.75">
      <c r="A59" s="18"/>
      <c r="B59" s="19"/>
      <c r="C59" s="19"/>
    </row>
    <row r="60" spans="1:3" s="29" customFormat="1" ht="15.75">
      <c r="A60" s="37" t="s">
        <v>72</v>
      </c>
      <c r="B60" s="37"/>
      <c r="C60" s="37" t="s">
        <v>76</v>
      </c>
    </row>
    <row r="61" spans="1:5" s="29" customFormat="1" ht="14.25">
      <c r="A61" s="30"/>
      <c r="B61" s="31"/>
      <c r="C61" s="112"/>
      <c r="E61" s="33"/>
    </row>
    <row r="62" spans="1:5" s="29" customFormat="1" ht="14.25">
      <c r="A62" s="30"/>
      <c r="B62" s="31"/>
      <c r="C62" s="112"/>
      <c r="E62" s="33"/>
    </row>
    <row r="63" spans="1:5" s="34" customFormat="1" ht="19.5" customHeight="1">
      <c r="A63" s="156" t="s">
        <v>79</v>
      </c>
      <c r="B63" s="156"/>
      <c r="C63" s="156"/>
      <c r="E63" s="35"/>
    </row>
    <row r="64" spans="1:3" ht="14.25">
      <c r="A64" s="20"/>
      <c r="B64" s="109"/>
      <c r="C64" s="109"/>
    </row>
    <row r="65" spans="1:3" ht="14.25">
      <c r="A65" s="20"/>
      <c r="B65" s="109"/>
      <c r="C65" s="109"/>
    </row>
    <row r="66" spans="1:3" ht="14.25">
      <c r="A66" s="20"/>
      <c r="B66" s="108"/>
      <c r="C66" s="108"/>
    </row>
  </sheetData>
  <sheetProtection/>
  <mergeCells count="4">
    <mergeCell ref="A63:C63"/>
    <mergeCell ref="A8:C8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35"/>
  <sheetViews>
    <sheetView zoomScale="85" zoomScaleNormal="85" zoomScaleSheetLayoutView="100" zoomScalePageLayoutView="0" workbookViewId="0" topLeftCell="A7">
      <selection activeCell="E35" sqref="E35"/>
    </sheetView>
  </sheetViews>
  <sheetFormatPr defaultColWidth="9.00390625" defaultRowHeight="12.75"/>
  <cols>
    <col min="1" max="1" width="44.25390625" style="8" customWidth="1"/>
    <col min="2" max="2" width="17.00390625" style="8" customWidth="1"/>
    <col min="3" max="3" width="20.875" style="8" customWidth="1"/>
    <col min="4" max="4" width="16.125" style="8" customWidth="1"/>
    <col min="5" max="5" width="22.125" style="8" customWidth="1"/>
    <col min="6" max="6" width="18.75390625" style="8" customWidth="1"/>
    <col min="7" max="7" width="15.125" style="27" customWidth="1"/>
    <col min="8" max="8" width="15.25390625" style="27" customWidth="1"/>
    <col min="9" max="9" width="14.375" style="27" customWidth="1"/>
    <col min="10" max="10" width="19.375" style="27" customWidth="1"/>
    <col min="11" max="11" width="17.875" style="123" customWidth="1"/>
    <col min="12" max="12" width="9.125" style="8" customWidth="1"/>
    <col min="13" max="13" width="10.625" style="8" bestFit="1" customWidth="1"/>
    <col min="14" max="16384" width="9.125" style="8" customWidth="1"/>
  </cols>
  <sheetData>
    <row r="1" spans="1:11" ht="15.75">
      <c r="A1" s="22"/>
      <c r="B1" s="22"/>
      <c r="C1" s="22"/>
      <c r="D1" s="22"/>
      <c r="E1" s="22"/>
      <c r="F1" s="22"/>
      <c r="G1" s="25"/>
      <c r="H1" s="25"/>
      <c r="I1" s="25"/>
      <c r="J1" s="25"/>
      <c r="K1" s="113"/>
    </row>
    <row r="2" spans="1:11" ht="15.75">
      <c r="A2" s="22"/>
      <c r="B2" s="22"/>
      <c r="C2" s="22"/>
      <c r="D2" s="22"/>
      <c r="E2" s="22"/>
      <c r="F2" s="22"/>
      <c r="G2" s="25"/>
      <c r="H2" s="25"/>
      <c r="I2" s="25"/>
      <c r="J2" s="25"/>
      <c r="K2" s="113"/>
    </row>
    <row r="3" spans="1:11" ht="15.75">
      <c r="A3" s="22"/>
      <c r="B3" s="22"/>
      <c r="C3" s="22"/>
      <c r="D3" s="22"/>
      <c r="E3" s="22"/>
      <c r="F3" s="22"/>
      <c r="G3" s="25"/>
      <c r="H3" s="25"/>
      <c r="I3" s="25"/>
      <c r="J3" s="25"/>
      <c r="K3" s="113"/>
    </row>
    <row r="4" spans="1:11" ht="15.75">
      <c r="A4" s="165" t="s">
        <v>124</v>
      </c>
      <c r="B4" s="165"/>
      <c r="C4" s="165"/>
      <c r="D4" s="165"/>
      <c r="E4" s="165"/>
      <c r="F4" s="165"/>
      <c r="G4" s="165"/>
      <c r="H4" s="165"/>
      <c r="I4" s="165"/>
      <c r="J4" s="25"/>
      <c r="K4" s="113"/>
    </row>
    <row r="5" spans="1:11" ht="15.75">
      <c r="A5" s="165" t="s">
        <v>11</v>
      </c>
      <c r="B5" s="165"/>
      <c r="C5" s="165"/>
      <c r="D5" s="165"/>
      <c r="E5" s="165"/>
      <c r="F5" s="165"/>
      <c r="G5" s="165"/>
      <c r="H5" s="165"/>
      <c r="I5" s="165"/>
      <c r="J5" s="25"/>
      <c r="K5" s="113"/>
    </row>
    <row r="6" spans="1:11" ht="15.75" customHeight="1">
      <c r="A6" s="161" t="str">
        <f>'ф.3'!A8</f>
        <v>               по состоянию на 01 апреля 2014 года</v>
      </c>
      <c r="B6" s="161"/>
      <c r="C6" s="161"/>
      <c r="D6" s="161"/>
      <c r="E6" s="161"/>
      <c r="F6" s="161"/>
      <c r="G6" s="161"/>
      <c r="H6" s="161"/>
      <c r="I6" s="161"/>
      <c r="J6" s="25"/>
      <c r="K6" s="113"/>
    </row>
    <row r="7" spans="1:11" ht="15.75">
      <c r="A7" s="23" t="s">
        <v>68</v>
      </c>
      <c r="B7" s="24"/>
      <c r="C7" s="24"/>
      <c r="D7" s="24"/>
      <c r="E7" s="24"/>
      <c r="F7" s="24"/>
      <c r="G7" s="24"/>
      <c r="H7" s="24"/>
      <c r="I7" s="24"/>
      <c r="J7" s="25"/>
      <c r="K7" s="114" t="s">
        <v>127</v>
      </c>
    </row>
    <row r="8" spans="1:11" ht="47.25" customHeight="1">
      <c r="A8" s="166"/>
      <c r="B8" s="163" t="s">
        <v>12</v>
      </c>
      <c r="C8" s="163" t="s">
        <v>13</v>
      </c>
      <c r="D8" s="163" t="s">
        <v>62</v>
      </c>
      <c r="E8" s="163" t="s">
        <v>63</v>
      </c>
      <c r="F8" s="163" t="s">
        <v>14</v>
      </c>
      <c r="G8" s="163" t="s">
        <v>39</v>
      </c>
      <c r="H8" s="163" t="s">
        <v>36</v>
      </c>
      <c r="I8" s="163" t="s">
        <v>15</v>
      </c>
      <c r="J8" s="163" t="s">
        <v>128</v>
      </c>
      <c r="K8" s="163" t="s">
        <v>104</v>
      </c>
    </row>
    <row r="9" spans="1:11" ht="31.5" customHeight="1">
      <c r="A9" s="166"/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ht="15.75" customHeight="1">
      <c r="A10" s="166"/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s="117" customFormat="1" ht="15.75">
      <c r="A11" s="155" t="s">
        <v>69</v>
      </c>
      <c r="B11" s="115">
        <v>127316185</v>
      </c>
      <c r="C11" s="115">
        <v>295056</v>
      </c>
      <c r="D11" s="116">
        <v>-267249</v>
      </c>
      <c r="E11" s="116">
        <v>-8004</v>
      </c>
      <c r="F11" s="115">
        <v>100</v>
      </c>
      <c r="G11" s="116">
        <v>-56473889</v>
      </c>
      <c r="H11" s="115">
        <v>664465</v>
      </c>
      <c r="I11" s="115">
        <v>71526664</v>
      </c>
      <c r="J11" s="115">
        <v>230204</v>
      </c>
      <c r="K11" s="116">
        <v>71756868</v>
      </c>
    </row>
    <row r="12" spans="1:11" s="117" customFormat="1" ht="15.75">
      <c r="A12" s="84" t="s">
        <v>61</v>
      </c>
      <c r="B12" s="116" t="s">
        <v>22</v>
      </c>
      <c r="C12" s="116" t="s">
        <v>22</v>
      </c>
      <c r="D12" s="116">
        <v>0</v>
      </c>
      <c r="E12" s="116">
        <v>0</v>
      </c>
      <c r="F12" s="116">
        <v>0</v>
      </c>
      <c r="G12" s="116">
        <v>600974</v>
      </c>
      <c r="H12" s="116">
        <v>-255212</v>
      </c>
      <c r="I12" s="116">
        <v>345762</v>
      </c>
      <c r="J12" s="116">
        <v>-39855</v>
      </c>
      <c r="K12" s="116">
        <v>305907</v>
      </c>
    </row>
    <row r="13" spans="1:11" ht="31.5">
      <c r="A13" s="84" t="s">
        <v>37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3915</v>
      </c>
      <c r="H13" s="116">
        <v>-3915</v>
      </c>
      <c r="I13" s="154">
        <v>0</v>
      </c>
      <c r="J13" s="116">
        <v>0</v>
      </c>
      <c r="K13" s="116">
        <v>0</v>
      </c>
    </row>
    <row r="14" spans="1:11" ht="15.75">
      <c r="A14" s="84" t="s">
        <v>60</v>
      </c>
      <c r="B14" s="116" t="s">
        <v>22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54">
        <v>0</v>
      </c>
      <c r="J14" s="116"/>
      <c r="K14" s="116">
        <v>0</v>
      </c>
    </row>
    <row r="15" spans="1:11" ht="15.75">
      <c r="A15" s="84" t="s">
        <v>155</v>
      </c>
      <c r="B15" s="116"/>
      <c r="C15" s="116"/>
      <c r="D15" s="116"/>
      <c r="E15" s="116"/>
      <c r="F15" s="116"/>
      <c r="G15" s="116">
        <v>86188</v>
      </c>
      <c r="H15" s="116"/>
      <c r="I15" s="116">
        <v>86188</v>
      </c>
      <c r="J15" s="116"/>
      <c r="K15" s="116">
        <v>86188</v>
      </c>
    </row>
    <row r="16" spans="1:11" ht="15.75" customHeight="1">
      <c r="A16" s="155" t="s">
        <v>154</v>
      </c>
      <c r="B16" s="116">
        <v>127316185</v>
      </c>
      <c r="C16" s="116">
        <v>295056</v>
      </c>
      <c r="D16" s="116">
        <v>-267249</v>
      </c>
      <c r="E16" s="116">
        <v>-8004</v>
      </c>
      <c r="F16" s="116">
        <v>100</v>
      </c>
      <c r="G16" s="116">
        <v>-55782812</v>
      </c>
      <c r="H16" s="116">
        <v>405338</v>
      </c>
      <c r="I16" s="116">
        <v>71958614</v>
      </c>
      <c r="J16" s="116">
        <v>190349</v>
      </c>
      <c r="K16" s="116">
        <v>72148963</v>
      </c>
    </row>
    <row r="17" spans="1:13" ht="15.75">
      <c r="A17" s="155" t="s">
        <v>129</v>
      </c>
      <c r="B17" s="118">
        <v>127316185</v>
      </c>
      <c r="C17" s="118">
        <v>295056</v>
      </c>
      <c r="D17" s="119">
        <v>-267241</v>
      </c>
      <c r="E17" s="119">
        <v>-8006</v>
      </c>
      <c r="F17" s="118">
        <v>100</v>
      </c>
      <c r="G17" s="119">
        <v>-87742406</v>
      </c>
      <c r="H17" s="119">
        <v>110699</v>
      </c>
      <c r="I17" s="118">
        <v>39704387</v>
      </c>
      <c r="J17" s="118">
        <v>237985</v>
      </c>
      <c r="K17" s="118">
        <v>39942372</v>
      </c>
      <c r="M17" s="120"/>
    </row>
    <row r="18" spans="1:11" ht="15.75">
      <c r="A18" s="84" t="s">
        <v>61</v>
      </c>
      <c r="B18" s="116" t="s">
        <v>22</v>
      </c>
      <c r="C18" s="116" t="s">
        <v>22</v>
      </c>
      <c r="D18" s="116">
        <v>0</v>
      </c>
      <c r="E18" s="116">
        <v>0</v>
      </c>
      <c r="F18" s="116">
        <v>0</v>
      </c>
      <c r="G18" s="116">
        <v>462986</v>
      </c>
      <c r="H18" s="116">
        <v>-58135</v>
      </c>
      <c r="I18" s="115">
        <f>SUM(B18:H18)</f>
        <v>404851</v>
      </c>
      <c r="J18" s="116">
        <v>11896</v>
      </c>
      <c r="K18" s="116">
        <f aca="true" t="shared" si="0" ref="K18:K24">I18+J18</f>
        <v>416747</v>
      </c>
    </row>
    <row r="19" spans="1:11" ht="31.5">
      <c r="A19" s="84" t="s">
        <v>150</v>
      </c>
      <c r="B19" s="116"/>
      <c r="C19" s="116"/>
      <c r="D19" s="116"/>
      <c r="E19" s="116"/>
      <c r="F19" s="116"/>
      <c r="G19" s="116"/>
      <c r="H19" s="116"/>
      <c r="I19" s="115"/>
      <c r="J19" s="116">
        <v>-49</v>
      </c>
      <c r="K19" s="116">
        <f t="shared" si="0"/>
        <v>-49</v>
      </c>
    </row>
    <row r="20" spans="1:11" ht="31.5">
      <c r="A20" s="84" t="s">
        <v>37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3915</v>
      </c>
      <c r="H20" s="116">
        <v>-3915</v>
      </c>
      <c r="I20" s="115">
        <f>SUM(B20:H20)</f>
        <v>0</v>
      </c>
      <c r="J20" s="116">
        <v>0</v>
      </c>
      <c r="K20" s="116">
        <f t="shared" si="0"/>
        <v>0</v>
      </c>
    </row>
    <row r="21" spans="1:11" ht="15.75">
      <c r="A21" s="84" t="s">
        <v>16</v>
      </c>
      <c r="B21" s="116">
        <v>37514</v>
      </c>
      <c r="C21" s="116"/>
      <c r="D21" s="116"/>
      <c r="E21" s="116"/>
      <c r="F21" s="116"/>
      <c r="G21" s="116"/>
      <c r="H21" s="116"/>
      <c r="I21" s="115">
        <f>SUM(B21:H21)</f>
        <v>37514</v>
      </c>
      <c r="J21" s="116"/>
      <c r="K21" s="116">
        <f t="shared" si="0"/>
        <v>37514</v>
      </c>
    </row>
    <row r="22" spans="1:11" ht="31.5">
      <c r="A22" s="84" t="s">
        <v>151</v>
      </c>
      <c r="B22" s="116"/>
      <c r="C22" s="116"/>
      <c r="D22" s="116"/>
      <c r="E22" s="116"/>
      <c r="F22" s="116"/>
      <c r="G22" s="116">
        <v>14099</v>
      </c>
      <c r="H22" s="116"/>
      <c r="I22" s="115">
        <f>SUM(B22:H22)</f>
        <v>14099</v>
      </c>
      <c r="J22" s="116">
        <v>-14099</v>
      </c>
      <c r="K22" s="116">
        <f t="shared" si="0"/>
        <v>0</v>
      </c>
    </row>
    <row r="23" spans="1:11" ht="15.75">
      <c r="A23" s="84" t="s">
        <v>60</v>
      </c>
      <c r="B23" s="116" t="s">
        <v>22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5">
        <f>SUM(B23:H23)</f>
        <v>0</v>
      </c>
      <c r="J23" s="116">
        <v>0</v>
      </c>
      <c r="K23" s="116">
        <f t="shared" si="0"/>
        <v>0</v>
      </c>
    </row>
    <row r="24" spans="1:11" ht="15.75">
      <c r="A24" s="84" t="s">
        <v>152</v>
      </c>
      <c r="B24" s="116"/>
      <c r="C24" s="116"/>
      <c r="D24" s="116"/>
      <c r="E24" s="116"/>
      <c r="F24" s="116"/>
      <c r="G24" s="116">
        <v>-114352</v>
      </c>
      <c r="H24" s="116">
        <v>0</v>
      </c>
      <c r="I24" s="116">
        <f>SUM(B24:H24)</f>
        <v>-114352</v>
      </c>
      <c r="J24" s="116">
        <v>-42998</v>
      </c>
      <c r="K24" s="116">
        <f t="shared" si="0"/>
        <v>-157350</v>
      </c>
    </row>
    <row r="25" spans="1:11" s="117" customFormat="1" ht="15.75">
      <c r="A25" s="155" t="s">
        <v>121</v>
      </c>
      <c r="B25" s="118">
        <f aca="true" t="shared" si="1" ref="B25:J25">SUM(B17:B24)</f>
        <v>127353699</v>
      </c>
      <c r="C25" s="118">
        <f t="shared" si="1"/>
        <v>295056</v>
      </c>
      <c r="D25" s="119">
        <f t="shared" si="1"/>
        <v>-267241</v>
      </c>
      <c r="E25" s="119">
        <f t="shared" si="1"/>
        <v>-8006</v>
      </c>
      <c r="F25" s="118">
        <f t="shared" si="1"/>
        <v>100</v>
      </c>
      <c r="G25" s="119">
        <f t="shared" si="1"/>
        <v>-87375758</v>
      </c>
      <c r="H25" s="119">
        <f>SUM(H17:H24)</f>
        <v>48649</v>
      </c>
      <c r="I25" s="118">
        <f t="shared" si="1"/>
        <v>40046499</v>
      </c>
      <c r="J25" s="118">
        <f t="shared" si="1"/>
        <v>192735</v>
      </c>
      <c r="K25" s="118">
        <f>SUM(K17:K24)</f>
        <v>40239234</v>
      </c>
    </row>
    <row r="26" spans="1:11" s="27" customFormat="1" ht="15.75">
      <c r="A26" s="25"/>
      <c r="B26" s="26"/>
      <c r="C26" s="26"/>
      <c r="D26" s="26"/>
      <c r="E26" s="26"/>
      <c r="F26" s="26"/>
      <c r="G26" s="26"/>
      <c r="H26" s="26"/>
      <c r="I26" s="26"/>
      <c r="J26" s="25"/>
      <c r="K26" s="121"/>
    </row>
    <row r="27" spans="1:11" s="27" customFormat="1" ht="15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>
      <c r="A28" s="28"/>
      <c r="B28" s="28"/>
      <c r="C28" s="28"/>
      <c r="D28" s="22"/>
      <c r="E28" s="22"/>
      <c r="F28" s="22"/>
      <c r="G28" s="26"/>
      <c r="H28" s="25"/>
      <c r="I28" s="46"/>
      <c r="J28" s="25"/>
      <c r="K28" s="122"/>
    </row>
    <row r="29" spans="1:10" s="29" customFormat="1" ht="15.75" customHeight="1">
      <c r="A29" s="17" t="s">
        <v>70</v>
      </c>
      <c r="B29" s="17"/>
      <c r="E29" s="17" t="s">
        <v>71</v>
      </c>
      <c r="H29" s="36"/>
      <c r="J29" s="36"/>
    </row>
    <row r="30" spans="1:5" s="29" customFormat="1" ht="15.75">
      <c r="A30" s="17"/>
      <c r="B30" s="17"/>
      <c r="E30" s="17"/>
    </row>
    <row r="31" spans="1:5" s="29" customFormat="1" ht="15.75">
      <c r="A31" s="18"/>
      <c r="B31" s="19"/>
      <c r="E31" s="19"/>
    </row>
    <row r="32" spans="1:5" s="29" customFormat="1" ht="15.75">
      <c r="A32" s="17" t="s">
        <v>72</v>
      </c>
      <c r="B32" s="17"/>
      <c r="E32" s="17" t="s">
        <v>76</v>
      </c>
    </row>
    <row r="33" spans="1:5" s="29" customFormat="1" ht="14.25">
      <c r="A33" s="30"/>
      <c r="B33" s="31"/>
      <c r="C33" s="32"/>
      <c r="E33" s="33"/>
    </row>
    <row r="34" spans="1:5" s="29" customFormat="1" ht="14.25">
      <c r="A34" s="30"/>
      <c r="B34" s="31"/>
      <c r="C34" s="32"/>
      <c r="E34" s="33"/>
    </row>
    <row r="35" spans="1:5" s="34" customFormat="1" ht="19.5" customHeight="1">
      <c r="A35" s="156" t="s">
        <v>79</v>
      </c>
      <c r="B35" s="164"/>
      <c r="C35" s="156"/>
      <c r="E35" s="35"/>
    </row>
  </sheetData>
  <sheetProtection/>
  <mergeCells count="15"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35:C35"/>
    <mergeCell ref="A4:I4"/>
    <mergeCell ref="A5:I5"/>
    <mergeCell ref="A6:I6"/>
    <mergeCell ref="A8:A10"/>
    <mergeCell ref="B8:B10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AIglikova</cp:lastModifiedBy>
  <cp:lastPrinted>2014-04-14T06:53:40Z</cp:lastPrinted>
  <dcterms:created xsi:type="dcterms:W3CDTF">2009-05-05T06:44:20Z</dcterms:created>
  <dcterms:modified xsi:type="dcterms:W3CDTF">2014-04-21T05:29:18Z</dcterms:modified>
  <cp:category/>
  <cp:version/>
  <cp:contentType/>
  <cp:contentStatus/>
</cp:coreProperties>
</file>