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</externalReferences>
  <definedNames>
    <definedName name="_xlfn.BAHTTEXT" hidden="1">#NAME?</definedName>
    <definedName name="nToch" localSheetId="0">'[1]Параметры'!$E$8</definedName>
    <definedName name="nToch">'[1]Параметры'!$E$8</definedName>
    <definedName name="_xlnm.Print_Area" localSheetId="0">'Ф.1'!$A$1:$C$68</definedName>
    <definedName name="_xlnm.Print_Area" localSheetId="1">'ф.2'!$A$1:$C$66</definedName>
    <definedName name="_xlnm.Print_Area" localSheetId="2">'ф.3'!$A$1:$C$63</definedName>
    <definedName name="_xlnm.Print_Area" localSheetId="3">'ф.4'!$A$1:$K$37</definedName>
  </definedNames>
  <calcPr fullCalcOnLoad="1"/>
</workbook>
</file>

<file path=xl/sharedStrings.xml><?xml version="1.0" encoding="utf-8"?>
<sst xmlns="http://schemas.openxmlformats.org/spreadsheetml/2006/main" count="202" uniqueCount="151">
  <si>
    <t>-</t>
  </si>
  <si>
    <t>Обязательства по текущему подоходному налогу</t>
  </si>
  <si>
    <t>Отсроченное налоговые обязательства</t>
  </si>
  <si>
    <t>Итого собственного капитала:</t>
  </si>
  <si>
    <t>Убытки по займам с пересмотренными условиями</t>
  </si>
  <si>
    <t xml:space="preserve">                  Consolidated statement of financial position</t>
  </si>
  <si>
    <t xml:space="preserve">                       Nurbank JSC</t>
  </si>
  <si>
    <t>(unaudited)</t>
  </si>
  <si>
    <t>in thousands tenge</t>
  </si>
  <si>
    <t xml:space="preserve"> 01.01.2014</t>
  </si>
  <si>
    <t>Assets</t>
  </si>
  <si>
    <t>Cash and cash equivalents</t>
  </si>
  <si>
    <t>Trading securities</t>
  </si>
  <si>
    <t>Amounts with credit institutions</t>
  </si>
  <si>
    <t>Investment securities:</t>
  </si>
  <si>
    <t>Available-for-sale</t>
  </si>
  <si>
    <t>Held-to-maturity</t>
  </si>
  <si>
    <t>Loans to customers</t>
  </si>
  <si>
    <t>Other assets</t>
  </si>
  <si>
    <t xml:space="preserve">Total assets </t>
  </si>
  <si>
    <t>Assets for current income tax</t>
  </si>
  <si>
    <t>Deferred income tax</t>
  </si>
  <si>
    <t>Fixed assets</t>
  </si>
  <si>
    <t>Insurance assets</t>
  </si>
  <si>
    <t>Liabilities</t>
  </si>
  <si>
    <t>Amounts due to the Government</t>
  </si>
  <si>
    <t>Amounts due to credit institutions</t>
  </si>
  <si>
    <t>Amounts due to customers</t>
  </si>
  <si>
    <t>Debt securities issued</t>
  </si>
  <si>
    <t>Provisions</t>
  </si>
  <si>
    <t>Other liabilities</t>
  </si>
  <si>
    <t xml:space="preserve">Total liabilities </t>
  </si>
  <si>
    <t>Equity</t>
  </si>
  <si>
    <t>Share capital:</t>
  </si>
  <si>
    <t xml:space="preserve">               - Common shares</t>
  </si>
  <si>
    <t xml:space="preserve">               - Preferred shares</t>
  </si>
  <si>
    <t>Total equity attributable to shareholders of the Bank</t>
  </si>
  <si>
    <t>Non-controlling interest</t>
  </si>
  <si>
    <t>Total equity</t>
  </si>
  <si>
    <t>Total equity and liabilities</t>
  </si>
  <si>
    <t>Book value per common share</t>
  </si>
  <si>
    <t>Book value per preferred share</t>
  </si>
  <si>
    <t>Chairman of the Board</t>
  </si>
  <si>
    <t>Orynbaev К. B.</t>
  </si>
  <si>
    <t>Philatova A.I.</t>
  </si>
  <si>
    <t>Dynamic reserves</t>
  </si>
  <si>
    <t>Unallotted income and other reserves</t>
  </si>
  <si>
    <t>Reserves on revaluation of the assets available for sale</t>
  </si>
  <si>
    <t>Additional paid-in capital</t>
  </si>
  <si>
    <t xml:space="preserve">              - Treasury shares</t>
  </si>
  <si>
    <t>Insurance obligations</t>
  </si>
  <si>
    <t>Tax obligations</t>
  </si>
  <si>
    <t xml:space="preserve">                   Consolidated income statement</t>
  </si>
  <si>
    <t xml:space="preserve">                               Nurbank JSC</t>
  </si>
  <si>
    <t>Interest income</t>
  </si>
  <si>
    <t>Loans</t>
  </si>
  <si>
    <t>Securities available for sale</t>
  </si>
  <si>
    <t>Deposits with other banks</t>
  </si>
  <si>
    <t>Securities held to maturity</t>
  </si>
  <si>
    <t>Interest expenses</t>
  </si>
  <si>
    <t>Net interest income</t>
  </si>
  <si>
    <t>Recovery of provision / (provision for impairment)</t>
  </si>
  <si>
    <t>Net interest income / (loss) after provision for impairment</t>
  </si>
  <si>
    <t>Net fee and commission income and fees</t>
  </si>
  <si>
    <t xml:space="preserve"> Net expenses from trading securities</t>
  </si>
  <si>
    <t>Net gains from investment securities available-for-sale</t>
  </si>
  <si>
    <t>Net gains / (losses) from foreign currency:</t>
  </si>
  <si>
    <t xml:space="preserve">                - trading</t>
  </si>
  <si>
    <t xml:space="preserve">                - translation differences</t>
  </si>
  <si>
    <t>Net (loss) / income from insurance activities</t>
  </si>
  <si>
    <t>Income from realization of loans</t>
  </si>
  <si>
    <t>Other income/ (loss)</t>
  </si>
  <si>
    <t>Non-interest expenses</t>
  </si>
  <si>
    <t>Personnel expenses</t>
  </si>
  <si>
    <t>Other operating expenses</t>
  </si>
  <si>
    <t>Depreciation and amortization</t>
  </si>
  <si>
    <t>Other expenses from impairment and provisions</t>
  </si>
  <si>
    <t>Taxes other than income tax</t>
  </si>
  <si>
    <t>Other non-interest expenses</t>
  </si>
  <si>
    <t>Profit / (loss) before income tax expense</t>
  </si>
  <si>
    <t>(Loss) / Income Tax Relief</t>
  </si>
  <si>
    <t>Profit / (loss) for the period</t>
  </si>
  <si>
    <t>Attributable to:</t>
  </si>
  <si>
    <t xml:space="preserve">                - shareholders</t>
  </si>
  <si>
    <t xml:space="preserve">                - non-controlling interests</t>
  </si>
  <si>
    <t>Net income</t>
  </si>
  <si>
    <t xml:space="preserve">                Consolidated statement of cash flows</t>
  </si>
  <si>
    <t xml:space="preserve">                              Nurbank JSC</t>
  </si>
  <si>
    <t>Cash flows from operating activities:</t>
  </si>
  <si>
    <t>Interest received</t>
  </si>
  <si>
    <t>Interest paid</t>
  </si>
  <si>
    <t>Realised gains less losses from dealing in foreign currencies</t>
  </si>
  <si>
    <t>Fees and commissions received</t>
  </si>
  <si>
    <t>Fees and commissions paid</t>
  </si>
  <si>
    <t>Personnel expenses paid</t>
  </si>
  <si>
    <t>Operating expenses paid</t>
  </si>
  <si>
    <t>Other operating expenses paid</t>
  </si>
  <si>
    <t>Receipt / (used) in cash from operating activities before changes in operating assets and liabilities</t>
  </si>
  <si>
    <t>Net (increase) /decrease/ in operating assets</t>
  </si>
  <si>
    <t>Amounts due from credit institutions</t>
  </si>
  <si>
    <t>Net increase /(decrease) in operating liabilities</t>
  </si>
  <si>
    <t>Net cash flows from operating activities before income tax</t>
  </si>
  <si>
    <t>Income tax paid</t>
  </si>
  <si>
    <t>Net cash provided by operating activities</t>
  </si>
  <si>
    <t>Cash flows from investing activities:</t>
  </si>
  <si>
    <t>Purchase of investment securities available-for- sale</t>
  </si>
  <si>
    <t>Sale of investment securities available-for-sale</t>
  </si>
  <si>
    <t>Redemption of securities held to maturity</t>
  </si>
  <si>
    <t>Share of cash acquired subsidiaries</t>
  </si>
  <si>
    <t>Acquisition of fixed assets</t>
  </si>
  <si>
    <t>Proceeds from sale of fixed assets</t>
  </si>
  <si>
    <t>Net cash used in investing activities</t>
  </si>
  <si>
    <t>Cash flows from financing activities:</t>
  </si>
  <si>
    <t>Proceeds from issuance of debt securities</t>
  </si>
  <si>
    <t>Redemption of debt securities</t>
  </si>
  <si>
    <t xml:space="preserve">Purchase of treasury shares </t>
  </si>
  <si>
    <t>Net cash used in financing activities</t>
  </si>
  <si>
    <t>Net increase in cash and cash equivalents</t>
  </si>
  <si>
    <t>Effect of exchange rates changes on cash and cash equivalents</t>
  </si>
  <si>
    <t xml:space="preserve"> Net change in cash and cash equivalents</t>
  </si>
  <si>
    <t xml:space="preserve">Cash and cash equivalents at 1 January </t>
  </si>
  <si>
    <t>Consolidated  statement of changes in equite</t>
  </si>
  <si>
    <t xml:space="preserve">Nurbank JSC </t>
  </si>
  <si>
    <t>Share capital - Common shares</t>
  </si>
  <si>
    <t>Share capital - Preferred shares</t>
  </si>
  <si>
    <t xml:space="preserve"> Own shares repurchased from shareholders - common shares</t>
  </si>
  <si>
    <t xml:space="preserve"> Own shares purchased from shareholders - preferred shares</t>
  </si>
  <si>
    <t>Accumulated deficit</t>
  </si>
  <si>
    <t>Other reserves</t>
  </si>
  <si>
    <t>Total</t>
  </si>
  <si>
    <t>On January 1, 2013</t>
  </si>
  <si>
    <t>Total comprehensive income for the period</t>
  </si>
  <si>
    <t>Depreciation of revaluation reserve, net of tax</t>
  </si>
  <si>
    <t>Transfers</t>
  </si>
  <si>
    <t xml:space="preserve">Other </t>
  </si>
  <si>
    <t>On January 1, 2014</t>
  </si>
  <si>
    <t>The weighted average number of participating shares for basic and diluted earnings per share</t>
  </si>
  <si>
    <t>Basic earnings per share</t>
  </si>
  <si>
    <t>Acquisition of non-controlling interests</t>
  </si>
  <si>
    <t>Redemption of own shares</t>
  </si>
  <si>
    <t>Revaluation reserves of fixed assets and other revaluation</t>
  </si>
  <si>
    <t>Change the value of securities available for sale</t>
  </si>
  <si>
    <t xml:space="preserve">                       As of July 1, 2014</t>
  </si>
  <si>
    <t>Reserve for general insurance risks</t>
  </si>
  <si>
    <t xml:space="preserve">Chief Accountant </t>
  </si>
  <si>
    <t>performer:                              A.Bolatova</t>
  </si>
  <si>
    <t>Cash and cash equivalents at 30 June</t>
  </si>
  <si>
    <t>On July 1, 2013</t>
  </si>
  <si>
    <t>On July 1, 2014</t>
  </si>
  <si>
    <t>performer:                                   A.Bolatova</t>
  </si>
  <si>
    <t>Leaving of backlogs of insurance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</si>
</sst>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10"/>
      <name val="Times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3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24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1" fillId="33" borderId="0" xfId="73" applyNumberFormat="1" applyFont="1" applyFill="1" applyAlignment="1">
      <alignment horizontal="center" vertical="top" wrapText="1"/>
      <protection/>
    </xf>
    <xf numFmtId="0" fontId="9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Alignment="1">
      <alignment horizontal="left" vertical="top" wrapText="1"/>
      <protection/>
    </xf>
    <xf numFmtId="0" fontId="9" fillId="33" borderId="0" xfId="73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3" applyNumberFormat="1" applyFont="1" applyFill="1" applyAlignment="1">
      <alignment horizontal="center" vertical="top" wrapText="1"/>
      <protection/>
    </xf>
    <xf numFmtId="0" fontId="17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0" xfId="73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4" fillId="0" borderId="0" xfId="73" applyFont="1" applyFill="1" applyBorder="1" applyAlignment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74" applyNumberFormat="1" applyFont="1" applyFill="1" applyAlignment="1">
      <alignment horizontal="left" vertical="top" wrapText="1"/>
      <protection/>
    </xf>
    <xf numFmtId="0" fontId="14" fillId="0" borderId="0" xfId="74" applyFont="1" applyFill="1" applyBorder="1" applyAlignment="1">
      <alignment horizontal="left" vertical="center"/>
      <protection/>
    </xf>
    <xf numFmtId="3" fontId="14" fillId="0" borderId="0" xfId="74" applyNumberFormat="1" applyFont="1" applyFill="1" applyBorder="1" applyAlignment="1">
      <alignment horizontal="right" vertical="center"/>
      <protection/>
    </xf>
    <xf numFmtId="0" fontId="2" fillId="0" borderId="0" xfId="74" applyFont="1" applyFill="1" applyAlignment="1">
      <alignment horizontal="right" vertical="top" wrapText="1"/>
      <protection/>
    </xf>
    <xf numFmtId="4" fontId="1" fillId="0" borderId="0" xfId="74" applyNumberFormat="1" applyFont="1" applyFill="1" applyAlignment="1">
      <alignment horizontal="left" vertical="top" wrapText="1"/>
      <protection/>
    </xf>
    <xf numFmtId="0" fontId="1" fillId="0" borderId="0" xfId="74" applyNumberFormat="1" applyFont="1" applyFill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center" vertical="top" wrapText="1"/>
      <protection/>
    </xf>
    <xf numFmtId="3" fontId="1" fillId="0" borderId="0" xfId="74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27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73" applyFont="1" applyFill="1" applyAlignment="1">
      <alignment horizontal="left" vertical="top" wrapText="1"/>
      <protection/>
    </xf>
    <xf numFmtId="172" fontId="23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4" applyNumberFormat="1" applyFont="1" applyFill="1" applyBorder="1" applyAlignment="1">
      <alignment horizontal="center" vertical="top" wrapText="1"/>
      <protection/>
    </xf>
    <xf numFmtId="0" fontId="6" fillId="0" borderId="0" xfId="74" applyFont="1" applyFill="1" applyAlignment="1">
      <alignment horizontal="center" vertical="top" wrapText="1"/>
      <protection/>
    </xf>
    <xf numFmtId="0" fontId="9" fillId="0" borderId="0" xfId="74" applyNumberFormat="1" applyFont="1" applyFill="1" applyAlignment="1">
      <alignment horizontal="left" vertical="top" wrapText="1"/>
      <protection/>
    </xf>
    <xf numFmtId="4" fontId="1" fillId="0" borderId="0" xfId="74" applyNumberFormat="1" applyFont="1" applyFill="1" applyBorder="1" applyAlignment="1">
      <alignment horizontal="left" vertical="top" wrapText="1"/>
      <protection/>
    </xf>
    <xf numFmtId="0" fontId="1" fillId="0" borderId="0" xfId="76" applyNumberFormat="1" applyFont="1" applyFill="1" applyBorder="1" applyAlignment="1">
      <alignment horizontal="left" wrapText="1"/>
      <protection/>
    </xf>
    <xf numFmtId="3" fontId="10" fillId="0" borderId="0" xfId="75" applyNumberFormat="1" applyFont="1" applyFill="1" applyBorder="1" applyAlignment="1">
      <alignment/>
      <protection/>
    </xf>
    <xf numFmtId="0" fontId="1" fillId="0" borderId="0" xfId="74" applyNumberFormat="1" applyFont="1" applyFill="1" applyBorder="1" applyAlignment="1">
      <alignment horizontal="left" vertical="top" wrapText="1"/>
      <protection/>
    </xf>
    <xf numFmtId="0" fontId="10" fillId="0" borderId="0" xfId="76" applyFont="1" applyFill="1" applyBorder="1" applyAlignment="1">
      <alignment horizontal="left"/>
      <protection/>
    </xf>
    <xf numFmtId="49" fontId="9" fillId="0" borderId="0" xfId="76" applyNumberFormat="1" applyFont="1" applyFill="1" applyBorder="1" applyAlignment="1">
      <alignment horizontal="left" wrapText="1"/>
      <protection/>
    </xf>
    <xf numFmtId="3" fontId="11" fillId="0" borderId="0" xfId="75" applyNumberFormat="1" applyFont="1" applyFill="1" applyBorder="1" applyAlignment="1">
      <alignment/>
      <protection/>
    </xf>
    <xf numFmtId="4" fontId="1" fillId="0" borderId="0" xfId="74" applyNumberFormat="1" applyFont="1" applyFill="1" applyBorder="1" applyAlignment="1">
      <alignment vertical="top" wrapText="1"/>
      <protection/>
    </xf>
    <xf numFmtId="49" fontId="27" fillId="0" borderId="0" xfId="76" applyNumberFormat="1" applyFont="1" applyFill="1" applyBorder="1" applyAlignment="1">
      <alignment horizontal="left" wrapText="1"/>
      <protection/>
    </xf>
    <xf numFmtId="0" fontId="9" fillId="0" borderId="0" xfId="74" applyNumberFormat="1" applyFont="1" applyFill="1" applyBorder="1" applyAlignment="1">
      <alignment horizontal="left" vertical="top" wrapText="1"/>
      <protection/>
    </xf>
    <xf numFmtId="0" fontId="10" fillId="0" borderId="10" xfId="74" applyFont="1" applyFill="1" applyBorder="1" applyAlignment="1">
      <alignment horizontal="left" wrapText="1"/>
      <protection/>
    </xf>
    <xf numFmtId="0" fontId="4" fillId="0" borderId="0" xfId="76" applyFont="1" applyFill="1" applyBorder="1" applyAlignment="1">
      <alignment horizontal="left" wrapText="1"/>
      <protection/>
    </xf>
    <xf numFmtId="3" fontId="4" fillId="0" borderId="0" xfId="75" applyNumberFormat="1" applyFont="1" applyFill="1" applyBorder="1" applyAlignment="1">
      <alignment wrapText="1"/>
      <protection/>
    </xf>
    <xf numFmtId="0" fontId="10" fillId="0" borderId="0" xfId="76" applyFont="1" applyFill="1" applyBorder="1" applyAlignment="1">
      <alignment horizontal="left" wrapText="1"/>
      <protection/>
    </xf>
    <xf numFmtId="3" fontId="10" fillId="0" borderId="0" xfId="75" applyNumberFormat="1" applyFont="1" applyFill="1" applyBorder="1" applyAlignment="1">
      <alignment wrapText="1"/>
      <protection/>
    </xf>
    <xf numFmtId="0" fontId="6" fillId="0" borderId="0" xfId="76" applyFont="1" applyFill="1" applyBorder="1" applyAlignment="1">
      <alignment horizontal="left" wrapText="1"/>
      <protection/>
    </xf>
    <xf numFmtId="3" fontId="6" fillId="0" borderId="0" xfId="75" applyNumberFormat="1" applyFont="1" applyFill="1" applyBorder="1" applyAlignment="1">
      <alignment wrapText="1"/>
      <protection/>
    </xf>
    <xf numFmtId="3" fontId="10" fillId="0" borderId="0" xfId="78" applyNumberFormat="1" applyFont="1" applyFill="1" applyBorder="1" applyAlignment="1">
      <alignment/>
      <protection/>
    </xf>
    <xf numFmtId="3" fontId="10" fillId="0" borderId="0" xfId="77" applyNumberFormat="1" applyFont="1" applyFill="1" applyBorder="1" applyAlignment="1">
      <alignment/>
      <protection/>
    </xf>
    <xf numFmtId="0" fontId="1" fillId="0" borderId="0" xfId="76" applyFont="1" applyFill="1" applyBorder="1" applyAlignment="1">
      <alignment horizontal="left" wrapText="1"/>
      <protection/>
    </xf>
    <xf numFmtId="0" fontId="4" fillId="0" borderId="0" xfId="76" applyNumberFormat="1" applyFont="1" applyFill="1" applyBorder="1" applyAlignment="1">
      <alignment horizontal="left" wrapText="1"/>
      <protection/>
    </xf>
    <xf numFmtId="3" fontId="10" fillId="0" borderId="0" xfId="80" applyNumberFormat="1" applyFont="1" applyFill="1" applyBorder="1" applyAlignment="1">
      <alignment/>
      <protection/>
    </xf>
    <xf numFmtId="3" fontId="1" fillId="0" borderId="0" xfId="75" applyNumberFormat="1" applyFont="1" applyFill="1" applyBorder="1" applyAlignment="1">
      <alignment vertical="top" wrapText="1"/>
      <protection/>
    </xf>
    <xf numFmtId="3" fontId="10" fillId="0" borderId="0" xfId="79" applyNumberFormat="1" applyFont="1" applyFill="1" applyBorder="1" applyAlignment="1">
      <alignment/>
      <protection/>
    </xf>
    <xf numFmtId="0" fontId="10" fillId="0" borderId="0" xfId="76" applyNumberFormat="1" applyFont="1" applyFill="1" applyBorder="1" applyAlignment="1">
      <alignment horizontal="left" wrapText="1"/>
      <protection/>
    </xf>
    <xf numFmtId="0" fontId="11" fillId="0" borderId="0" xfId="74" applyFont="1" applyFill="1" applyBorder="1" applyAlignment="1">
      <alignment horizontal="left" vertical="top" wrapText="1"/>
      <protection/>
    </xf>
    <xf numFmtId="0" fontId="10" fillId="0" borderId="0" xfId="74" applyFont="1" applyFill="1" applyAlignment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wrapText="1" indent="1"/>
    </xf>
    <xf numFmtId="3" fontId="1" fillId="0" borderId="0" xfId="74" applyNumberFormat="1" applyFont="1" applyFill="1" applyAlignment="1">
      <alignment horizontal="right" vertical="top" wrapText="1"/>
      <protection/>
    </xf>
    <xf numFmtId="0" fontId="0" fillId="0" borderId="0" xfId="0" applyFont="1" applyFill="1" applyBorder="1" applyAlignment="1">
      <alignment horizontal="center"/>
    </xf>
    <xf numFmtId="0" fontId="9" fillId="0" borderId="10" xfId="74" applyNumberFormat="1" applyFont="1" applyFill="1" applyBorder="1" applyAlignment="1">
      <alignment horizontal="left" vertical="top" wrapText="1"/>
      <protection/>
    </xf>
    <xf numFmtId="3" fontId="1" fillId="0" borderId="10" xfId="74" applyNumberFormat="1" applyFont="1" applyFill="1" applyBorder="1" applyAlignment="1">
      <alignment horizontal="right" wrapText="1"/>
      <protection/>
    </xf>
    <xf numFmtId="3" fontId="6" fillId="0" borderId="10" xfId="74" applyNumberFormat="1" applyFont="1" applyFill="1" applyBorder="1" applyAlignment="1">
      <alignment horizontal="right" wrapText="1"/>
      <protection/>
    </xf>
    <xf numFmtId="0" fontId="9" fillId="0" borderId="10" xfId="74" applyNumberFormat="1" applyFont="1" applyFill="1" applyBorder="1" applyAlignment="1">
      <alignment horizontal="left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74" applyNumberFormat="1" applyFont="1" applyFill="1" applyBorder="1" applyAlignment="1">
      <alignment horizontal="right" wrapText="1"/>
      <protection/>
    </xf>
    <xf numFmtId="3" fontId="1" fillId="0" borderId="10" xfId="74" applyNumberFormat="1" applyFont="1" applyFill="1" applyBorder="1" applyAlignment="1">
      <alignment horizontal="right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0" xfId="74" applyNumberFormat="1" applyFont="1" applyFill="1" applyBorder="1" applyAlignment="1">
      <alignment horizontal="right" vertical="top" wrapText="1"/>
      <protection/>
    </xf>
    <xf numFmtId="176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172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0" xfId="73" applyNumberFormat="1" applyFont="1" applyFill="1" applyBorder="1" applyAlignment="1">
      <alignment horizontal="right" vertical="top" wrapText="1"/>
      <protection/>
    </xf>
    <xf numFmtId="3" fontId="1" fillId="0" borderId="0" xfId="73" applyNumberFormat="1" applyFont="1" applyFill="1" applyAlignment="1">
      <alignment horizontal="right" vertical="top" wrapText="1"/>
      <protection/>
    </xf>
    <xf numFmtId="3" fontId="14" fillId="0" borderId="0" xfId="73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/>
    </xf>
    <xf numFmtId="3" fontId="1" fillId="0" borderId="0" xfId="71" applyNumberFormat="1" applyFont="1" applyFill="1" applyAlignment="1">
      <alignment horizontal="right" vertical="top"/>
      <protection/>
    </xf>
    <xf numFmtId="0" fontId="30" fillId="0" borderId="0" xfId="0" applyFont="1" applyFill="1" applyAlignment="1">
      <alignment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>
      <alignment wrapText="1"/>
    </xf>
    <xf numFmtId="172" fontId="22" fillId="0" borderId="10" xfId="74" applyNumberFormat="1" applyFont="1" applyFill="1" applyBorder="1" applyAlignment="1">
      <alignment horizontal="right" wrapText="1"/>
      <protection/>
    </xf>
    <xf numFmtId="0" fontId="1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wrapText="1"/>
    </xf>
    <xf numFmtId="172" fontId="3" fillId="0" borderId="10" xfId="74" applyNumberFormat="1" applyFont="1" applyFill="1" applyBorder="1" applyAlignment="1">
      <alignment horizontal="right" wrapText="1"/>
      <protection/>
    </xf>
    <xf numFmtId="172" fontId="17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74" applyNumberFormat="1" applyFont="1" applyFill="1" applyAlignment="1">
      <alignment horizontal="center" vertical="top" wrapText="1"/>
      <protection/>
    </xf>
    <xf numFmtId="3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74" applyNumberFormat="1" applyFont="1" applyFill="1" applyAlignment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172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74" applyNumberFormat="1" applyFont="1" applyFill="1" applyAlignment="1">
      <alignment horizontal="right" vertical="top" wrapText="1"/>
      <protection/>
    </xf>
    <xf numFmtId="3" fontId="1" fillId="0" borderId="0" xfId="72" applyNumberFormat="1" applyFont="1" applyFill="1" applyAlignment="1">
      <alignment horizontal="right" vertical="top"/>
      <protection/>
    </xf>
    <xf numFmtId="0" fontId="1" fillId="0" borderId="0" xfId="72" applyFont="1" applyFill="1" applyAlignment="1">
      <alignment horizontal="left" vertical="top"/>
      <protection/>
    </xf>
    <xf numFmtId="0" fontId="5" fillId="0" borderId="0" xfId="0" applyFont="1" applyFill="1" applyBorder="1" applyAlignment="1">
      <alignment/>
    </xf>
    <xf numFmtId="3" fontId="1" fillId="0" borderId="10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9" fillId="0" borderId="0" xfId="74" applyNumberFormat="1" applyFont="1" applyFill="1" applyBorder="1" applyAlignment="1">
      <alignment horizontal="right" vertical="top" wrapText="1"/>
      <protection/>
    </xf>
    <xf numFmtId="0" fontId="3" fillId="0" borderId="10" xfId="0" applyFont="1" applyFill="1" applyBorder="1" applyAlignment="1">
      <alignment horizontal="left" wrapText="1" indent="1"/>
    </xf>
    <xf numFmtId="0" fontId="16" fillId="0" borderId="0" xfId="0" applyFont="1" applyFill="1" applyAlignment="1">
      <alignment vertical="top" wrapText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4" applyNumberFormat="1" applyFont="1" applyFill="1" applyAlignment="1">
      <alignment horizontal="right" vertical="top" wrapText="1"/>
      <protection/>
    </xf>
    <xf numFmtId="1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1" xfId="0" applyNumberFormat="1" applyFont="1" applyFill="1" applyBorder="1" applyAlignment="1" applyProtection="1">
      <alignment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172" fontId="10" fillId="0" borderId="10" xfId="0" applyNumberFormat="1" applyFont="1" applyFill="1" applyBorder="1" applyAlignment="1" applyProtection="1">
      <alignment horizontal="right" vertical="center" wrapText="1"/>
      <protection/>
    </xf>
    <xf numFmtId="172" fontId="11" fillId="0" borderId="10" xfId="0" applyNumberFormat="1" applyFont="1" applyFill="1" applyBorder="1" applyAlignment="1" applyProtection="1">
      <alignment horizontal="right" vertical="center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10" xfId="91" applyFont="1" applyFill="1" applyBorder="1" applyAlignment="1">
      <alignment wrapText="1"/>
    </xf>
    <xf numFmtId="0" fontId="1" fillId="0" borderId="12" xfId="74" applyNumberFormat="1" applyFont="1" applyFill="1" applyBorder="1" applyAlignment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74" applyFont="1" applyFill="1" applyBorder="1" applyAlignment="1">
      <alignment horizontal="left" vertical="top" wrapText="1"/>
      <protection/>
    </xf>
    <xf numFmtId="0" fontId="25" fillId="0" borderId="0" xfId="0" applyFont="1" applyFill="1" applyAlignment="1">
      <alignment horizontal="left" vertical="top" wrapText="1"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center" vertical="center" wrapText="1"/>
      <protection/>
    </xf>
    <xf numFmtId="0" fontId="3" fillId="33" borderId="0" xfId="74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 inden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God_Формы фин.отчетности_BWU_09_11_03 2" xfId="72"/>
    <cellStyle name="Обычный_Ф1_Ф4new2004НБ" xfId="73"/>
    <cellStyle name="Обычный_Ф1_Ф4new2004НБ 2" xfId="74"/>
    <cellStyle name="Обычный_Ф1_Ф4new2004НБ 4" xfId="75"/>
    <cellStyle name="Обычный_Ф1_Ф4new2004НБ 5" xfId="76"/>
    <cellStyle name="Обычный_Ф1_Ф4new2004НБ 6" xfId="77"/>
    <cellStyle name="Обычный_Ф1_Ф4new2004НБ 7" xfId="78"/>
    <cellStyle name="Обычный_Ф1_Ф4new2004НБ 8" xfId="79"/>
    <cellStyle name="Обычный_Ф1_Ф4new2004НБ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 10" xfId="91"/>
    <cellStyle name="Финансовый 2 2" xfId="92"/>
    <cellStyle name="Финансовый 2 3" xfId="93"/>
    <cellStyle name="Финансовый 2 4" xfId="94"/>
    <cellStyle name="Финансовый 2 5" xfId="95"/>
    <cellStyle name="Финансовый 2 6" xfId="96"/>
    <cellStyle name="Финансовый 2 7" xfId="97"/>
    <cellStyle name="Финансовый 2 8" xfId="98"/>
    <cellStyle name="Финансовый 2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3"/>
  <sheetViews>
    <sheetView tabSelected="1" view="pageBreakPreview" zoomScaleSheetLayoutView="100" zoomScalePageLayoutView="0" workbookViewId="0" topLeftCell="A39">
      <selection activeCell="A65" sqref="A65"/>
    </sheetView>
  </sheetViews>
  <sheetFormatPr defaultColWidth="9.00390625" defaultRowHeight="12.75"/>
  <cols>
    <col min="1" max="1" width="64.875" style="28" customWidth="1"/>
    <col min="2" max="2" width="20.00390625" style="80" customWidth="1"/>
    <col min="3" max="3" width="19.375" style="31" customWidth="1"/>
    <col min="4" max="4" width="15.25390625" style="28" customWidth="1"/>
    <col min="5" max="5" width="10.75390625" style="28" bestFit="1" customWidth="1"/>
    <col min="6" max="6" width="36.75390625" style="28" customWidth="1"/>
    <col min="7" max="7" width="18.625" style="28" customWidth="1"/>
    <col min="8" max="16384" width="9.125" style="28" customWidth="1"/>
  </cols>
  <sheetData>
    <row r="1" ht="21.75" customHeight="1"/>
    <row r="2" ht="14.25" customHeight="1"/>
    <row r="3" ht="12.75" customHeight="1"/>
    <row r="4" spans="1:3" ht="15.75" customHeight="1">
      <c r="A4" s="150" t="s">
        <v>5</v>
      </c>
      <c r="B4" s="150"/>
      <c r="C4" s="150"/>
    </row>
    <row r="5" spans="1:3" s="45" customFormat="1" ht="14.25">
      <c r="A5" s="147" t="s">
        <v>6</v>
      </c>
      <c r="B5" s="147"/>
      <c r="C5" s="147"/>
    </row>
    <row r="6" spans="1:3" s="45" customFormat="1" ht="14.25">
      <c r="A6" s="147" t="s">
        <v>142</v>
      </c>
      <c r="B6" s="147"/>
      <c r="C6" s="147"/>
    </row>
    <row r="7" spans="1:3" s="45" customFormat="1" ht="14.25">
      <c r="A7" s="46"/>
      <c r="B7" s="46"/>
      <c r="C7" s="128"/>
    </row>
    <row r="8" spans="1:3" ht="14.25" customHeight="1">
      <c r="A8" s="148" t="s">
        <v>7</v>
      </c>
      <c r="B8" s="148"/>
      <c r="C8" s="134" t="s">
        <v>8</v>
      </c>
    </row>
    <row r="9" spans="1:3" ht="30.75" customHeight="1">
      <c r="A9" s="14"/>
      <c r="B9" s="135">
        <v>41821</v>
      </c>
      <c r="C9" s="135" t="s">
        <v>9</v>
      </c>
    </row>
    <row r="10" spans="1:3" s="47" customFormat="1" ht="14.25">
      <c r="A10" s="14" t="s">
        <v>10</v>
      </c>
      <c r="B10" s="82"/>
      <c r="C10" s="84"/>
    </row>
    <row r="11" spans="1:8" ht="24.75" customHeight="1">
      <c r="A11" s="117" t="s">
        <v>11</v>
      </c>
      <c r="B11" s="83">
        <v>45064939</v>
      </c>
      <c r="C11" s="129">
        <v>29471147</v>
      </c>
      <c r="D11" s="35"/>
      <c r="E11" s="48"/>
      <c r="F11" s="49"/>
      <c r="G11" s="50"/>
      <c r="H11" s="51"/>
    </row>
    <row r="12" spans="1:8" ht="29.25" customHeight="1">
      <c r="A12" s="117" t="s">
        <v>12</v>
      </c>
      <c r="B12" s="83">
        <v>1214366</v>
      </c>
      <c r="C12" s="129">
        <v>1211643</v>
      </c>
      <c r="D12" s="35"/>
      <c r="E12" s="48"/>
      <c r="F12" s="49"/>
      <c r="G12" s="50"/>
      <c r="H12" s="51"/>
    </row>
    <row r="13" spans="1:8" ht="27.75" customHeight="1">
      <c r="A13" s="117" t="s">
        <v>13</v>
      </c>
      <c r="B13" s="83">
        <v>1890547</v>
      </c>
      <c r="C13" s="129">
        <v>2344059</v>
      </c>
      <c r="D13" s="35"/>
      <c r="E13" s="48"/>
      <c r="F13" s="49"/>
      <c r="G13" s="50"/>
      <c r="H13" s="51"/>
    </row>
    <row r="14" spans="1:8" ht="21" customHeight="1">
      <c r="A14" s="117" t="s">
        <v>14</v>
      </c>
      <c r="B14" s="83">
        <v>38844336</v>
      </c>
      <c r="C14" s="130">
        <v>38659862</v>
      </c>
      <c r="D14" s="35"/>
      <c r="E14" s="48"/>
      <c r="F14" s="52"/>
      <c r="G14" s="50"/>
      <c r="H14" s="51"/>
    </row>
    <row r="15" spans="1:8" ht="21" customHeight="1">
      <c r="A15" s="136" t="s">
        <v>15</v>
      </c>
      <c r="B15" s="83">
        <v>38844336</v>
      </c>
      <c r="C15" s="130">
        <v>38659862</v>
      </c>
      <c r="D15" s="35"/>
      <c r="E15" s="48"/>
      <c r="F15" s="52"/>
      <c r="G15" s="50"/>
      <c r="H15" s="51"/>
    </row>
    <row r="16" spans="1:8" ht="21" customHeight="1">
      <c r="A16" s="136" t="s">
        <v>16</v>
      </c>
      <c r="B16" s="83">
        <v>0</v>
      </c>
      <c r="C16" s="130">
        <v>0</v>
      </c>
      <c r="D16" s="35"/>
      <c r="E16" s="48"/>
      <c r="F16" s="52"/>
      <c r="G16" s="50"/>
      <c r="H16" s="51"/>
    </row>
    <row r="17" spans="1:8" ht="33" customHeight="1">
      <c r="A17" s="117" t="s">
        <v>17</v>
      </c>
      <c r="B17" s="83">
        <v>164239254</v>
      </c>
      <c r="C17" s="129">
        <v>151732916</v>
      </c>
      <c r="D17" s="35"/>
      <c r="E17" s="48"/>
      <c r="F17" s="53"/>
      <c r="G17" s="54"/>
      <c r="H17" s="51"/>
    </row>
    <row r="18" spans="1:8" ht="21" customHeight="1">
      <c r="A18" s="117" t="s">
        <v>22</v>
      </c>
      <c r="B18" s="83">
        <v>3758723</v>
      </c>
      <c r="C18" s="129">
        <v>3896459</v>
      </c>
      <c r="D18" s="35"/>
      <c r="E18" s="55"/>
      <c r="F18" s="56"/>
      <c r="G18" s="50"/>
      <c r="H18" s="51"/>
    </row>
    <row r="19" spans="1:8" ht="21" customHeight="1">
      <c r="A19" s="146" t="s">
        <v>23</v>
      </c>
      <c r="B19" s="83">
        <v>64801</v>
      </c>
      <c r="C19" s="129">
        <v>0</v>
      </c>
      <c r="D19" s="35"/>
      <c r="E19" s="55"/>
      <c r="F19" s="56"/>
      <c r="G19" s="50"/>
      <c r="H19" s="51"/>
    </row>
    <row r="20" spans="1:8" ht="21" customHeight="1">
      <c r="A20" s="117" t="s">
        <v>20</v>
      </c>
      <c r="B20" s="83">
        <v>99911</v>
      </c>
      <c r="C20" s="129">
        <v>100147</v>
      </c>
      <c r="D20" s="35"/>
      <c r="E20" s="48"/>
      <c r="F20" s="56"/>
      <c r="G20" s="50"/>
      <c r="H20" s="51"/>
    </row>
    <row r="21" spans="1:8" ht="21" customHeight="1">
      <c r="A21" s="117" t="s">
        <v>21</v>
      </c>
      <c r="B21" s="83">
        <v>3616270</v>
      </c>
      <c r="C21" s="129">
        <v>3616271</v>
      </c>
      <c r="D21" s="35"/>
      <c r="E21" s="48"/>
      <c r="F21" s="49"/>
      <c r="G21" s="50"/>
      <c r="H21" s="51"/>
    </row>
    <row r="22" spans="1:8" ht="17.25" customHeight="1">
      <c r="A22" s="117" t="s">
        <v>18</v>
      </c>
      <c r="B22" s="83">
        <v>31593518</v>
      </c>
      <c r="C22" s="129">
        <v>14569368</v>
      </c>
      <c r="D22" s="35"/>
      <c r="E22" s="48"/>
      <c r="F22" s="49"/>
      <c r="G22" s="50"/>
      <c r="H22" s="51"/>
    </row>
    <row r="23" spans="1:8" s="47" customFormat="1" ht="24" customHeight="1">
      <c r="A23" s="14" t="s">
        <v>19</v>
      </c>
      <c r="B23" s="84">
        <f>SUM(B11:B22)-B14</f>
        <v>290386665</v>
      </c>
      <c r="C23" s="84">
        <f>SUM(C11:C22)-C14</f>
        <v>245601872</v>
      </c>
      <c r="D23" s="35"/>
      <c r="E23" s="48"/>
      <c r="F23" s="49"/>
      <c r="G23" s="50"/>
      <c r="H23" s="57"/>
    </row>
    <row r="24" spans="1:8" ht="12.75">
      <c r="A24" s="58"/>
      <c r="B24" s="83"/>
      <c r="C24" s="83"/>
      <c r="D24" s="35"/>
      <c r="E24" s="48"/>
      <c r="F24" s="49"/>
      <c r="G24" s="50"/>
      <c r="H24" s="51"/>
    </row>
    <row r="25" spans="1:8" s="47" customFormat="1" ht="17.25" customHeight="1">
      <c r="A25" s="14" t="s">
        <v>24</v>
      </c>
      <c r="B25" s="85"/>
      <c r="C25" s="84"/>
      <c r="D25" s="35"/>
      <c r="E25" s="48"/>
      <c r="F25" s="49"/>
      <c r="G25" s="50"/>
      <c r="H25" s="57"/>
    </row>
    <row r="26" spans="1:8" s="47" customFormat="1" ht="17.25" customHeight="1">
      <c r="A26" s="117" t="s">
        <v>25</v>
      </c>
      <c r="B26" s="83">
        <v>7383487</v>
      </c>
      <c r="C26" s="129">
        <v>6585642</v>
      </c>
      <c r="D26" s="35"/>
      <c r="E26" s="48"/>
      <c r="F26" s="49"/>
      <c r="G26" s="50"/>
      <c r="H26" s="57"/>
    </row>
    <row r="27" spans="1:8" ht="18.75" customHeight="1">
      <c r="A27" s="117" t="s">
        <v>26</v>
      </c>
      <c r="B27" s="83">
        <v>3434291</v>
      </c>
      <c r="C27" s="129">
        <v>1057064</v>
      </c>
      <c r="D27" s="35"/>
      <c r="E27" s="48"/>
      <c r="F27" s="59"/>
      <c r="G27" s="60"/>
      <c r="H27" s="51"/>
    </row>
    <row r="28" spans="1:8" ht="18" customHeight="1">
      <c r="A28" s="117" t="s">
        <v>27</v>
      </c>
      <c r="B28" s="83">
        <v>189391942</v>
      </c>
      <c r="C28" s="88">
        <v>152139857</v>
      </c>
      <c r="D28" s="35"/>
      <c r="E28" s="48"/>
      <c r="F28" s="61"/>
      <c r="G28" s="62"/>
      <c r="H28" s="51"/>
    </row>
    <row r="29" spans="1:8" ht="19.5" customHeight="1">
      <c r="A29" s="117" t="s">
        <v>28</v>
      </c>
      <c r="B29" s="83">
        <v>42034552</v>
      </c>
      <c r="C29" s="88">
        <v>41773980</v>
      </c>
      <c r="D29" s="35"/>
      <c r="E29" s="48"/>
      <c r="F29" s="63"/>
      <c r="G29" s="64"/>
      <c r="H29" s="51"/>
    </row>
    <row r="30" spans="1:8" ht="19.5" customHeight="1">
      <c r="A30" s="117" t="s">
        <v>29</v>
      </c>
      <c r="B30" s="83">
        <v>596578</v>
      </c>
      <c r="C30" s="88">
        <v>2232527</v>
      </c>
      <c r="D30" s="35"/>
      <c r="E30" s="48"/>
      <c r="F30" s="52"/>
      <c r="G30" s="65"/>
      <c r="H30" s="51"/>
    </row>
    <row r="31" spans="1:8" ht="19.5" customHeight="1" hidden="1">
      <c r="A31" s="21" t="s">
        <v>1</v>
      </c>
      <c r="B31" s="83"/>
      <c r="C31" s="88"/>
      <c r="D31" s="35"/>
      <c r="E31" s="48"/>
      <c r="F31" s="52"/>
      <c r="G31" s="66"/>
      <c r="H31" s="51"/>
    </row>
    <row r="32" spans="1:8" ht="19.5" customHeight="1" hidden="1">
      <c r="A32" s="21" t="s">
        <v>2</v>
      </c>
      <c r="B32" s="83"/>
      <c r="C32" s="88">
        <v>0</v>
      </c>
      <c r="D32" s="35"/>
      <c r="E32" s="48"/>
      <c r="F32" s="67"/>
      <c r="G32" s="50"/>
      <c r="H32" s="51"/>
    </row>
    <row r="33" spans="1:8" ht="19.5" customHeight="1">
      <c r="A33" s="21" t="s">
        <v>51</v>
      </c>
      <c r="B33" s="86">
        <v>0</v>
      </c>
      <c r="C33" s="88">
        <v>0</v>
      </c>
      <c r="D33" s="35"/>
      <c r="E33" s="48"/>
      <c r="F33" s="67"/>
      <c r="G33" s="50"/>
      <c r="H33" s="51"/>
    </row>
    <row r="34" spans="1:8" ht="19.5" customHeight="1">
      <c r="A34" s="21" t="s">
        <v>50</v>
      </c>
      <c r="B34" s="83">
        <v>667677</v>
      </c>
      <c r="C34" s="88">
        <v>306823</v>
      </c>
      <c r="D34" s="35"/>
      <c r="E34" s="48"/>
      <c r="F34" s="67"/>
      <c r="G34" s="50"/>
      <c r="H34" s="51"/>
    </row>
    <row r="35" spans="1:8" ht="20.25" customHeight="1">
      <c r="A35" s="117" t="s">
        <v>30</v>
      </c>
      <c r="B35" s="83">
        <v>5460584</v>
      </c>
      <c r="C35" s="88">
        <v>2466726</v>
      </c>
      <c r="D35" s="35"/>
      <c r="E35" s="48"/>
      <c r="F35" s="49"/>
      <c r="G35" s="50"/>
      <c r="H35" s="51"/>
    </row>
    <row r="36" spans="1:8" s="47" customFormat="1" ht="24.75" customHeight="1">
      <c r="A36" s="14" t="s">
        <v>31</v>
      </c>
      <c r="B36" s="84">
        <f>SUM(B26:B35)</f>
        <v>248969111</v>
      </c>
      <c r="C36" s="84">
        <f>SUM(C26:C35)</f>
        <v>206562619</v>
      </c>
      <c r="D36" s="35"/>
      <c r="E36" s="48"/>
      <c r="F36" s="49"/>
      <c r="G36" s="50"/>
      <c r="H36" s="57"/>
    </row>
    <row r="37" spans="1:8" ht="12.75">
      <c r="A37" s="58"/>
      <c r="B37" s="83"/>
      <c r="C37" s="83"/>
      <c r="D37" s="35"/>
      <c r="E37" s="48"/>
      <c r="F37" s="49"/>
      <c r="G37" s="50"/>
      <c r="H37" s="51"/>
    </row>
    <row r="38" spans="1:8" s="47" customFormat="1" ht="18" customHeight="1">
      <c r="A38" s="14" t="s">
        <v>32</v>
      </c>
      <c r="B38" s="85"/>
      <c r="C38" s="84"/>
      <c r="D38" s="35"/>
      <c r="E38" s="48"/>
      <c r="F38" s="49"/>
      <c r="G38" s="50"/>
      <c r="H38" s="57"/>
    </row>
    <row r="39" spans="1:8" ht="23.25" customHeight="1">
      <c r="A39" s="117" t="s">
        <v>33</v>
      </c>
      <c r="B39" s="87">
        <v>127648755</v>
      </c>
      <c r="C39" s="87">
        <v>127611241</v>
      </c>
      <c r="D39" s="35"/>
      <c r="E39" s="48"/>
      <c r="F39" s="49"/>
      <c r="G39" s="50"/>
      <c r="H39" s="51"/>
    </row>
    <row r="40" spans="1:8" ht="23.25" customHeight="1">
      <c r="A40" s="117" t="s">
        <v>34</v>
      </c>
      <c r="B40" s="83">
        <v>127316185</v>
      </c>
      <c r="C40" s="83">
        <v>127316185</v>
      </c>
      <c r="D40" s="35"/>
      <c r="E40" s="48"/>
      <c r="F40" s="49"/>
      <c r="G40" s="50"/>
      <c r="H40" s="51"/>
    </row>
    <row r="41" spans="1:8" ht="23.25" customHeight="1">
      <c r="A41" s="117" t="s">
        <v>35</v>
      </c>
      <c r="B41" s="83">
        <v>295056</v>
      </c>
      <c r="C41" s="83">
        <v>295056</v>
      </c>
      <c r="D41" s="35"/>
      <c r="E41" s="48"/>
      <c r="F41" s="59"/>
      <c r="G41" s="60"/>
      <c r="H41" s="51"/>
    </row>
    <row r="42" spans="1:8" ht="18.75" customHeight="1">
      <c r="A42" s="117" t="s">
        <v>49</v>
      </c>
      <c r="B42" s="86">
        <v>-296053</v>
      </c>
      <c r="C42" s="86">
        <v>-275253</v>
      </c>
      <c r="D42" s="35"/>
      <c r="E42" s="48"/>
      <c r="F42" s="61"/>
      <c r="G42" s="62"/>
      <c r="H42" s="51"/>
    </row>
    <row r="43" spans="1:8" ht="17.25" customHeight="1">
      <c r="A43" s="117" t="s">
        <v>48</v>
      </c>
      <c r="B43" s="88">
        <v>100</v>
      </c>
      <c r="C43" s="88">
        <v>100</v>
      </c>
      <c r="D43" s="35"/>
      <c r="E43" s="48"/>
      <c r="F43" s="68"/>
      <c r="G43" s="60"/>
      <c r="H43" s="51"/>
    </row>
    <row r="44" spans="1:8" ht="18.75" customHeight="1">
      <c r="A44" s="21" t="s">
        <v>140</v>
      </c>
      <c r="B44" s="83">
        <v>963049</v>
      </c>
      <c r="C44" s="88">
        <v>970879</v>
      </c>
      <c r="D44" s="35"/>
      <c r="E44" s="48"/>
      <c r="F44" s="69"/>
      <c r="G44" s="70"/>
      <c r="H44" s="51"/>
    </row>
    <row r="45" spans="1:8" ht="18.75" customHeight="1">
      <c r="A45" s="21" t="s">
        <v>143</v>
      </c>
      <c r="B45" s="83">
        <v>89571</v>
      </c>
      <c r="C45" s="88">
        <v>103421</v>
      </c>
      <c r="D45" s="35"/>
      <c r="E45" s="48"/>
      <c r="F45" s="69"/>
      <c r="G45" s="50"/>
      <c r="H45" s="51"/>
    </row>
    <row r="46" spans="1:8" ht="18.75" customHeight="1">
      <c r="A46" s="21" t="s">
        <v>47</v>
      </c>
      <c r="B46" s="89">
        <v>-438162</v>
      </c>
      <c r="C46" s="89">
        <v>-851799</v>
      </c>
      <c r="D46" s="35"/>
      <c r="E46" s="48"/>
      <c r="F46" s="69"/>
      <c r="G46" s="50"/>
      <c r="H46" s="51"/>
    </row>
    <row r="47" spans="1:8" ht="20.25" customHeight="1">
      <c r="A47" s="21" t="s">
        <v>45</v>
      </c>
      <c r="B47" s="83">
        <v>4380918</v>
      </c>
      <c r="C47" s="89">
        <v>4380918</v>
      </c>
      <c r="D47" s="35"/>
      <c r="E47" s="71"/>
      <c r="F47" s="72"/>
      <c r="G47" s="50"/>
      <c r="H47" s="51"/>
    </row>
    <row r="48" spans="1:8" s="47" customFormat="1" ht="18.75" customHeight="1">
      <c r="A48" s="21" t="s">
        <v>46</v>
      </c>
      <c r="B48" s="89">
        <v>-91078209</v>
      </c>
      <c r="C48" s="86">
        <v>-93131895</v>
      </c>
      <c r="D48" s="35"/>
      <c r="E48" s="48"/>
      <c r="F48" s="72"/>
      <c r="G48" s="50"/>
      <c r="H48" s="57"/>
    </row>
    <row r="49" spans="1:8" s="47" customFormat="1" ht="18.75" customHeight="1">
      <c r="A49" s="14" t="s">
        <v>36</v>
      </c>
      <c r="B49" s="84">
        <f>SUM(B40:B48)</f>
        <v>41232455</v>
      </c>
      <c r="C49" s="84">
        <f>SUM(C40:C48)</f>
        <v>38807612</v>
      </c>
      <c r="D49" s="35"/>
      <c r="E49" s="48"/>
      <c r="F49" s="72"/>
      <c r="G49" s="50"/>
      <c r="H49" s="57"/>
    </row>
    <row r="50" spans="1:8" s="47" customFormat="1" ht="18.75" customHeight="1" hidden="1">
      <c r="A50" s="14" t="s">
        <v>3</v>
      </c>
      <c r="B50" s="85"/>
      <c r="C50" s="84">
        <f>SUM(C49)</f>
        <v>38807612</v>
      </c>
      <c r="D50" s="35"/>
      <c r="E50" s="48"/>
      <c r="F50" s="72"/>
      <c r="G50" s="50"/>
      <c r="H50" s="57"/>
    </row>
    <row r="51" spans="1:8" ht="14.25">
      <c r="A51" s="14"/>
      <c r="B51" s="85"/>
      <c r="C51" s="84"/>
      <c r="D51" s="35"/>
      <c r="E51" s="48"/>
      <c r="F51" s="72"/>
      <c r="G51" s="50"/>
      <c r="H51" s="51"/>
    </row>
    <row r="52" spans="1:8" ht="12.75">
      <c r="A52" s="117" t="s">
        <v>37</v>
      </c>
      <c r="B52" s="83">
        <v>185099</v>
      </c>
      <c r="C52" s="83">
        <v>231641</v>
      </c>
      <c r="D52" s="35"/>
      <c r="E52" s="48"/>
      <c r="F52" s="72"/>
      <c r="G52" s="50"/>
      <c r="H52" s="51"/>
    </row>
    <row r="53" spans="1:8" ht="12.75">
      <c r="A53" s="117"/>
      <c r="B53" s="83"/>
      <c r="C53" s="83"/>
      <c r="D53" s="35"/>
      <c r="E53" s="48"/>
      <c r="F53" s="72"/>
      <c r="G53" s="50"/>
      <c r="H53" s="51"/>
    </row>
    <row r="54" spans="1:8" s="47" customFormat="1" ht="22.5" customHeight="1">
      <c r="A54" s="14" t="s">
        <v>38</v>
      </c>
      <c r="B54" s="120">
        <f>B52+B49</f>
        <v>41417554</v>
      </c>
      <c r="C54" s="120">
        <f>C52+C49</f>
        <v>39039253</v>
      </c>
      <c r="D54" s="35"/>
      <c r="E54" s="48"/>
      <c r="F54" s="72"/>
      <c r="G54" s="50"/>
      <c r="H54" s="57"/>
    </row>
    <row r="55" spans="1:8" s="47" customFormat="1" ht="14.25">
      <c r="A55" s="14" t="s">
        <v>39</v>
      </c>
      <c r="B55" s="84">
        <f>B36+B54</f>
        <v>290386665</v>
      </c>
      <c r="C55" s="84">
        <f>C36+C50+C52</f>
        <v>245601872</v>
      </c>
      <c r="E55" s="57"/>
      <c r="F55" s="72"/>
      <c r="G55" s="50"/>
      <c r="H55" s="57"/>
    </row>
    <row r="56" spans="1:8" s="47" customFormat="1" ht="12.75">
      <c r="A56" s="73"/>
      <c r="B56" s="90"/>
      <c r="C56" s="90"/>
      <c r="E56" s="57"/>
      <c r="F56" s="72"/>
      <c r="G56" s="50"/>
      <c r="H56" s="57"/>
    </row>
    <row r="57" spans="1:8" s="47" customFormat="1" ht="12.75">
      <c r="A57" s="28" t="s">
        <v>40</v>
      </c>
      <c r="B57" s="137">
        <v>3792.59</v>
      </c>
      <c r="C57" s="90"/>
      <c r="E57" s="57"/>
      <c r="F57" s="72"/>
      <c r="G57" s="50"/>
      <c r="H57" s="57"/>
    </row>
    <row r="58" spans="1:8" s="47" customFormat="1" ht="12.75">
      <c r="A58" s="74" t="s">
        <v>41</v>
      </c>
      <c r="B58" s="137">
        <v>11898.23</v>
      </c>
      <c r="C58" s="90"/>
      <c r="E58" s="57"/>
      <c r="F58" s="72"/>
      <c r="G58" s="50"/>
      <c r="H58" s="57"/>
    </row>
    <row r="59" spans="1:8" s="47" customFormat="1" ht="14.25">
      <c r="A59" s="73"/>
      <c r="B59" s="90"/>
      <c r="C59" s="90"/>
      <c r="E59" s="57"/>
      <c r="F59" s="59"/>
      <c r="G59" s="60"/>
      <c r="H59" s="57"/>
    </row>
    <row r="60" spans="1:8" ht="15.75" customHeight="1">
      <c r="A60" s="74"/>
      <c r="B60" s="91"/>
      <c r="C60" s="131"/>
      <c r="E60" s="51"/>
      <c r="F60" s="49"/>
      <c r="G60" s="50"/>
      <c r="H60" s="51"/>
    </row>
    <row r="61" spans="1:8" ht="15.75">
      <c r="A61" s="17" t="s">
        <v>42</v>
      </c>
      <c r="B61" s="17"/>
      <c r="C61" s="17" t="s">
        <v>43</v>
      </c>
      <c r="E61" s="51"/>
      <c r="F61" s="49"/>
      <c r="G61" s="50"/>
      <c r="H61" s="51"/>
    </row>
    <row r="62" spans="1:8" ht="15.75">
      <c r="A62" s="17"/>
      <c r="B62" s="17"/>
      <c r="C62" s="17"/>
      <c r="E62" s="51"/>
      <c r="F62" s="59"/>
      <c r="G62" s="64"/>
      <c r="H62" s="51"/>
    </row>
    <row r="63" spans="1:8" ht="15.75">
      <c r="A63" s="17"/>
      <c r="B63" s="36"/>
      <c r="C63" s="17"/>
      <c r="E63" s="51"/>
      <c r="F63" s="61"/>
      <c r="G63" s="62"/>
      <c r="H63" s="51"/>
    </row>
    <row r="64" spans="1:8" ht="15.75" customHeight="1">
      <c r="A64" s="18"/>
      <c r="B64" s="19"/>
      <c r="C64" s="19"/>
      <c r="D64" s="133"/>
      <c r="E64" s="51"/>
      <c r="F64" s="59"/>
      <c r="G64" s="60"/>
      <c r="H64" s="51"/>
    </row>
    <row r="65" spans="1:8" ht="15.75">
      <c r="A65" s="17" t="s">
        <v>144</v>
      </c>
      <c r="B65" s="17"/>
      <c r="C65" s="133" t="s">
        <v>44</v>
      </c>
      <c r="E65" s="51"/>
      <c r="F65" s="51"/>
      <c r="G65" s="51"/>
      <c r="H65" s="51"/>
    </row>
    <row r="66" spans="1:8" ht="15.75">
      <c r="A66" s="17"/>
      <c r="B66" s="36"/>
      <c r="C66" s="17"/>
      <c r="E66" s="51"/>
      <c r="F66" s="51"/>
      <c r="G66" s="51"/>
      <c r="H66" s="51"/>
    </row>
    <row r="67" spans="1:3" ht="15.75">
      <c r="A67" s="17"/>
      <c r="B67" s="36"/>
      <c r="C67" s="17"/>
    </row>
    <row r="68" spans="1:3" ht="15.75">
      <c r="A68" s="149" t="s">
        <v>145</v>
      </c>
      <c r="B68" s="149"/>
      <c r="C68" s="149"/>
    </row>
    <row r="69" spans="1:2" ht="14.25">
      <c r="A69" s="29"/>
      <c r="B69" s="30"/>
    </row>
    <row r="70" spans="1:2" ht="14.25">
      <c r="A70" s="29"/>
      <c r="B70" s="30"/>
    </row>
    <row r="71" spans="1:2" ht="14.25">
      <c r="A71" s="29"/>
      <c r="B71" s="30"/>
    </row>
    <row r="72" spans="1:2" ht="14.25">
      <c r="A72" s="29"/>
      <c r="B72" s="30"/>
    </row>
    <row r="73" spans="1:2" ht="14.25">
      <c r="A73" s="29"/>
      <c r="B73" s="30"/>
    </row>
  </sheetData>
  <sheetProtection/>
  <mergeCells count="5">
    <mergeCell ref="A6:C6"/>
    <mergeCell ref="A8:B8"/>
    <mergeCell ref="A68:C68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2"/>
  <colBreaks count="1" manualBreakCount="1">
    <brk id="3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69"/>
  <sheetViews>
    <sheetView zoomScaleSheetLayoutView="115" zoomScalePageLayoutView="0" workbookViewId="0" topLeftCell="A46">
      <selection activeCell="B58" sqref="B58"/>
    </sheetView>
  </sheetViews>
  <sheetFormatPr defaultColWidth="9.25390625" defaultRowHeight="12.75"/>
  <cols>
    <col min="1" max="1" width="55.875" style="28" customWidth="1"/>
    <col min="2" max="2" width="21.00390625" style="33" customWidth="1"/>
    <col min="3" max="3" width="22.00390625" style="33" customWidth="1"/>
    <col min="4" max="16384" width="9.25390625" style="33" customWidth="1"/>
  </cols>
  <sheetData>
    <row r="4" spans="1:3" ht="12.75">
      <c r="A4" s="51"/>
      <c r="B4" s="45"/>
      <c r="C4" s="45"/>
    </row>
    <row r="5" spans="1:3" s="45" customFormat="1" ht="15.75" customHeight="1">
      <c r="A5" s="151" t="s">
        <v>52</v>
      </c>
      <c r="B5" s="151"/>
      <c r="C5" s="151"/>
    </row>
    <row r="6" spans="1:3" s="45" customFormat="1" ht="14.25">
      <c r="A6" s="147" t="s">
        <v>53</v>
      </c>
      <c r="B6" s="147"/>
      <c r="C6" s="147"/>
    </row>
    <row r="7" spans="1:3" s="45" customFormat="1" ht="14.25">
      <c r="A7" s="12"/>
      <c r="B7" s="114"/>
      <c r="C7" s="101"/>
    </row>
    <row r="8" spans="1:3" s="45" customFormat="1" ht="14.25">
      <c r="A8" s="147" t="str">
        <f>'Ф.1'!A6</f>
        <v>                       As of July 1, 2014</v>
      </c>
      <c r="B8" s="147"/>
      <c r="C8" s="147"/>
    </row>
    <row r="9" spans="1:3" s="45" customFormat="1" ht="14.25">
      <c r="A9" s="12"/>
      <c r="B9" s="114"/>
      <c r="C9" s="101"/>
    </row>
    <row r="10" spans="1:3" s="45" customFormat="1" ht="12.75">
      <c r="A10" s="13" t="str">
        <f>'Ф.1'!A8</f>
        <v>(unaudited)</v>
      </c>
      <c r="B10" s="115"/>
      <c r="C10" s="104" t="str">
        <f>'Ф.1'!C8</f>
        <v>in thousands tenge</v>
      </c>
    </row>
    <row r="11" spans="1:3" ht="21" customHeight="1">
      <c r="A11" s="14"/>
      <c r="B11" s="138">
        <f>'Ф.1'!B9</f>
        <v>41821</v>
      </c>
      <c r="C11" s="138">
        <v>41456</v>
      </c>
    </row>
    <row r="12" spans="1:3" s="116" customFormat="1" ht="16.5" customHeight="1">
      <c r="A12" s="14" t="s">
        <v>54</v>
      </c>
      <c r="B12" s="93"/>
      <c r="C12" s="93"/>
    </row>
    <row r="13" spans="1:4" ht="15.75" customHeight="1">
      <c r="A13" s="117" t="s">
        <v>55</v>
      </c>
      <c r="B13" s="141">
        <v>9538293</v>
      </c>
      <c r="C13" s="94">
        <v>7592112</v>
      </c>
      <c r="D13" s="118"/>
    </row>
    <row r="14" spans="1:4" ht="15.75" customHeight="1">
      <c r="A14" s="117" t="s">
        <v>56</v>
      </c>
      <c r="B14" s="141">
        <v>911731</v>
      </c>
      <c r="C14" s="94">
        <v>919006</v>
      </c>
      <c r="D14" s="118"/>
    </row>
    <row r="15" spans="1:4" ht="15.75" customHeight="1">
      <c r="A15" s="117" t="s">
        <v>57</v>
      </c>
      <c r="B15" s="141">
        <v>199927</v>
      </c>
      <c r="C15" s="94">
        <v>170330</v>
      </c>
      <c r="D15" s="118"/>
    </row>
    <row r="16" spans="1:4" ht="15.75" customHeight="1">
      <c r="A16" s="117" t="s">
        <v>58</v>
      </c>
      <c r="B16" s="141">
        <v>6604</v>
      </c>
      <c r="C16" s="94" t="s">
        <v>0</v>
      </c>
      <c r="D16" s="118"/>
    </row>
    <row r="17" spans="1:4" s="116" customFormat="1" ht="15.75" customHeight="1">
      <c r="A17" s="14"/>
      <c r="B17" s="97">
        <f>SUM(B13:B16)</f>
        <v>10656555</v>
      </c>
      <c r="C17" s="97">
        <f>SUM(C13:C16)</f>
        <v>8681448</v>
      </c>
      <c r="D17" s="118"/>
    </row>
    <row r="18" spans="1:4" s="116" customFormat="1" ht="15.75" customHeight="1">
      <c r="A18" s="117" t="s">
        <v>12</v>
      </c>
      <c r="B18" s="141">
        <v>28158</v>
      </c>
      <c r="C18" s="94">
        <v>49971</v>
      </c>
      <c r="D18" s="118"/>
    </row>
    <row r="19" spans="1:4" s="116" customFormat="1" ht="18.75" customHeight="1">
      <c r="A19" s="14" t="s">
        <v>59</v>
      </c>
      <c r="B19" s="119"/>
      <c r="C19" s="93"/>
      <c r="D19" s="118"/>
    </row>
    <row r="20" spans="1:4" ht="15.75" customHeight="1">
      <c r="A20" s="117" t="s">
        <v>25</v>
      </c>
      <c r="B20" s="142">
        <v>-223048</v>
      </c>
      <c r="C20" s="86">
        <v>-301399</v>
      </c>
      <c r="D20" s="118"/>
    </row>
    <row r="21" spans="1:4" ht="15.75" customHeight="1">
      <c r="A21" s="117" t="s">
        <v>27</v>
      </c>
      <c r="B21" s="142">
        <v>-3808587</v>
      </c>
      <c r="C21" s="86">
        <v>-3526341</v>
      </c>
      <c r="D21" s="118"/>
    </row>
    <row r="22" spans="1:4" ht="15.75" customHeight="1">
      <c r="A22" s="117" t="s">
        <v>26</v>
      </c>
      <c r="B22" s="142">
        <v>-136336</v>
      </c>
      <c r="C22" s="86">
        <v>-39267</v>
      </c>
      <c r="D22" s="118"/>
    </row>
    <row r="23" spans="1:4" ht="15.75" customHeight="1">
      <c r="A23" s="117" t="s">
        <v>28</v>
      </c>
      <c r="B23" s="142">
        <v>-1712101</v>
      </c>
      <c r="C23" s="86">
        <v>-1651774</v>
      </c>
      <c r="D23" s="118"/>
    </row>
    <row r="24" spans="1:4" s="116" customFormat="1" ht="15.75" customHeight="1">
      <c r="A24" s="14"/>
      <c r="B24" s="143">
        <f>SUM(B20:B23)</f>
        <v>-5880072</v>
      </c>
      <c r="C24" s="95">
        <f>SUM(C20:C23)</f>
        <v>-5518781</v>
      </c>
      <c r="D24" s="118"/>
    </row>
    <row r="25" spans="1:4" s="116" customFormat="1" ht="15.75" customHeight="1">
      <c r="A25" s="14" t="s">
        <v>60</v>
      </c>
      <c r="B25" s="120">
        <v>4804641</v>
      </c>
      <c r="C25" s="97">
        <v>3212638</v>
      </c>
      <c r="D25" s="118"/>
    </row>
    <row r="26" spans="1:4" ht="29.25" customHeight="1">
      <c r="A26" s="117" t="s">
        <v>61</v>
      </c>
      <c r="B26" s="142">
        <v>1103017</v>
      </c>
      <c r="C26" s="86">
        <v>-981548</v>
      </c>
      <c r="D26" s="118"/>
    </row>
    <row r="27" spans="1:4" s="116" customFormat="1" ht="31.5" customHeight="1">
      <c r="A27" s="14" t="s">
        <v>62</v>
      </c>
      <c r="B27" s="143">
        <f>B25+B26</f>
        <v>5907658</v>
      </c>
      <c r="C27" s="95">
        <f>SUM(C25:C26)</f>
        <v>2231090</v>
      </c>
      <c r="D27" s="118"/>
    </row>
    <row r="28" spans="1:4" ht="15.75" customHeight="1">
      <c r="A28" s="15"/>
      <c r="B28" s="119"/>
      <c r="C28" s="119"/>
      <c r="D28" s="118"/>
    </row>
    <row r="29" spans="1:4" ht="15.75" customHeight="1">
      <c r="A29" s="117" t="s">
        <v>63</v>
      </c>
      <c r="B29" s="142">
        <v>1257674</v>
      </c>
      <c r="C29" s="94">
        <v>1694822</v>
      </c>
      <c r="D29" s="118"/>
    </row>
    <row r="30" spans="1:4" ht="15.75" customHeight="1">
      <c r="A30" s="117" t="s">
        <v>64</v>
      </c>
      <c r="B30" s="142">
        <v>243899</v>
      </c>
      <c r="C30" s="86">
        <v>53807</v>
      </c>
      <c r="D30" s="118"/>
    </row>
    <row r="31" spans="1:4" ht="27" customHeight="1">
      <c r="A31" s="117" t="s">
        <v>65</v>
      </c>
      <c r="B31" s="142">
        <v>68676</v>
      </c>
      <c r="C31" s="86">
        <v>25555</v>
      </c>
      <c r="D31" s="118"/>
    </row>
    <row r="32" spans="1:4" ht="15.75" customHeight="1">
      <c r="A32" s="117" t="s">
        <v>66</v>
      </c>
      <c r="B32" s="142"/>
      <c r="C32" s="86"/>
      <c r="D32" s="118"/>
    </row>
    <row r="33" spans="1:4" ht="15.75" customHeight="1">
      <c r="A33" s="117" t="s">
        <v>67</v>
      </c>
      <c r="B33" s="86">
        <v>286002</v>
      </c>
      <c r="C33" s="86">
        <v>182850</v>
      </c>
      <c r="D33" s="118"/>
    </row>
    <row r="34" spans="1:4" ht="15.75" customHeight="1">
      <c r="A34" s="117" t="s">
        <v>68</v>
      </c>
      <c r="B34" s="142">
        <v>-819924</v>
      </c>
      <c r="C34" s="86">
        <v>101674</v>
      </c>
      <c r="D34" s="118"/>
    </row>
    <row r="35" spans="1:4" ht="15.75" customHeight="1">
      <c r="A35" s="117" t="s">
        <v>69</v>
      </c>
      <c r="B35" s="142">
        <v>205745</v>
      </c>
      <c r="C35" s="86">
        <v>120941</v>
      </c>
      <c r="D35" s="118"/>
    </row>
    <row r="36" spans="1:4" ht="15.75" customHeight="1" hidden="1">
      <c r="A36" s="117" t="s">
        <v>4</v>
      </c>
      <c r="B36" s="142">
        <v>0</v>
      </c>
      <c r="C36" s="86" t="s">
        <v>0</v>
      </c>
      <c r="D36" s="118"/>
    </row>
    <row r="37" spans="1:4" ht="15.75" customHeight="1">
      <c r="A37" s="117" t="s">
        <v>70</v>
      </c>
      <c r="B37" s="142" t="s">
        <v>0</v>
      </c>
      <c r="C37" s="86">
        <v>0</v>
      </c>
      <c r="D37" s="118"/>
    </row>
    <row r="38" spans="1:4" ht="15.75" customHeight="1">
      <c r="A38" s="117" t="s">
        <v>71</v>
      </c>
      <c r="B38" s="142">
        <v>1163835</v>
      </c>
      <c r="C38" s="86">
        <v>93556</v>
      </c>
      <c r="D38" s="118"/>
    </row>
    <row r="39" spans="1:4" ht="15.75" customHeight="1">
      <c r="A39" s="14" t="s">
        <v>72</v>
      </c>
      <c r="B39" s="143">
        <f>SUM(B30:B38)</f>
        <v>1148233</v>
      </c>
      <c r="C39" s="95">
        <f>SUM(C30:C38)</f>
        <v>578383</v>
      </c>
      <c r="D39" s="118"/>
    </row>
    <row r="40" spans="1:4" ht="15.75" customHeight="1">
      <c r="A40" s="117"/>
      <c r="B40" s="119"/>
      <c r="C40" s="93"/>
      <c r="D40" s="118"/>
    </row>
    <row r="41" spans="1:4" ht="15.75" customHeight="1">
      <c r="A41" s="117" t="s">
        <v>73</v>
      </c>
      <c r="B41" s="142">
        <v>-2484799</v>
      </c>
      <c r="C41" s="86">
        <v>-2223813</v>
      </c>
      <c r="D41" s="118"/>
    </row>
    <row r="42" spans="1:4" ht="15.75" customHeight="1">
      <c r="A42" s="117" t="s">
        <v>74</v>
      </c>
      <c r="B42" s="86">
        <v>-3056229</v>
      </c>
      <c r="C42" s="144">
        <v>-1512906</v>
      </c>
      <c r="D42" s="118"/>
    </row>
    <row r="43" spans="1:4" ht="15.75" customHeight="1">
      <c r="A43" s="117" t="s">
        <v>75</v>
      </c>
      <c r="B43" s="142">
        <v>-285550</v>
      </c>
      <c r="C43" s="144">
        <v>-292599</v>
      </c>
      <c r="D43" s="118"/>
    </row>
    <row r="44" spans="1:4" ht="26.25" customHeight="1">
      <c r="A44" s="117" t="s">
        <v>76</v>
      </c>
      <c r="B44" s="142">
        <f>-267757</f>
        <v>-267757</v>
      </c>
      <c r="C44" s="86">
        <v>210238</v>
      </c>
      <c r="D44" s="118"/>
    </row>
    <row r="45" spans="1:4" ht="15.75" customHeight="1">
      <c r="A45" s="117" t="s">
        <v>77</v>
      </c>
      <c r="B45" s="142">
        <v>-163450</v>
      </c>
      <c r="C45" s="86">
        <v>-137864</v>
      </c>
      <c r="D45" s="118"/>
    </row>
    <row r="46" spans="1:4" s="116" customFormat="1" ht="15.75" customHeight="1">
      <c r="A46" s="14" t="s">
        <v>78</v>
      </c>
      <c r="B46" s="143">
        <f>SUM(B41:B45)</f>
        <v>-6257785</v>
      </c>
      <c r="C46" s="95">
        <f>SUM(C41:C45)</f>
        <v>-3956944</v>
      </c>
      <c r="D46" s="118"/>
    </row>
    <row r="47" spans="1:4" s="116" customFormat="1" ht="15.75" customHeight="1">
      <c r="A47" s="14" t="s">
        <v>79</v>
      </c>
      <c r="B47" s="143">
        <f>B27+B29+B39+B46</f>
        <v>2055780</v>
      </c>
      <c r="C47" s="95">
        <f>C27+C29+C39+C46</f>
        <v>547351</v>
      </c>
      <c r="D47" s="118"/>
    </row>
    <row r="48" spans="1:4" ht="15.75" customHeight="1">
      <c r="A48" s="15"/>
      <c r="B48" s="121"/>
      <c r="C48" s="121"/>
      <c r="D48" s="118"/>
    </row>
    <row r="49" spans="1:4" s="116" customFormat="1" ht="15.75" customHeight="1">
      <c r="A49" s="117" t="s">
        <v>80</v>
      </c>
      <c r="B49" s="142">
        <v>-21082</v>
      </c>
      <c r="C49" s="86">
        <v>-7817</v>
      </c>
      <c r="D49" s="118"/>
    </row>
    <row r="50" spans="1:4" ht="15.75" customHeight="1">
      <c r="A50" s="15"/>
      <c r="B50" s="119"/>
      <c r="C50" s="119"/>
      <c r="D50" s="118"/>
    </row>
    <row r="51" spans="1:4" ht="15.75" customHeight="1">
      <c r="A51" s="14" t="s">
        <v>81</v>
      </c>
      <c r="B51" s="143">
        <f>SUM(B47:B49)</f>
        <v>2034698</v>
      </c>
      <c r="C51" s="95">
        <f>SUM(C47:C49)</f>
        <v>539534</v>
      </c>
      <c r="D51" s="118"/>
    </row>
    <row r="52" spans="1:4" ht="15.75" customHeight="1">
      <c r="A52" s="139" t="s">
        <v>82</v>
      </c>
      <c r="B52" s="143"/>
      <c r="C52" s="95"/>
      <c r="D52" s="118"/>
    </row>
    <row r="53" spans="1:4" ht="15.75" customHeight="1">
      <c r="A53" s="139" t="s">
        <v>83</v>
      </c>
      <c r="B53" s="142">
        <v>2032006</v>
      </c>
      <c r="C53" s="86">
        <v>539534</v>
      </c>
      <c r="D53" s="118"/>
    </row>
    <row r="54" spans="1:4" ht="15.75" customHeight="1">
      <c r="A54" s="139" t="s">
        <v>84</v>
      </c>
      <c r="B54" s="86">
        <v>2692</v>
      </c>
      <c r="C54" s="86">
        <v>-22304</v>
      </c>
      <c r="D54" s="118"/>
    </row>
    <row r="55" spans="1:4" ht="15.75" customHeight="1">
      <c r="A55" s="122" t="s">
        <v>85</v>
      </c>
      <c r="B55" s="143">
        <f>B53+B54</f>
        <v>2034698</v>
      </c>
      <c r="C55" s="95">
        <f>C53+C54</f>
        <v>517230</v>
      </c>
      <c r="D55" s="118"/>
    </row>
    <row r="56" spans="1:4" ht="15.75" customHeight="1">
      <c r="A56" s="123"/>
      <c r="B56" s="124"/>
      <c r="C56" s="44"/>
      <c r="D56" s="118"/>
    </row>
    <row r="57" spans="1:3" s="47" customFormat="1" ht="25.5">
      <c r="A57" s="57" t="s">
        <v>136</v>
      </c>
      <c r="B57" s="124">
        <v>10526030</v>
      </c>
      <c r="C57" s="90"/>
    </row>
    <row r="58" spans="1:3" s="28" customFormat="1" ht="12.75">
      <c r="A58" s="57" t="s">
        <v>137</v>
      </c>
      <c r="B58" s="140">
        <f>(B53/B57)*1000</f>
        <v>193.0458111937739</v>
      </c>
      <c r="C58" s="80"/>
    </row>
    <row r="59" spans="1:3" s="127" customFormat="1" ht="12.75">
      <c r="A59" s="74"/>
      <c r="B59" s="125"/>
      <c r="C59" s="126"/>
    </row>
    <row r="60" spans="1:3" s="28" customFormat="1" ht="15.75" customHeight="1">
      <c r="A60" s="17" t="s">
        <v>42</v>
      </c>
      <c r="B60" s="17"/>
      <c r="C60" s="17" t="s">
        <v>43</v>
      </c>
    </row>
    <row r="61" spans="1:3" s="28" customFormat="1" ht="15.75">
      <c r="A61" s="17"/>
      <c r="B61" s="17"/>
      <c r="C61" s="17"/>
    </row>
    <row r="62" spans="1:3" s="28" customFormat="1" ht="15.75">
      <c r="A62" s="17"/>
      <c r="B62" s="36"/>
      <c r="C62" s="17"/>
    </row>
    <row r="63" spans="1:3" s="28" customFormat="1" ht="15.75">
      <c r="A63" s="18"/>
      <c r="B63" s="19"/>
      <c r="C63" s="19"/>
    </row>
    <row r="64" spans="1:5" s="28" customFormat="1" ht="15.75">
      <c r="A64" s="17" t="s">
        <v>144</v>
      </c>
      <c r="B64" s="17"/>
      <c r="C64" s="133" t="s">
        <v>44</v>
      </c>
      <c r="E64" s="32"/>
    </row>
    <row r="65" spans="1:5" s="28" customFormat="1" ht="15.75">
      <c r="A65" s="17"/>
      <c r="B65" s="36"/>
      <c r="C65" s="17"/>
      <c r="E65" s="32"/>
    </row>
    <row r="66" spans="1:5" ht="19.5" customHeight="1">
      <c r="A66" s="149" t="s">
        <v>145</v>
      </c>
      <c r="B66" s="149"/>
      <c r="C66" s="149"/>
      <c r="E66" s="34"/>
    </row>
    <row r="68" spans="1:3" ht="14.25">
      <c r="A68" s="29"/>
      <c r="B68" s="30"/>
      <c r="C68" s="30"/>
    </row>
    <row r="69" spans="1:3" ht="14.25">
      <c r="A69" s="29"/>
      <c r="B69" s="80"/>
      <c r="C69" s="80"/>
    </row>
  </sheetData>
  <sheetProtection/>
  <mergeCells count="4">
    <mergeCell ref="A8:C8"/>
    <mergeCell ref="A66:C66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66"/>
  <sheetViews>
    <sheetView view="pageBreakPreview" zoomScale="90" zoomScaleSheetLayoutView="90" zoomScalePageLayoutView="0" workbookViewId="0" topLeftCell="A43">
      <selection activeCell="A53" sqref="A53"/>
    </sheetView>
  </sheetViews>
  <sheetFormatPr defaultColWidth="9.25390625" defaultRowHeight="12.75"/>
  <cols>
    <col min="1" max="1" width="67.75390625" style="9" customWidth="1"/>
    <col min="2" max="2" width="21.25390625" style="92" customWidth="1"/>
    <col min="3" max="3" width="23.375" style="92" customWidth="1"/>
    <col min="4" max="16384" width="9.25390625" style="2" customWidth="1"/>
  </cols>
  <sheetData>
    <row r="1" ht="14.25" customHeight="1"/>
    <row r="2" ht="13.5" customHeight="1"/>
    <row r="4" spans="1:3" ht="12.75">
      <c r="A4" s="10"/>
      <c r="B4" s="11"/>
      <c r="C4" s="11"/>
    </row>
    <row r="5" spans="1:3" s="1" customFormat="1" ht="15.75" customHeight="1">
      <c r="A5" s="152" t="s">
        <v>86</v>
      </c>
      <c r="B5" s="152"/>
      <c r="C5" s="152"/>
    </row>
    <row r="6" spans="1:3" s="1" customFormat="1" ht="15.75">
      <c r="A6" s="152" t="s">
        <v>87</v>
      </c>
      <c r="B6" s="152"/>
      <c r="C6" s="152"/>
    </row>
    <row r="7" spans="1:3" s="11" customFormat="1" ht="14.25">
      <c r="A7" s="37"/>
      <c r="B7" s="81"/>
      <c r="C7" s="101"/>
    </row>
    <row r="8" spans="1:3" s="11" customFormat="1" ht="14.25">
      <c r="A8" s="147" t="str">
        <f>'ф.2'!A8</f>
        <v>                       As of July 1, 2014</v>
      </c>
      <c r="B8" s="147"/>
      <c r="C8" s="147"/>
    </row>
    <row r="9" spans="1:3" s="11" customFormat="1" ht="14.25">
      <c r="A9" s="37"/>
      <c r="B9" s="81"/>
      <c r="C9" s="101"/>
    </row>
    <row r="10" spans="1:3" s="1" customFormat="1" ht="14.25">
      <c r="A10" s="148" t="s">
        <v>7</v>
      </c>
      <c r="B10" s="148"/>
      <c r="C10" s="134" t="s">
        <v>8</v>
      </c>
    </row>
    <row r="11" spans="1:3" ht="27.75" customHeight="1">
      <c r="A11" s="38"/>
      <c r="B11" s="138">
        <f>'ф.2'!B11</f>
        <v>41821</v>
      </c>
      <c r="C11" s="138">
        <f>'ф.2'!C11</f>
        <v>41456</v>
      </c>
    </row>
    <row r="12" spans="1:3" s="3" customFormat="1" ht="16.5" customHeight="1">
      <c r="A12" s="38" t="s">
        <v>88</v>
      </c>
      <c r="B12" s="93"/>
      <c r="C12" s="93"/>
    </row>
    <row r="13" spans="1:4" ht="16.5" customHeight="1">
      <c r="A13" s="75" t="s">
        <v>89</v>
      </c>
      <c r="B13" s="86">
        <v>1996441</v>
      </c>
      <c r="C13" s="94">
        <v>4493917</v>
      </c>
      <c r="D13" s="7"/>
    </row>
    <row r="14" spans="1:4" ht="16.5" customHeight="1">
      <c r="A14" s="75" t="s">
        <v>90</v>
      </c>
      <c r="B14" s="86">
        <v>-5443214</v>
      </c>
      <c r="C14" s="86">
        <v>-5368112</v>
      </c>
      <c r="D14" s="7"/>
    </row>
    <row r="15" spans="1:4" ht="25.5" customHeight="1">
      <c r="A15" s="75" t="s">
        <v>91</v>
      </c>
      <c r="B15" s="94">
        <v>286002</v>
      </c>
      <c r="C15" s="94">
        <v>182850</v>
      </c>
      <c r="D15" s="7"/>
    </row>
    <row r="16" spans="1:4" s="3" customFormat="1" ht="16.5" customHeight="1">
      <c r="A16" s="39" t="s">
        <v>92</v>
      </c>
      <c r="B16" s="94">
        <v>1502785</v>
      </c>
      <c r="C16" s="94">
        <v>2173972</v>
      </c>
      <c r="D16" s="7"/>
    </row>
    <row r="17" spans="1:4" s="3" customFormat="1" ht="16.5" customHeight="1">
      <c r="A17" s="75" t="s">
        <v>93</v>
      </c>
      <c r="B17" s="86">
        <v>-253978</v>
      </c>
      <c r="C17" s="86">
        <v>-623939</v>
      </c>
      <c r="D17" s="7"/>
    </row>
    <row r="18" spans="1:4" s="3" customFormat="1" ht="16.5" customHeight="1">
      <c r="A18" s="39" t="s">
        <v>94</v>
      </c>
      <c r="B18" s="86">
        <v>-2484799</v>
      </c>
      <c r="C18" s="86">
        <v>-2223813</v>
      </c>
      <c r="D18" s="7"/>
    </row>
    <row r="19" spans="1:4" ht="16.5" customHeight="1">
      <c r="A19" s="75" t="s">
        <v>95</v>
      </c>
      <c r="B19" s="86">
        <v>-3055993</v>
      </c>
      <c r="C19" s="86">
        <v>-1461466</v>
      </c>
      <c r="D19" s="7"/>
    </row>
    <row r="20" spans="1:4" ht="16.5" customHeight="1">
      <c r="A20" s="75" t="s">
        <v>96</v>
      </c>
      <c r="B20" s="86">
        <v>650147</v>
      </c>
      <c r="C20" s="86">
        <v>-53434</v>
      </c>
      <c r="D20" s="7"/>
    </row>
    <row r="21" spans="1:4" ht="46.5" customHeight="1">
      <c r="A21" s="38" t="s">
        <v>97</v>
      </c>
      <c r="B21" s="95">
        <f>SUM(B13:B20)</f>
        <v>-6802609</v>
      </c>
      <c r="C21" s="95">
        <f>SUM(C13:C20)</f>
        <v>-2880025</v>
      </c>
      <c r="D21" s="7"/>
    </row>
    <row r="22" spans="1:4" ht="24.75" customHeight="1">
      <c r="A22" s="76" t="s">
        <v>98</v>
      </c>
      <c r="B22" s="94"/>
      <c r="C22" s="86"/>
      <c r="D22" s="7"/>
    </row>
    <row r="23" spans="1:4" ht="16.5" customHeight="1">
      <c r="A23" s="75" t="s">
        <v>12</v>
      </c>
      <c r="B23" s="86">
        <v>-261505</v>
      </c>
      <c r="C23" s="86">
        <v>-67864</v>
      </c>
      <c r="D23" s="7"/>
    </row>
    <row r="24" spans="1:4" s="3" customFormat="1" ht="16.5" customHeight="1">
      <c r="A24" s="75" t="s">
        <v>99</v>
      </c>
      <c r="B24" s="86">
        <v>457389</v>
      </c>
      <c r="C24" s="86">
        <v>-1647730</v>
      </c>
      <c r="D24" s="7"/>
    </row>
    <row r="25" spans="1:4" s="3" customFormat="1" ht="16.5" customHeight="1">
      <c r="A25" s="39" t="s">
        <v>17</v>
      </c>
      <c r="B25" s="86">
        <v>131267</v>
      </c>
      <c r="C25" s="86">
        <v>3999085.0316126347</v>
      </c>
      <c r="D25" s="7"/>
    </row>
    <row r="26" spans="1:4" ht="16.5" customHeight="1">
      <c r="A26" s="39" t="s">
        <v>18</v>
      </c>
      <c r="B26" s="86">
        <v>-19001420</v>
      </c>
      <c r="C26" s="86">
        <v>-1031587.3555992823</v>
      </c>
      <c r="D26" s="7"/>
    </row>
    <row r="27" spans="1:4" ht="16.5" customHeight="1">
      <c r="A27" s="40" t="s">
        <v>100</v>
      </c>
      <c r="B27" s="96"/>
      <c r="C27" s="96"/>
      <c r="D27" s="7"/>
    </row>
    <row r="28" spans="1:4" ht="16.5" customHeight="1">
      <c r="A28" s="39" t="s">
        <v>25</v>
      </c>
      <c r="B28" s="86">
        <v>797845</v>
      </c>
      <c r="C28" s="86">
        <v>-1075181</v>
      </c>
      <c r="D28" s="7"/>
    </row>
    <row r="29" spans="1:4" ht="16.5" customHeight="1">
      <c r="A29" s="39" t="s">
        <v>26</v>
      </c>
      <c r="B29" s="86">
        <v>2290604.07908</v>
      </c>
      <c r="C29" s="86">
        <v>2606782</v>
      </c>
      <c r="D29" s="7"/>
    </row>
    <row r="30" spans="1:4" ht="16.5" customHeight="1">
      <c r="A30" s="39" t="s">
        <v>27</v>
      </c>
      <c r="B30" s="86">
        <v>30217923</v>
      </c>
      <c r="C30" s="86">
        <v>11871046</v>
      </c>
      <c r="D30" s="7"/>
    </row>
    <row r="31" spans="1:4" ht="16.5" customHeight="1">
      <c r="A31" s="39" t="s">
        <v>30</v>
      </c>
      <c r="B31" s="86">
        <v>3716933</v>
      </c>
      <c r="C31" s="86">
        <v>381598</v>
      </c>
      <c r="D31" s="7"/>
    </row>
    <row r="32" spans="1:4" ht="37.5" customHeight="1">
      <c r="A32" s="38" t="s">
        <v>101</v>
      </c>
      <c r="B32" s="95">
        <f>SUM(B21:B31)</f>
        <v>11546427.07908</v>
      </c>
      <c r="C32" s="95">
        <f>SUM(C21:C31)</f>
        <v>12156123.676013352</v>
      </c>
      <c r="D32" s="7"/>
    </row>
    <row r="33" spans="1:4" ht="16.5" customHeight="1">
      <c r="A33" s="39" t="s">
        <v>102</v>
      </c>
      <c r="B33" s="86">
        <v>0</v>
      </c>
      <c r="C33" s="86">
        <v>4551</v>
      </c>
      <c r="D33" s="7"/>
    </row>
    <row r="34" spans="1:4" ht="36" customHeight="1">
      <c r="A34" s="38" t="s">
        <v>103</v>
      </c>
      <c r="B34" s="95">
        <f>SUM(B32:B33)</f>
        <v>11546427.07908</v>
      </c>
      <c r="C34" s="95">
        <f>SUM(C32:C33)</f>
        <v>12160674.676013352</v>
      </c>
      <c r="D34" s="7"/>
    </row>
    <row r="35" spans="1:4" ht="16.5" customHeight="1">
      <c r="A35" s="41" t="s">
        <v>104</v>
      </c>
      <c r="B35" s="94"/>
      <c r="C35" s="94"/>
      <c r="D35" s="7"/>
    </row>
    <row r="36" spans="1:4" ht="16.5" customHeight="1">
      <c r="A36" s="75" t="s">
        <v>105</v>
      </c>
      <c r="B36" s="86">
        <v>1388663</v>
      </c>
      <c r="C36" s="86">
        <v>-6319445</v>
      </c>
      <c r="D36" s="7"/>
    </row>
    <row r="37" spans="1:4" ht="16.5" customHeight="1">
      <c r="A37" s="75" t="s">
        <v>106</v>
      </c>
      <c r="B37" s="94">
        <v>654775</v>
      </c>
      <c r="C37" s="86">
        <v>2415281</v>
      </c>
      <c r="D37" s="7"/>
    </row>
    <row r="38" spans="1:4" ht="16.5" customHeight="1">
      <c r="A38" s="75" t="s">
        <v>107</v>
      </c>
      <c r="B38" s="86" t="s">
        <v>0</v>
      </c>
      <c r="C38" s="86" t="s">
        <v>0</v>
      </c>
      <c r="D38" s="7"/>
    </row>
    <row r="39" spans="1:4" ht="16.5" customHeight="1">
      <c r="A39" s="75" t="s">
        <v>108</v>
      </c>
      <c r="B39" s="94" t="s">
        <v>0</v>
      </c>
      <c r="C39" s="94" t="s">
        <v>0</v>
      </c>
      <c r="D39" s="7"/>
    </row>
    <row r="40" spans="1:4" ht="16.5" customHeight="1">
      <c r="A40" s="75" t="s">
        <v>109</v>
      </c>
      <c r="B40" s="86">
        <v>9443</v>
      </c>
      <c r="C40" s="86">
        <v>-47932</v>
      </c>
      <c r="D40" s="7"/>
    </row>
    <row r="41" spans="1:4" ht="16.5" customHeight="1">
      <c r="A41" s="75" t="s">
        <v>110</v>
      </c>
      <c r="B41" s="86">
        <v>0</v>
      </c>
      <c r="C41" s="86">
        <v>0</v>
      </c>
      <c r="D41" s="7"/>
    </row>
    <row r="42" spans="1:4" ht="29.25" customHeight="1">
      <c r="A42" s="38" t="s">
        <v>111</v>
      </c>
      <c r="B42" s="95">
        <f>SUM(B36:B41)</f>
        <v>2052881</v>
      </c>
      <c r="C42" s="95">
        <f>SUM(C36:C41)</f>
        <v>-3952096</v>
      </c>
      <c r="D42" s="7"/>
    </row>
    <row r="43" spans="1:4" ht="16.5" customHeight="1">
      <c r="A43" s="77" t="s">
        <v>112</v>
      </c>
      <c r="B43" s="94"/>
      <c r="C43" s="94"/>
      <c r="D43" s="7"/>
    </row>
    <row r="44" spans="1:4" ht="16.5" customHeight="1">
      <c r="A44" s="75" t="s">
        <v>113</v>
      </c>
      <c r="B44" s="86"/>
      <c r="C44" s="86">
        <v>0</v>
      </c>
      <c r="D44" s="7"/>
    </row>
    <row r="45" spans="1:4" ht="16.5" customHeight="1">
      <c r="A45" s="75" t="s">
        <v>114</v>
      </c>
      <c r="B45" s="86">
        <v>-6870</v>
      </c>
      <c r="C45" s="86">
        <v>14696633</v>
      </c>
      <c r="D45" s="7"/>
    </row>
    <row r="46" spans="1:4" ht="16.5" customHeight="1">
      <c r="A46" s="75" t="s">
        <v>115</v>
      </c>
      <c r="B46" s="86" t="s">
        <v>0</v>
      </c>
      <c r="C46" s="86" t="s">
        <v>0</v>
      </c>
      <c r="D46" s="7"/>
    </row>
    <row r="47" spans="1:4" s="3" customFormat="1" ht="31.5" customHeight="1">
      <c r="A47" s="38" t="s">
        <v>116</v>
      </c>
      <c r="B47" s="95">
        <f>SUM(B44:B46)</f>
        <v>-6870</v>
      </c>
      <c r="C47" s="95">
        <f>SUM(C44:C46)</f>
        <v>14696633</v>
      </c>
      <c r="D47" s="7"/>
    </row>
    <row r="48" spans="1:4" ht="28.5" customHeight="1">
      <c r="A48" s="78" t="s">
        <v>117</v>
      </c>
      <c r="B48" s="95">
        <f>B47+B42+B34</f>
        <v>13592438.07908</v>
      </c>
      <c r="C48" s="95">
        <f>C34+C42+C47</f>
        <v>22905211.67601335</v>
      </c>
      <c r="D48" s="7"/>
    </row>
    <row r="49" spans="1:4" ht="16.5" customHeight="1">
      <c r="A49" s="75" t="s">
        <v>118</v>
      </c>
      <c r="B49" s="86">
        <v>2001354</v>
      </c>
      <c r="C49" s="86">
        <v>24591</v>
      </c>
      <c r="D49" s="7"/>
    </row>
    <row r="50" spans="1:4" ht="33" customHeight="1">
      <c r="A50" s="78" t="s">
        <v>119</v>
      </c>
      <c r="B50" s="95">
        <f>B34+B42+B47+B49</f>
        <v>15593792.07908</v>
      </c>
      <c r="C50" s="95">
        <f>C34+C42+C47+C49</f>
        <v>22929802.67601335</v>
      </c>
      <c r="D50" s="7"/>
    </row>
    <row r="51" spans="1:4" s="3" customFormat="1" ht="16.5" customHeight="1">
      <c r="A51" s="75"/>
      <c r="B51" s="94"/>
      <c r="C51" s="94"/>
      <c r="D51" s="7"/>
    </row>
    <row r="52" spans="1:4" ht="16.5" customHeight="1">
      <c r="A52" s="38" t="s">
        <v>120</v>
      </c>
      <c r="B52" s="97">
        <v>29471147</v>
      </c>
      <c r="C52" s="97">
        <v>23502928</v>
      </c>
      <c r="D52" s="7"/>
    </row>
    <row r="53" spans="1:4" ht="16.5" customHeight="1">
      <c r="A53" s="38" t="s">
        <v>146</v>
      </c>
      <c r="B53" s="97">
        <v>45064939</v>
      </c>
      <c r="C53" s="97">
        <v>46432731</v>
      </c>
      <c r="D53" s="7"/>
    </row>
    <row r="54" spans="1:3" s="5" customFormat="1" ht="12.75">
      <c r="A54" s="16"/>
      <c r="B54" s="98"/>
      <c r="C54" s="98"/>
    </row>
    <row r="55" spans="1:3" s="4" customFormat="1" ht="12.75">
      <c r="A55" s="9"/>
      <c r="B55" s="91"/>
      <c r="C55" s="99"/>
    </row>
    <row r="56" spans="1:3" s="6" customFormat="1" ht="12.75">
      <c r="A56" s="42"/>
      <c r="B56" s="99"/>
      <c r="C56" s="102"/>
    </row>
    <row r="57" spans="1:3" s="28" customFormat="1" ht="15.75" customHeight="1">
      <c r="A57" s="17" t="s">
        <v>42</v>
      </c>
      <c r="B57" s="17"/>
      <c r="C57" s="17" t="s">
        <v>43</v>
      </c>
    </row>
    <row r="58" spans="1:3" s="28" customFormat="1" ht="15.75">
      <c r="A58" s="17"/>
      <c r="B58" s="17"/>
      <c r="C58" s="17"/>
    </row>
    <row r="59" spans="1:3" s="28" customFormat="1" ht="15.75">
      <c r="A59" s="17"/>
      <c r="B59" s="36"/>
      <c r="C59" s="17"/>
    </row>
    <row r="60" spans="1:3" s="28" customFormat="1" ht="15.75">
      <c r="A60" s="18"/>
      <c r="B60" s="19"/>
      <c r="C60" s="19"/>
    </row>
    <row r="61" spans="1:5" s="28" customFormat="1" ht="15.75">
      <c r="A61" s="17" t="s">
        <v>144</v>
      </c>
      <c r="B61" s="17"/>
      <c r="C61" s="133" t="s">
        <v>44</v>
      </c>
      <c r="E61" s="32"/>
    </row>
    <row r="62" spans="1:5" s="28" customFormat="1" ht="15.75">
      <c r="A62" s="17"/>
      <c r="B62" s="36"/>
      <c r="C62" s="17"/>
      <c r="E62" s="32"/>
    </row>
    <row r="63" spans="1:5" s="33" customFormat="1" ht="19.5" customHeight="1">
      <c r="A63" s="149" t="s">
        <v>145</v>
      </c>
      <c r="B63" s="149"/>
      <c r="C63" s="149"/>
      <c r="E63" s="34"/>
    </row>
    <row r="64" spans="1:3" ht="14.25">
      <c r="A64" s="20"/>
      <c r="B64" s="100"/>
      <c r="C64" s="100"/>
    </row>
    <row r="65" spans="1:3" ht="14.25">
      <c r="A65" s="20"/>
      <c r="B65" s="100"/>
      <c r="C65" s="100"/>
    </row>
    <row r="66" spans="1:3" ht="14.25">
      <c r="A66" s="20"/>
      <c r="B66" s="99"/>
      <c r="C66" s="99"/>
    </row>
  </sheetData>
  <sheetProtection/>
  <mergeCells count="5">
    <mergeCell ref="A63:C63"/>
    <mergeCell ref="A8:C8"/>
    <mergeCell ref="A5:C5"/>
    <mergeCell ref="A6:C6"/>
    <mergeCell ref="A10:B10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37"/>
  <sheetViews>
    <sheetView zoomScaleSheetLayoutView="5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7" sqref="A37:C37"/>
    </sheetView>
  </sheetViews>
  <sheetFormatPr defaultColWidth="9.00390625" defaultRowHeight="12.75"/>
  <cols>
    <col min="1" max="1" width="44.25390625" style="8" customWidth="1"/>
    <col min="2" max="2" width="17.00390625" style="8" customWidth="1"/>
    <col min="3" max="3" width="20.875" style="8" customWidth="1"/>
    <col min="4" max="4" width="16.125" style="8" customWidth="1"/>
    <col min="5" max="5" width="22.125" style="8" customWidth="1"/>
    <col min="6" max="6" width="18.75390625" style="8" customWidth="1"/>
    <col min="7" max="7" width="15.125" style="26" customWidth="1"/>
    <col min="8" max="8" width="15.25390625" style="26" customWidth="1"/>
    <col min="9" max="9" width="14.375" style="26" customWidth="1"/>
    <col min="10" max="10" width="19.375" style="26" customWidth="1"/>
    <col min="11" max="11" width="17.875" style="113" customWidth="1"/>
    <col min="12" max="12" width="9.125" style="8" customWidth="1"/>
    <col min="13" max="13" width="10.625" style="8" bestFit="1" customWidth="1"/>
    <col min="14" max="16384" width="9.125" style="8" customWidth="1"/>
  </cols>
  <sheetData>
    <row r="1" spans="1:11" ht="15.75">
      <c r="A1" s="22"/>
      <c r="B1" s="22"/>
      <c r="C1" s="22"/>
      <c r="D1" s="22"/>
      <c r="E1" s="22"/>
      <c r="F1" s="22"/>
      <c r="G1" s="24"/>
      <c r="H1" s="24"/>
      <c r="I1" s="24"/>
      <c r="J1" s="24"/>
      <c r="K1" s="103"/>
    </row>
    <row r="2" spans="1:11" ht="15.75">
      <c r="A2" s="22"/>
      <c r="B2" s="22"/>
      <c r="C2" s="22"/>
      <c r="D2" s="22"/>
      <c r="E2" s="22"/>
      <c r="F2" s="22"/>
      <c r="G2" s="24"/>
      <c r="H2" s="24"/>
      <c r="I2" s="24"/>
      <c r="J2" s="24"/>
      <c r="K2" s="103"/>
    </row>
    <row r="3" spans="1:11" ht="15.75">
      <c r="A3" s="22"/>
      <c r="B3" s="22"/>
      <c r="C3" s="22"/>
      <c r="D3" s="22"/>
      <c r="E3" s="22"/>
      <c r="F3" s="22"/>
      <c r="G3" s="24"/>
      <c r="H3" s="24"/>
      <c r="I3" s="24"/>
      <c r="J3" s="24"/>
      <c r="K3" s="103"/>
    </row>
    <row r="4" spans="1:11" ht="15.75">
      <c r="A4" s="153" t="s">
        <v>121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5.75" customHeight="1">
      <c r="A5" s="154" t="s">
        <v>122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2:11" ht="15.75" customHeight="1">
      <c r="B6" s="123"/>
      <c r="C6" s="147" t="str">
        <f>'Ф.1'!A6</f>
        <v>                       As of July 1, 2014</v>
      </c>
      <c r="D6" s="147"/>
      <c r="E6" s="147"/>
      <c r="F6" s="147"/>
      <c r="G6" s="147"/>
      <c r="H6" s="123"/>
      <c r="I6" s="123"/>
      <c r="J6" s="123"/>
      <c r="K6" s="123"/>
    </row>
    <row r="7" spans="1:11" ht="15.75">
      <c r="A7" s="148" t="s">
        <v>7</v>
      </c>
      <c r="B7" s="148"/>
      <c r="D7" s="23"/>
      <c r="E7" s="23"/>
      <c r="F7" s="23"/>
      <c r="G7" s="23"/>
      <c r="H7" s="23"/>
      <c r="I7" s="23"/>
      <c r="J7" s="24"/>
      <c r="K7" s="134" t="s">
        <v>8</v>
      </c>
    </row>
    <row r="8" spans="1:11" ht="47.25" customHeight="1">
      <c r="A8" s="156"/>
      <c r="B8" s="155" t="s">
        <v>123</v>
      </c>
      <c r="C8" s="155" t="s">
        <v>124</v>
      </c>
      <c r="D8" s="155" t="s">
        <v>125</v>
      </c>
      <c r="E8" s="155" t="s">
        <v>126</v>
      </c>
      <c r="F8" s="155" t="s">
        <v>48</v>
      </c>
      <c r="G8" s="155" t="s">
        <v>127</v>
      </c>
      <c r="H8" s="155" t="s">
        <v>128</v>
      </c>
      <c r="I8" s="155" t="s">
        <v>129</v>
      </c>
      <c r="J8" s="155" t="s">
        <v>37</v>
      </c>
      <c r="K8" s="155" t="s">
        <v>38</v>
      </c>
    </row>
    <row r="9" spans="1:11" ht="31.5" customHeight="1">
      <c r="A9" s="156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15.75" customHeight="1">
      <c r="A10" s="156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s="107" customFormat="1" ht="15.75">
      <c r="A11" s="132" t="s">
        <v>130</v>
      </c>
      <c r="B11" s="105">
        <v>127316185</v>
      </c>
      <c r="C11" s="105">
        <v>295056</v>
      </c>
      <c r="D11" s="106">
        <v>-267249</v>
      </c>
      <c r="E11" s="106">
        <v>-8004</v>
      </c>
      <c r="F11" s="105">
        <v>100</v>
      </c>
      <c r="G11" s="106">
        <v>-56473889</v>
      </c>
      <c r="H11" s="105">
        <v>664465</v>
      </c>
      <c r="I11" s="105">
        <v>71526664</v>
      </c>
      <c r="J11" s="105">
        <v>230204</v>
      </c>
      <c r="K11" s="106">
        <f>SUM(I11:J11)</f>
        <v>71756868</v>
      </c>
    </row>
    <row r="12" spans="1:11" s="107" customFormat="1" ht="15.75">
      <c r="A12" s="79" t="s">
        <v>131</v>
      </c>
      <c r="B12" s="106" t="s">
        <v>0</v>
      </c>
      <c r="C12" s="106" t="s">
        <v>0</v>
      </c>
      <c r="D12" s="106">
        <v>0</v>
      </c>
      <c r="E12" s="106">
        <v>0</v>
      </c>
      <c r="F12" s="106">
        <v>0</v>
      </c>
      <c r="G12" s="106">
        <v>517230</v>
      </c>
      <c r="H12" s="106">
        <v>-99426</v>
      </c>
      <c r="I12" s="106">
        <v>417804</v>
      </c>
      <c r="J12" s="106">
        <v>22304</v>
      </c>
      <c r="K12" s="106">
        <f>SUM(I12:J12)</f>
        <v>440108</v>
      </c>
    </row>
    <row r="13" spans="1:11" ht="21" customHeight="1">
      <c r="A13" s="79" t="s">
        <v>132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7830</v>
      </c>
      <c r="H13" s="106">
        <v>-7830</v>
      </c>
      <c r="I13" s="145">
        <v>0</v>
      </c>
      <c r="J13" s="106">
        <v>0</v>
      </c>
      <c r="K13" s="106">
        <f>SUM(I13:J13)</f>
        <v>0</v>
      </c>
    </row>
    <row r="14" spans="1:11" ht="15.75">
      <c r="A14" s="79" t="s">
        <v>133</v>
      </c>
      <c r="B14" s="106" t="s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45">
        <v>0</v>
      </c>
      <c r="J14" s="106">
        <v>-53672</v>
      </c>
      <c r="K14" s="106">
        <f>SUM(I14:J14)</f>
        <v>-53672</v>
      </c>
    </row>
    <row r="15" spans="1:11" ht="15.75">
      <c r="A15" s="79" t="s">
        <v>150</v>
      </c>
      <c r="B15" s="106"/>
      <c r="C15" s="106"/>
      <c r="D15" s="106"/>
      <c r="E15" s="106"/>
      <c r="F15" s="106"/>
      <c r="G15" s="106"/>
      <c r="H15" s="106">
        <v>-127176</v>
      </c>
      <c r="I15" s="106">
        <v>-127176</v>
      </c>
      <c r="J15" s="106"/>
      <c r="K15" s="106">
        <f>SUM(I15:J15)</f>
        <v>-127176</v>
      </c>
    </row>
    <row r="16" spans="1:11" ht="15.75">
      <c r="A16" s="79" t="s">
        <v>134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>
        <v>0</v>
      </c>
    </row>
    <row r="17" spans="1:11" ht="15.75" customHeight="1">
      <c r="A17" s="132" t="s">
        <v>147</v>
      </c>
      <c r="B17" s="109">
        <v>127316185</v>
      </c>
      <c r="C17" s="109">
        <v>295056</v>
      </c>
      <c r="D17" s="109">
        <v>-267249</v>
      </c>
      <c r="E17" s="109">
        <v>-8004</v>
      </c>
      <c r="F17" s="109">
        <v>100</v>
      </c>
      <c r="G17" s="109">
        <f>SUM(G11:G16)</f>
        <v>-55948829</v>
      </c>
      <c r="H17" s="109">
        <f>SUM(H11:H16)</f>
        <v>430033</v>
      </c>
      <c r="I17" s="109">
        <f>SUM(I11:I16)</f>
        <v>71817292</v>
      </c>
      <c r="J17" s="109">
        <f>SUM(J11:J16)</f>
        <v>198836</v>
      </c>
      <c r="K17" s="109">
        <f>SUM(K11:K16)</f>
        <v>72016128</v>
      </c>
    </row>
    <row r="18" spans="1:13" ht="15.75">
      <c r="A18" s="132" t="s">
        <v>135</v>
      </c>
      <c r="B18" s="108">
        <v>127316185</v>
      </c>
      <c r="C18" s="108">
        <v>295056</v>
      </c>
      <c r="D18" s="109">
        <v>-267249</v>
      </c>
      <c r="E18" s="109">
        <v>-8004</v>
      </c>
      <c r="F18" s="108">
        <v>100</v>
      </c>
      <c r="G18" s="109">
        <v>-88750977</v>
      </c>
      <c r="H18" s="109">
        <v>222501</v>
      </c>
      <c r="I18" s="108">
        <f>SUM(B18:H18)</f>
        <v>38807612</v>
      </c>
      <c r="J18" s="108">
        <v>231641</v>
      </c>
      <c r="K18" s="108">
        <f aca="true" t="shared" si="0" ref="K18:K25">I18+J18</f>
        <v>39039253</v>
      </c>
      <c r="M18" s="110"/>
    </row>
    <row r="19" spans="1:11" ht="15.75">
      <c r="A19" s="79" t="s">
        <v>131</v>
      </c>
      <c r="B19" s="106" t="s">
        <v>0</v>
      </c>
      <c r="C19" s="106" t="s">
        <v>0</v>
      </c>
      <c r="D19" s="106">
        <v>0</v>
      </c>
      <c r="E19" s="106">
        <v>0</v>
      </c>
      <c r="F19" s="106">
        <v>0</v>
      </c>
      <c r="G19" s="106">
        <v>2032006</v>
      </c>
      <c r="H19" s="106">
        <v>413637</v>
      </c>
      <c r="I19" s="105">
        <f>SUM(B19:H19)</f>
        <v>2445643</v>
      </c>
      <c r="J19" s="106">
        <v>2692</v>
      </c>
      <c r="K19" s="106">
        <f t="shared" si="0"/>
        <v>2448335</v>
      </c>
    </row>
    <row r="20" spans="1:11" ht="15.75">
      <c r="A20" s="79" t="s">
        <v>141</v>
      </c>
      <c r="B20" s="106"/>
      <c r="C20" s="106"/>
      <c r="D20" s="106"/>
      <c r="E20" s="106"/>
      <c r="F20" s="106"/>
      <c r="G20" s="106"/>
      <c r="H20" s="106"/>
      <c r="I20" s="105"/>
      <c r="J20" s="106">
        <v>1003</v>
      </c>
      <c r="K20" s="106">
        <f t="shared" si="0"/>
        <v>1003</v>
      </c>
    </row>
    <row r="21" spans="1:11" ht="18" customHeight="1">
      <c r="A21" s="79" t="s">
        <v>132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7830</v>
      </c>
      <c r="H21" s="106">
        <v>-7830</v>
      </c>
      <c r="I21" s="105">
        <f>SUM(B21:H21)</f>
        <v>0</v>
      </c>
      <c r="J21" s="106">
        <v>0</v>
      </c>
      <c r="K21" s="106">
        <f t="shared" si="0"/>
        <v>0</v>
      </c>
    </row>
    <row r="22" spans="1:11" ht="15.75">
      <c r="A22" s="79" t="s">
        <v>139</v>
      </c>
      <c r="B22" s="106"/>
      <c r="C22" s="106"/>
      <c r="D22" s="106">
        <v>-20800</v>
      </c>
      <c r="E22" s="106"/>
      <c r="F22" s="106"/>
      <c r="G22" s="106"/>
      <c r="H22" s="106"/>
      <c r="I22" s="105">
        <f>SUM(B22:H22)</f>
        <v>-20800</v>
      </c>
      <c r="J22" s="106"/>
      <c r="K22" s="106">
        <f t="shared" si="0"/>
        <v>-20800</v>
      </c>
    </row>
    <row r="23" spans="1:11" ht="15.75">
      <c r="A23" s="79" t="s">
        <v>138</v>
      </c>
      <c r="B23" s="106"/>
      <c r="C23" s="106"/>
      <c r="D23" s="106"/>
      <c r="E23" s="106"/>
      <c r="F23" s="106"/>
      <c r="G23" s="106"/>
      <c r="H23" s="106"/>
      <c r="I23" s="105">
        <f>SUM(B23:H23)</f>
        <v>0</v>
      </c>
      <c r="J23" s="106">
        <v>-50237</v>
      </c>
      <c r="K23" s="106">
        <f t="shared" si="0"/>
        <v>-50237</v>
      </c>
    </row>
    <row r="24" spans="1:11" ht="15.75">
      <c r="A24" s="79" t="s">
        <v>133</v>
      </c>
      <c r="B24" s="106" t="s">
        <v>0</v>
      </c>
      <c r="C24" s="106">
        <v>0</v>
      </c>
      <c r="D24" s="106">
        <v>0</v>
      </c>
      <c r="E24" s="106">
        <v>0</v>
      </c>
      <c r="F24" s="106">
        <v>0</v>
      </c>
      <c r="G24" s="106">
        <v>13850</v>
      </c>
      <c r="H24" s="106">
        <v>-13850</v>
      </c>
      <c r="I24" s="105">
        <f>SUM(B24:H24)</f>
        <v>0</v>
      </c>
      <c r="J24" s="106">
        <v>0</v>
      </c>
      <c r="K24" s="106">
        <f t="shared" si="0"/>
        <v>0</v>
      </c>
    </row>
    <row r="25" spans="1:11" ht="15.75">
      <c r="A25" s="79" t="s">
        <v>134</v>
      </c>
      <c r="B25" s="106"/>
      <c r="C25" s="106"/>
      <c r="D25" s="106"/>
      <c r="E25" s="106"/>
      <c r="F25" s="106"/>
      <c r="G25" s="106"/>
      <c r="H25" s="106">
        <v>0</v>
      </c>
      <c r="I25" s="106">
        <f>SUM(B25:H25)</f>
        <v>0</v>
      </c>
      <c r="J25" s="106"/>
      <c r="K25" s="106">
        <f t="shared" si="0"/>
        <v>0</v>
      </c>
    </row>
    <row r="26" spans="1:11" s="107" customFormat="1" ht="15.75">
      <c r="A26" s="132" t="s">
        <v>148</v>
      </c>
      <c r="B26" s="108">
        <f>SUM(B18:B25)</f>
        <v>127316185</v>
      </c>
      <c r="C26" s="108">
        <f aca="true" t="shared" si="1" ref="C26:H26">SUM(C18:C25)</f>
        <v>295056</v>
      </c>
      <c r="D26" s="108">
        <f t="shared" si="1"/>
        <v>-288049</v>
      </c>
      <c r="E26" s="108">
        <f t="shared" si="1"/>
        <v>-8004</v>
      </c>
      <c r="F26" s="108">
        <f t="shared" si="1"/>
        <v>100</v>
      </c>
      <c r="G26" s="108">
        <f>SUM(G18:G25)</f>
        <v>-86697291</v>
      </c>
      <c r="H26" s="108">
        <f t="shared" si="1"/>
        <v>614458</v>
      </c>
      <c r="I26" s="108">
        <f>SUM(I18:I25)</f>
        <v>41232455</v>
      </c>
      <c r="J26" s="108">
        <f>SUM(J18:J25)</f>
        <v>185099</v>
      </c>
      <c r="K26" s="108">
        <f>SUM(K18:K25)</f>
        <v>41417554</v>
      </c>
    </row>
    <row r="27" spans="1:11" s="26" customFormat="1" ht="15.75">
      <c r="A27" s="24"/>
      <c r="B27" s="25"/>
      <c r="C27" s="25"/>
      <c r="D27" s="25"/>
      <c r="E27" s="25"/>
      <c r="F27" s="25"/>
      <c r="G27" s="25"/>
      <c r="H27" s="25"/>
      <c r="I27" s="25"/>
      <c r="J27" s="24"/>
      <c r="K27" s="111"/>
    </row>
    <row r="28" spans="1:11" s="26" customFormat="1" ht="15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.75">
      <c r="A29" s="27"/>
      <c r="B29" s="27"/>
      <c r="C29" s="27"/>
      <c r="D29" s="22"/>
      <c r="E29" s="22"/>
      <c r="F29" s="22"/>
      <c r="G29" s="25"/>
      <c r="H29" s="24"/>
      <c r="I29" s="43"/>
      <c r="J29" s="24"/>
      <c r="K29" s="112"/>
    </row>
    <row r="30" spans="1:10" s="28" customFormat="1" ht="15.75" customHeight="1">
      <c r="A30" s="17" t="s">
        <v>42</v>
      </c>
      <c r="B30" s="17"/>
      <c r="E30" s="17" t="s">
        <v>43</v>
      </c>
      <c r="H30" s="35"/>
      <c r="J30" s="35"/>
    </row>
    <row r="31" spans="1:5" s="28" customFormat="1" ht="15.75">
      <c r="A31" s="17"/>
      <c r="B31" s="17"/>
      <c r="C31" s="17"/>
      <c r="E31" s="17"/>
    </row>
    <row r="32" spans="1:5" s="28" customFormat="1" ht="15.75">
      <c r="A32" s="17"/>
      <c r="B32" s="36"/>
      <c r="C32" s="17"/>
      <c r="E32" s="19"/>
    </row>
    <row r="33" spans="1:5" s="28" customFormat="1" ht="15.75">
      <c r="A33" s="18"/>
      <c r="B33" s="19"/>
      <c r="C33" s="19"/>
      <c r="E33" s="17"/>
    </row>
    <row r="34" spans="1:5" s="28" customFormat="1" ht="15.75">
      <c r="A34" s="17" t="s">
        <v>144</v>
      </c>
      <c r="B34" s="17"/>
      <c r="E34" s="133" t="s">
        <v>44</v>
      </c>
    </row>
    <row r="35" spans="1:5" s="28" customFormat="1" ht="15.75">
      <c r="A35" s="17"/>
      <c r="B35" s="17"/>
      <c r="E35" s="133"/>
    </row>
    <row r="36" spans="1:5" s="28" customFormat="1" ht="15.75">
      <c r="A36" s="17"/>
      <c r="B36" s="36"/>
      <c r="C36" s="17"/>
      <c r="E36" s="32"/>
    </row>
    <row r="37" spans="1:5" s="33" customFormat="1" ht="19.5" customHeight="1">
      <c r="A37" s="149" t="s">
        <v>149</v>
      </c>
      <c r="B37" s="149"/>
      <c r="C37" s="149"/>
      <c r="E37" s="34"/>
    </row>
  </sheetData>
  <sheetProtection/>
  <mergeCells count="16">
    <mergeCell ref="A37:C37"/>
    <mergeCell ref="A8:A10"/>
    <mergeCell ref="B8:B10"/>
    <mergeCell ref="G8:G10"/>
    <mergeCell ref="H8:H10"/>
    <mergeCell ref="A7:B7"/>
    <mergeCell ref="C6:G6"/>
    <mergeCell ref="A4:K4"/>
    <mergeCell ref="A5:K5"/>
    <mergeCell ref="I8:I10"/>
    <mergeCell ref="J8:J10"/>
    <mergeCell ref="C8:C10"/>
    <mergeCell ref="D8:D10"/>
    <mergeCell ref="E8:E10"/>
    <mergeCell ref="F8:F10"/>
    <mergeCell ref="K8:K10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ABolatova</cp:lastModifiedBy>
  <cp:lastPrinted>2014-05-04T10:02:43Z</cp:lastPrinted>
  <dcterms:created xsi:type="dcterms:W3CDTF">2009-05-05T06:44:20Z</dcterms:created>
  <dcterms:modified xsi:type="dcterms:W3CDTF">2014-08-01T04:21:08Z</dcterms:modified>
  <cp:category/>
  <cp:version/>
  <cp:contentType/>
  <cp:contentStatus/>
</cp:coreProperties>
</file>