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225" windowWidth="14805" windowHeight="6360" tabRatio="859" activeTab="3"/>
  </bookViews>
  <sheets>
    <sheet name="Ф1" sheetId="35" r:id="rId1"/>
    <sheet name="Ф2" sheetId="36" r:id="rId2"/>
    <sheet name="Ф3" sheetId="37" r:id="rId3"/>
    <sheet name="Ф4" sheetId="38" r:id="rId4"/>
  </sheets>
  <definedNames>
    <definedName name="_Hlk72368303" localSheetId="0">Ф1!#REF!</definedName>
  </definedNames>
  <calcPr calcId="162913"/>
</workbook>
</file>

<file path=xl/calcChain.xml><?xml version="1.0" encoding="utf-8"?>
<calcChain xmlns="http://schemas.openxmlformats.org/spreadsheetml/2006/main">
  <c r="B33" i="37" l="1"/>
  <c r="B44" i="37"/>
  <c r="E16" i="38" l="1"/>
  <c r="F9" i="38" l="1"/>
  <c r="E11" i="38"/>
  <c r="D9" i="36"/>
  <c r="C9" i="36"/>
  <c r="C18" i="36" l="1"/>
  <c r="C22" i="36" s="1"/>
  <c r="C10" i="37"/>
  <c r="B39" i="37"/>
  <c r="B34" i="37" s="1"/>
  <c r="C34" i="37"/>
  <c r="C29" i="37"/>
  <c r="C40" i="37" s="1"/>
  <c r="B10" i="37"/>
  <c r="B29" i="37" l="1"/>
  <c r="B40" i="37" s="1"/>
  <c r="B23" i="37" l="1"/>
  <c r="B19" i="37"/>
  <c r="B27" i="37" l="1"/>
  <c r="C19" i="37"/>
  <c r="C23" i="37"/>
  <c r="C27" i="37" l="1"/>
  <c r="C7" i="37"/>
  <c r="C17" i="37" s="1"/>
  <c r="D18" i="36"/>
  <c r="D22" i="36" s="1"/>
  <c r="C42" i="37" l="1"/>
  <c r="C45" i="37" s="1"/>
  <c r="D43" i="35"/>
  <c r="D36" i="35"/>
  <c r="D30" i="35"/>
  <c r="D44" i="35" l="1"/>
  <c r="D22" i="35"/>
  <c r="D13" i="35"/>
  <c r="D45" i="35" l="1"/>
  <c r="D23" i="35"/>
  <c r="D16" i="38" l="1"/>
  <c r="C16" i="38"/>
  <c r="B16" i="38"/>
  <c r="F16" i="38" s="1"/>
  <c r="F11" i="38"/>
  <c r="F8" i="38"/>
  <c r="B7" i="37"/>
  <c r="C43" i="35"/>
  <c r="C36" i="35"/>
  <c r="C30" i="35"/>
  <c r="C22" i="35"/>
  <c r="C13" i="35"/>
  <c r="B17" i="37" l="1"/>
  <c r="B42" i="37" s="1"/>
  <c r="B45" i="37" s="1"/>
  <c r="C44" i="35"/>
  <c r="C23" i="35"/>
  <c r="C45" i="35" l="1"/>
</calcChain>
</file>

<file path=xl/sharedStrings.xml><?xml version="1.0" encoding="utf-8"?>
<sst xmlns="http://schemas.openxmlformats.org/spreadsheetml/2006/main" count="156" uniqueCount="125">
  <si>
    <t>Авансы выданные</t>
  </si>
  <si>
    <t xml:space="preserve">          (фамилия, имя, отчество)                                          (подпись)</t>
  </si>
  <si>
    <t xml:space="preserve">           (фамилия, имя, отчество)                                         (подпись)</t>
  </si>
  <si>
    <t>Место печати</t>
  </si>
  <si>
    <t>АО "Оптово-розничное предприятие торговли"</t>
  </si>
  <si>
    <t>тыс. тенге</t>
  </si>
  <si>
    <t>В тыс. тенге</t>
  </si>
  <si>
    <t>АКТИВЫ</t>
  </si>
  <si>
    <t>Долгосрочные активы</t>
  </si>
  <si>
    <t>Инвестиционная недвижимость</t>
  </si>
  <si>
    <t>Основные средства</t>
  </si>
  <si>
    <t>Авансы выданные за долгосрочные активы</t>
  </si>
  <si>
    <t>Нематериальные активы</t>
  </si>
  <si>
    <t>Итого долгосрочные активы</t>
  </si>
  <si>
    <t>Краткосрочные активы</t>
  </si>
  <si>
    <t>Денежные средства</t>
  </si>
  <si>
    <t>Торговая дебиторская задолженность</t>
  </si>
  <si>
    <t>Товарно-материальные запасы</t>
  </si>
  <si>
    <t>Предоплата по корпоративному подоходному налогу</t>
  </si>
  <si>
    <t>НДС к возмещению</t>
  </si>
  <si>
    <t>Прочие краткосрочные активы</t>
  </si>
  <si>
    <t>Итого краткосрочные активы</t>
  </si>
  <si>
    <t>ИТОГО АКТИВЫ</t>
  </si>
  <si>
    <t xml:space="preserve">КАПИТАЛ И ОБЯЗАТЕЛЬСТВА </t>
  </si>
  <si>
    <t>Капитал</t>
  </si>
  <si>
    <t>Уставный капитал</t>
  </si>
  <si>
    <t>Привилегированные акции, удерживаемые внутри Компании</t>
  </si>
  <si>
    <t>Эмиссионный доход</t>
  </si>
  <si>
    <t>Нераспределённая прибыль</t>
  </si>
  <si>
    <t>ИТОГО КАПИТАЛ</t>
  </si>
  <si>
    <t>Долгосрочные обязательства</t>
  </si>
  <si>
    <t>Обязательство по привилегированным акциям</t>
  </si>
  <si>
    <t>Обязательства по облигациям</t>
  </si>
  <si>
    <t>Итого долгосрочные обязательства</t>
  </si>
  <si>
    <t>Краткосрочные обязательства</t>
  </si>
  <si>
    <t>Кредиторская задолженность</t>
  </si>
  <si>
    <t>Прочие краткосрочные обязательства</t>
  </si>
  <si>
    <t>Итого краткосрочные обязательства</t>
  </si>
  <si>
    <t>ИТОГО ОБЯЗАТЕЛЬСТВА</t>
  </si>
  <si>
    <t>ИТОГО КАПИТАЛ И ОБЯЗАТЕЛЬСТВА</t>
  </si>
  <si>
    <t>Выручка по договорам с покупателями</t>
  </si>
  <si>
    <t>Себестоимость реализованных товаров и оказанных услуг</t>
  </si>
  <si>
    <t>Валовой доход</t>
  </si>
  <si>
    <t xml:space="preserve">   Административные расходы</t>
  </si>
  <si>
    <t>Прочие  доходы</t>
  </si>
  <si>
    <t>Прочие расходы</t>
  </si>
  <si>
    <t xml:space="preserve">Доходы/Убытки от обесценения финансовых активов </t>
  </si>
  <si>
    <t>Финансовые расходы</t>
  </si>
  <si>
    <t>Финансовые доходы</t>
  </si>
  <si>
    <t>ДЕНЕЖНЫЕ ПОТОКИ ОТ ОПЕРАЦИОННОЙ ДЕЯТЕЛЬНОСТИ:</t>
  </si>
  <si>
    <t>Поступления денежных средств:</t>
  </si>
  <si>
    <t>Реализация товаров и услуг</t>
  </si>
  <si>
    <t>Прочие поступления</t>
  </si>
  <si>
    <t>Выбытие денежных средств:</t>
  </si>
  <si>
    <t>Платежи поставщикам за товары и услуги</t>
  </si>
  <si>
    <t>Выплаты по вознаграждениям работников</t>
  </si>
  <si>
    <t>Выплаты по корпоративному подоходному налогу</t>
  </si>
  <si>
    <t xml:space="preserve">Выплаты по прочим налогам и другим обязательным платежам </t>
  </si>
  <si>
    <t>Прочие выплаты</t>
  </si>
  <si>
    <t>Чистое поступление денежных средств от операционной деятельности</t>
  </si>
  <si>
    <t>ДЕНЕЖНЫЕ ПОТОКИ ОТ ИНВЕСТИЦИОННОЙ ДЕЯТЕЛЬНОСТИ:</t>
  </si>
  <si>
    <t>Поступления от продажи основных средств</t>
  </si>
  <si>
    <t>Приобретения основных средств</t>
  </si>
  <si>
    <t>Чистый отток денежных средств от инвестиционной деятельности</t>
  </si>
  <si>
    <t>ДЕНЕЖНЫЕ ПОТОКИ ОТ ФИНАНСОВОЙ ДЕЯТЕЛЬНОСТИ:</t>
  </si>
  <si>
    <t>Чистое поступление денежных средств от финансовой деятельности</t>
  </si>
  <si>
    <t>Денежные средства на начало года</t>
  </si>
  <si>
    <t>Денежные средства на конец года</t>
  </si>
  <si>
    <t xml:space="preserve">Уставный капитал </t>
  </si>
  <si>
    <t>Нераспределенная прибыль</t>
  </si>
  <si>
    <t xml:space="preserve">Итого </t>
  </si>
  <si>
    <t>капитал</t>
  </si>
  <si>
    <t>Прибыль за период</t>
  </si>
  <si>
    <t>На 31 декабря 2020 года</t>
  </si>
  <si>
    <t>ОТЧЕТ О ФИНАНСОВОМ ПОЛОЖЕНИИ</t>
  </si>
  <si>
    <t>ПРОМЕЖУТОЧНЫЙ ОТЧЕТ О СОВОКУПНОМ ДОХОДЕ</t>
  </si>
  <si>
    <t>ПРОМЕЖУТОЧНЫЙ ОТЧЕТ О ДВИЖЕНИИ ДЕНЕЖНЫХ СРЕДСТВ (ПРЯМОЙ МЕТОД)</t>
  </si>
  <si>
    <t>ПРОМЕЖУТОЧНЫЙ ОТЧЕТ ОБ ИЗМЕНЕНИЯХ В КАПИТАЛЕ</t>
  </si>
  <si>
    <t xml:space="preserve">   Поступления вознаграждения по депозиту</t>
  </si>
  <si>
    <t>Авансы выданные под приобретение долгосрочных активов</t>
  </si>
  <si>
    <t>Выплата дивидендов</t>
  </si>
  <si>
    <t>Прибыль на акцию, тенге</t>
  </si>
  <si>
    <r>
      <t>Главный бухгалтер</t>
    </r>
    <r>
      <rPr>
        <sz val="10"/>
        <color indexed="8"/>
        <rFont val="Times New Roman"/>
        <family val="1"/>
        <charset val="204"/>
      </rPr>
      <t xml:space="preserve"> Токтамысова Т.М.___________________________</t>
    </r>
  </si>
  <si>
    <r>
      <t>Главный бухгалтер</t>
    </r>
    <r>
      <rPr>
        <sz val="10"/>
        <color indexed="8"/>
        <rFont val="Times New Roman"/>
        <family val="1"/>
        <charset val="204"/>
      </rPr>
      <t xml:space="preserve"> Токтамысова Т.М. ___________________________</t>
    </r>
  </si>
  <si>
    <t>На 31 декабря 2021 года</t>
  </si>
  <si>
    <r>
      <t>Руководитель</t>
    </r>
    <r>
      <rPr>
        <sz val="10"/>
        <color indexed="8"/>
        <rFont val="Times New Roman"/>
        <family val="1"/>
        <charset val="204"/>
      </rPr>
      <t xml:space="preserve"> Ким С.К.                                _____________________________</t>
    </r>
  </si>
  <si>
    <t>Выкуп облигаций</t>
  </si>
  <si>
    <r>
      <t>Руководитель</t>
    </r>
    <r>
      <rPr>
        <sz val="10"/>
        <color indexed="8"/>
        <rFont val="Times New Roman"/>
        <family val="1"/>
        <charset val="204"/>
      </rPr>
      <t xml:space="preserve"> Ким С.К.                     _____________________________</t>
    </r>
  </si>
  <si>
    <t xml:space="preserve">   Доходы от изменения справедливой стоимости инвестиционной недвижимости</t>
  </si>
  <si>
    <t>Доходы от субсидий</t>
  </si>
  <si>
    <r>
      <t>Руководитель</t>
    </r>
    <r>
      <rPr>
        <sz val="10"/>
        <color indexed="8"/>
        <rFont val="Times New Roman"/>
        <family val="1"/>
        <charset val="204"/>
      </rPr>
      <t xml:space="preserve"> Ким С.К.                                 _____________________________</t>
    </r>
  </si>
  <si>
    <t>На 31.12.2021г.</t>
  </si>
  <si>
    <r>
      <t>Руководитель</t>
    </r>
    <r>
      <rPr>
        <sz val="10"/>
        <color indexed="8"/>
        <rFont val="Times New Roman"/>
        <family val="1"/>
        <charset val="204"/>
      </rPr>
      <t xml:space="preserve"> Ким С.К.____________________________</t>
    </r>
  </si>
  <si>
    <r>
      <t>Главный бухгалтер</t>
    </r>
    <r>
      <rPr>
        <sz val="10"/>
        <color indexed="8"/>
        <rFont val="Times New Roman"/>
        <family val="1"/>
        <charset val="204"/>
      </rPr>
      <t xml:space="preserve"> Токтамысова Т.М.__________________________</t>
    </r>
  </si>
  <si>
    <r>
      <t>Главный бухгалтер</t>
    </r>
    <r>
      <rPr>
        <sz val="9"/>
        <rFont val="Times New Roman"/>
        <family val="1"/>
        <charset val="204"/>
      </rPr>
      <t xml:space="preserve"> Токтамысова Т.М.___________________________</t>
    </r>
  </si>
  <si>
    <t>На 30.06.2022 г.</t>
  </si>
  <si>
    <t>За период с 01.01.2022 по 30.06.2022</t>
  </si>
  <si>
    <t>За период с 01.01.2021 по 30.06.2021</t>
  </si>
  <si>
    <t xml:space="preserve">За период с 01.01.2022 по 30.06.2022г. </t>
  </si>
  <si>
    <t xml:space="preserve">За период с 01.01.2021 по 30.06.2021г. </t>
  </si>
  <si>
    <t>На 30 июня 2022 года</t>
  </si>
  <si>
    <t>На 30 июня 2021 года</t>
  </si>
  <si>
    <t>Чистая прибыль</t>
  </si>
  <si>
    <t>Обязательство по отложенному корпоративному подоходному налогу</t>
  </si>
  <si>
    <t>Долгосрочные банковские займы</t>
  </si>
  <si>
    <t>Краткосрочные банковские займы</t>
  </si>
  <si>
    <t>Расходы по корпоративному подоходному налогу</t>
  </si>
  <si>
    <t>Прочий совокупный доход</t>
  </si>
  <si>
    <t xml:space="preserve">Итого совокупный доход </t>
  </si>
  <si>
    <t xml:space="preserve">   Прибыль до корпоративного подоходного налога</t>
  </si>
  <si>
    <t xml:space="preserve">  Прочий совокупный доход</t>
  </si>
  <si>
    <t>Погашение вознаграждения по займу</t>
  </si>
  <si>
    <t>Поступление от продажи инвестиционного имущества</t>
  </si>
  <si>
    <t>Приобретение инвестиционной недвижимости</t>
  </si>
  <si>
    <t>Поступления по облигациям</t>
  </si>
  <si>
    <t>Поступления по займам</t>
  </si>
  <si>
    <t>Погашение по займам</t>
  </si>
  <si>
    <t>Погашение купонного вознаграждения по облигациям</t>
  </si>
  <si>
    <t>Получение премии по облигациям</t>
  </si>
  <si>
    <t>Эффект курсовой разницы на денежные средства</t>
  </si>
  <si>
    <t>Доход от восстановления от ожидаемых кредитных убытков денежных средств</t>
  </si>
  <si>
    <t>Чистое увеличение (уменьшение) денежных средств</t>
  </si>
  <si>
    <t>Прочие выбытия</t>
  </si>
  <si>
    <t>За первое полугодие, закончившееся 30.06.2022 г.</t>
  </si>
  <si>
    <t>Примечания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</si>
</sst>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_);_(* \(#,##0\);_(* &quot;-&quot;??_);_(@_)"/>
    <numFmt numFmtId="166" formatCode="_(* #,##0_);_(* \(#,##0\);_(* &quot;-&quot;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i/>
      <sz val="9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i/>
      <u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164" fontId="6" fillId="0" borderId="0" applyFont="0" applyFill="0" applyBorder="0" applyAlignment="0" applyProtection="0"/>
    <xf numFmtId="0" fontId="2" fillId="0" borderId="0"/>
    <xf numFmtId="0" fontId="24" fillId="0" borderId="0"/>
    <xf numFmtId="0" fontId="22" fillId="0" borderId="0"/>
    <xf numFmtId="164" fontId="6" fillId="0" borderId="0" applyFont="0" applyFill="0" applyBorder="0" applyAlignment="0" applyProtection="0"/>
    <xf numFmtId="0" fontId="23" fillId="0" borderId="0"/>
    <xf numFmtId="0" fontId="23" fillId="0" borderId="0"/>
    <xf numFmtId="0" fontId="22" fillId="0" borderId="0"/>
    <xf numFmtId="9" fontId="6" fillId="0" borderId="0" applyFont="0" applyFill="0" applyBorder="0" applyAlignment="0" applyProtection="0"/>
    <xf numFmtId="0" fontId="1" fillId="0" borderId="0"/>
  </cellStyleXfs>
  <cellXfs count="190"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 applyFill="1"/>
    <xf numFmtId="0" fontId="4" fillId="0" borderId="0" xfId="0" applyFont="1" applyFill="1" applyAlignment="1">
      <alignment vertical="center"/>
    </xf>
    <xf numFmtId="3" fontId="0" fillId="0" borderId="0" xfId="0" applyNumberFormat="1" applyFill="1"/>
    <xf numFmtId="0" fontId="13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165" fontId="9" fillId="0" borderId="2" xfId="1" applyNumberFormat="1" applyFont="1" applyFill="1" applyBorder="1" applyAlignment="1">
      <alignment vertical="center"/>
    </xf>
    <xf numFmtId="165" fontId="9" fillId="0" borderId="2" xfId="1" applyNumberFormat="1" applyFont="1" applyFill="1" applyBorder="1"/>
    <xf numFmtId="4" fontId="0" fillId="0" borderId="0" xfId="0" applyNumberFormat="1"/>
    <xf numFmtId="0" fontId="19" fillId="0" borderId="0" xfId="0" applyFont="1" applyFill="1"/>
    <xf numFmtId="0" fontId="19" fillId="0" borderId="0" xfId="0" applyFont="1"/>
    <xf numFmtId="0" fontId="20" fillId="0" borderId="0" xfId="0" applyFont="1"/>
    <xf numFmtId="0" fontId="8" fillId="0" borderId="0" xfId="0" applyFont="1" applyBorder="1" applyAlignment="1"/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 indent="1"/>
    </xf>
    <xf numFmtId="3" fontId="9" fillId="0" borderId="2" xfId="0" applyNumberFormat="1" applyFont="1" applyBorder="1" applyAlignment="1">
      <alignment horizontal="right" vertical="center"/>
    </xf>
    <xf numFmtId="3" fontId="20" fillId="0" borderId="0" xfId="0" applyNumberFormat="1" applyFont="1"/>
    <xf numFmtId="165" fontId="8" fillId="0" borderId="0" xfId="1" applyNumberFormat="1" applyFont="1" applyFill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1" fillId="0" borderId="2" xfId="0" applyFont="1" applyBorder="1" applyAlignment="1">
      <alignment horizontal="left" vertical="center" wrapText="1"/>
    </xf>
    <xf numFmtId="3" fontId="21" fillId="0" borderId="2" xfId="0" applyNumberFormat="1" applyFont="1" applyBorder="1" applyAlignment="1">
      <alignment horizontal="right" vertical="center"/>
    </xf>
    <xf numFmtId="3" fontId="21" fillId="0" borderId="2" xfId="0" applyNumberFormat="1" applyFont="1" applyBorder="1" applyAlignment="1">
      <alignment horizontal="right" vertical="center" wrapText="1"/>
    </xf>
    <xf numFmtId="165" fontId="8" fillId="0" borderId="2" xfId="1" applyNumberFormat="1" applyFont="1" applyFill="1" applyBorder="1" applyAlignment="1">
      <alignment vertical="center"/>
    </xf>
    <xf numFmtId="3" fontId="11" fillId="3" borderId="0" xfId="0" applyNumberFormat="1" applyFont="1" applyFill="1" applyAlignment="1">
      <alignment horizontal="right" vertical="center"/>
    </xf>
    <xf numFmtId="0" fontId="0" fillId="3" borderId="0" xfId="0" applyFill="1"/>
    <xf numFmtId="3" fontId="0" fillId="3" borderId="0" xfId="0" applyNumberFormat="1" applyFill="1"/>
    <xf numFmtId="0" fontId="0" fillId="3" borderId="0" xfId="0" applyFont="1" applyFill="1"/>
    <xf numFmtId="0" fontId="9" fillId="3" borderId="2" xfId="0" applyFont="1" applyFill="1" applyBorder="1" applyAlignment="1">
      <alignment horizontal="left" vertical="center" wrapText="1" indent="1"/>
    </xf>
    <xf numFmtId="3" fontId="9" fillId="3" borderId="2" xfId="0" applyNumberFormat="1" applyFont="1" applyFill="1" applyBorder="1" applyAlignment="1">
      <alignment horizontal="right" vertical="center"/>
    </xf>
    <xf numFmtId="165" fontId="9" fillId="3" borderId="2" xfId="1" applyNumberFormat="1" applyFont="1" applyFill="1" applyBorder="1"/>
    <xf numFmtId="3" fontId="20" fillId="3" borderId="0" xfId="0" applyNumberFormat="1" applyFont="1" applyFill="1"/>
    <xf numFmtId="0" fontId="19" fillId="3" borderId="0" xfId="0" applyFont="1" applyFill="1"/>
    <xf numFmtId="0" fontId="20" fillId="3" borderId="0" xfId="0" applyFont="1" applyFill="1"/>
    <xf numFmtId="3" fontId="16" fillId="3" borderId="0" xfId="2" applyNumberFormat="1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 indent="1"/>
    </xf>
    <xf numFmtId="3" fontId="9" fillId="0" borderId="0" xfId="0" applyNumberFormat="1" applyFont="1" applyBorder="1" applyAlignment="1">
      <alignment horizontal="right" vertical="center"/>
    </xf>
    <xf numFmtId="165" fontId="9" fillId="0" borderId="0" xfId="1" applyNumberFormat="1" applyFont="1" applyFill="1" applyBorder="1"/>
    <xf numFmtId="0" fontId="21" fillId="0" borderId="0" xfId="0" applyFont="1" applyBorder="1" applyAlignment="1">
      <alignment horizontal="left" vertical="center" wrapText="1" indent="1"/>
    </xf>
    <xf numFmtId="0" fontId="9" fillId="3" borderId="0" xfId="0" applyFont="1" applyFill="1" applyBorder="1" applyAlignment="1">
      <alignment horizontal="left" vertical="center" wrapText="1" indent="1"/>
    </xf>
    <xf numFmtId="3" fontId="9" fillId="3" borderId="0" xfId="0" applyNumberFormat="1" applyFont="1" applyFill="1" applyBorder="1" applyAlignment="1">
      <alignment horizontal="right" vertical="center"/>
    </xf>
    <xf numFmtId="165" fontId="9" fillId="3" borderId="0" xfId="1" applyNumberFormat="1" applyFont="1" applyFill="1" applyBorder="1"/>
    <xf numFmtId="0" fontId="21" fillId="3" borderId="2" xfId="0" applyFont="1" applyFill="1" applyBorder="1" applyAlignment="1">
      <alignment horizontal="left" vertical="center" wrapText="1" indent="1"/>
    </xf>
    <xf numFmtId="3" fontId="21" fillId="3" borderId="2" xfId="0" applyNumberFormat="1" applyFont="1" applyFill="1" applyBorder="1" applyAlignment="1">
      <alignment horizontal="right" vertical="center"/>
    </xf>
    <xf numFmtId="3" fontId="25" fillId="3" borderId="2" xfId="0" applyNumberFormat="1" applyFont="1" applyFill="1" applyBorder="1" applyAlignment="1">
      <alignment horizontal="right" vertical="center" wrapText="1"/>
    </xf>
    <xf numFmtId="3" fontId="21" fillId="3" borderId="2" xfId="0" applyNumberFormat="1" applyFont="1" applyFill="1" applyBorder="1" applyAlignment="1">
      <alignment horizontal="right" vertical="center" wrapText="1"/>
    </xf>
    <xf numFmtId="3" fontId="26" fillId="3" borderId="2" xfId="0" applyNumberFormat="1" applyFont="1" applyFill="1" applyBorder="1" applyAlignment="1">
      <alignment horizontal="right" vertical="center" wrapText="1"/>
    </xf>
    <xf numFmtId="0" fontId="21" fillId="3" borderId="0" xfId="0" applyFont="1" applyFill="1" applyBorder="1" applyAlignment="1">
      <alignment horizontal="left" vertical="center" wrapText="1" indent="1"/>
    </xf>
    <xf numFmtId="0" fontId="9" fillId="3" borderId="10" xfId="0" applyFont="1" applyFill="1" applyBorder="1" applyAlignment="1">
      <alignment horizontal="right" vertical="center" wrapText="1"/>
    </xf>
    <xf numFmtId="0" fontId="10" fillId="3" borderId="10" xfId="0" applyFont="1" applyFill="1" applyBorder="1" applyAlignment="1">
      <alignment vertical="top"/>
    </xf>
    <xf numFmtId="3" fontId="8" fillId="3" borderId="10" xfId="0" applyNumberFormat="1" applyFont="1" applyFill="1" applyBorder="1" applyAlignment="1">
      <alignment horizontal="right" vertical="center"/>
    </xf>
    <xf numFmtId="3" fontId="11" fillId="3" borderId="10" xfId="0" applyNumberFormat="1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right" vertical="center" wrapText="1"/>
    </xf>
    <xf numFmtId="0" fontId="12" fillId="3" borderId="10" xfId="0" applyFont="1" applyFill="1" applyBorder="1" applyAlignment="1">
      <alignment horizontal="right" vertical="center"/>
    </xf>
    <xf numFmtId="3" fontId="8" fillId="3" borderId="10" xfId="0" applyNumberFormat="1" applyFont="1" applyFill="1" applyBorder="1" applyAlignment="1">
      <alignment horizontal="right" vertical="center" wrapText="1"/>
    </xf>
    <xf numFmtId="3" fontId="11" fillId="3" borderId="10" xfId="0" applyNumberFormat="1" applyFont="1" applyFill="1" applyBorder="1" applyAlignment="1">
      <alignment horizontal="right" vertical="center"/>
    </xf>
    <xf numFmtId="0" fontId="18" fillId="3" borderId="10" xfId="0" applyFont="1" applyFill="1" applyBorder="1" applyAlignment="1">
      <alignment horizontal="right" vertical="center" wrapText="1"/>
    </xf>
    <xf numFmtId="3" fontId="11" fillId="3" borderId="10" xfId="0" applyNumberFormat="1" applyFont="1" applyFill="1" applyBorder="1" applyAlignment="1">
      <alignment horizontal="right" vertical="center" wrapText="1"/>
    </xf>
    <xf numFmtId="166" fontId="9" fillId="3" borderId="10" xfId="0" applyNumberFormat="1" applyFont="1" applyFill="1" applyBorder="1" applyAlignment="1">
      <alignment horizontal="right" vertical="center" wrapText="1"/>
    </xf>
    <xf numFmtId="165" fontId="9" fillId="3" borderId="10" xfId="1" applyNumberFormat="1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horizontal="right" vertical="center" wrapText="1"/>
    </xf>
    <xf numFmtId="165" fontId="9" fillId="3" borderId="10" xfId="1" applyNumberFormat="1" applyFont="1" applyFill="1" applyBorder="1"/>
    <xf numFmtId="3" fontId="12" fillId="3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9" fillId="4" borderId="1" xfId="0" applyFont="1" applyFill="1" applyBorder="1" applyAlignment="1">
      <alignment horizontal="left" vertical="center" indent="1"/>
    </xf>
    <xf numFmtId="0" fontId="9" fillId="4" borderId="1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3" fontId="9" fillId="4" borderId="10" xfId="0" applyNumberFormat="1" applyFont="1" applyFill="1" applyBorder="1" applyAlignment="1">
      <alignment horizontal="right" vertical="center" indent="1"/>
    </xf>
    <xf numFmtId="1" fontId="10" fillId="3" borderId="10" xfId="1" applyNumberFormat="1" applyFont="1" applyFill="1" applyBorder="1"/>
    <xf numFmtId="1" fontId="10" fillId="3" borderId="10" xfId="1" applyNumberFormat="1" applyFont="1" applyFill="1" applyBorder="1" applyAlignment="1">
      <alignment horizontal="right"/>
    </xf>
    <xf numFmtId="166" fontId="10" fillId="3" borderId="10" xfId="1" applyNumberFormat="1" applyFont="1" applyFill="1" applyBorder="1" applyAlignment="1">
      <alignment horizontal="right"/>
    </xf>
    <xf numFmtId="3" fontId="21" fillId="0" borderId="0" xfId="0" applyNumberFormat="1" applyFont="1" applyBorder="1" applyAlignment="1">
      <alignment horizontal="right" vertical="center"/>
    </xf>
    <xf numFmtId="3" fontId="21" fillId="3" borderId="0" xfId="0" applyNumberFormat="1" applyFont="1" applyFill="1" applyBorder="1" applyAlignment="1">
      <alignment horizontal="right" vertical="center"/>
    </xf>
    <xf numFmtId="166" fontId="8" fillId="3" borderId="10" xfId="0" applyNumberFormat="1" applyFont="1" applyFill="1" applyBorder="1" applyAlignment="1">
      <alignment horizontal="right" vertical="center" wrapText="1"/>
    </xf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right"/>
    </xf>
    <xf numFmtId="3" fontId="10" fillId="3" borderId="10" xfId="7" applyNumberFormat="1" applyFont="1" applyFill="1" applyBorder="1" applyAlignment="1">
      <alignment horizontal="right" vertical="center" wrapText="1"/>
    </xf>
    <xf numFmtId="3" fontId="10" fillId="3" borderId="12" xfId="7" applyNumberFormat="1" applyFont="1" applyFill="1" applyBorder="1" applyAlignment="1">
      <alignment horizontal="right" vertical="center" wrapText="1"/>
    </xf>
    <xf numFmtId="166" fontId="10" fillId="3" borderId="10" xfId="7" applyNumberFormat="1" applyFont="1" applyFill="1" applyBorder="1" applyAlignment="1">
      <alignment horizontal="right" vertical="top" wrapText="1"/>
    </xf>
    <xf numFmtId="166" fontId="10" fillId="3" borderId="12" xfId="7" applyNumberFormat="1" applyFont="1" applyFill="1" applyBorder="1" applyAlignment="1">
      <alignment horizontal="right" vertical="top" wrapText="1"/>
    </xf>
    <xf numFmtId="3" fontId="16" fillId="3" borderId="10" xfId="0" applyNumberFormat="1" applyFont="1" applyFill="1" applyBorder="1" applyAlignment="1">
      <alignment horizontal="right" vertical="center" wrapText="1"/>
    </xf>
    <xf numFmtId="3" fontId="10" fillId="3" borderId="10" xfId="1" applyNumberFormat="1" applyFont="1" applyFill="1" applyBorder="1" applyAlignment="1">
      <alignment horizontal="right"/>
    </xf>
    <xf numFmtId="1" fontId="16" fillId="3" borderId="10" xfId="0" applyNumberFormat="1" applyFont="1" applyFill="1" applyBorder="1" applyAlignment="1">
      <alignment horizontal="right" vertical="center" wrapText="1"/>
    </xf>
    <xf numFmtId="165" fontId="0" fillId="3" borderId="0" xfId="0" applyNumberFormat="1" applyFont="1" applyFill="1"/>
    <xf numFmtId="0" fontId="3" fillId="3" borderId="0" xfId="0" applyFont="1" applyFill="1" applyAlignment="1">
      <alignment vertical="center"/>
    </xf>
    <xf numFmtId="0" fontId="16" fillId="3" borderId="0" xfId="2" applyFont="1" applyFill="1" applyBorder="1" applyAlignment="1">
      <alignment vertical="center"/>
    </xf>
    <xf numFmtId="3" fontId="12" fillId="3" borderId="10" xfId="0" applyNumberFormat="1" applyFont="1" applyFill="1" applyBorder="1" applyAlignment="1">
      <alignment vertical="center" wrapText="1"/>
    </xf>
    <xf numFmtId="164" fontId="12" fillId="3" borderId="10" xfId="0" applyNumberFormat="1" applyFont="1" applyFill="1" applyBorder="1" applyAlignment="1">
      <alignment vertical="center" wrapText="1"/>
    </xf>
    <xf numFmtId="164" fontId="8" fillId="3" borderId="10" xfId="0" applyNumberFormat="1" applyFont="1" applyFill="1" applyBorder="1" applyAlignment="1">
      <alignment horizontal="right" vertical="center" wrapText="1"/>
    </xf>
    <xf numFmtId="165" fontId="9" fillId="3" borderId="10" xfId="1" applyNumberFormat="1" applyFont="1" applyFill="1" applyBorder="1" applyAlignment="1">
      <alignment horizontal="right" vertical="center"/>
    </xf>
    <xf numFmtId="9" fontId="0" fillId="3" borderId="0" xfId="9" applyFont="1" applyFill="1"/>
    <xf numFmtId="3" fontId="27" fillId="0" borderId="0" xfId="0" applyNumberFormat="1" applyFont="1" applyFill="1"/>
    <xf numFmtId="166" fontId="27" fillId="0" borderId="0" xfId="0" applyNumberFormat="1" applyFont="1" applyFill="1"/>
    <xf numFmtId="0" fontId="14" fillId="3" borderId="2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left" vertical="center" wrapText="1" indent="1"/>
    </xf>
    <xf numFmtId="3" fontId="16" fillId="3" borderId="12" xfId="0" applyNumberFormat="1" applyFont="1" applyFill="1" applyBorder="1" applyAlignment="1">
      <alignment horizontal="right" vertical="center" wrapText="1"/>
    </xf>
    <xf numFmtId="0" fontId="15" fillId="3" borderId="9" xfId="0" applyFont="1" applyFill="1" applyBorder="1" applyAlignment="1">
      <alignment vertical="center" wrapText="1"/>
    </xf>
    <xf numFmtId="1" fontId="10" fillId="3" borderId="12" xfId="1" applyNumberFormat="1" applyFont="1" applyFill="1" applyBorder="1"/>
    <xf numFmtId="3" fontId="10" fillId="3" borderId="12" xfId="1" applyNumberFormat="1" applyFont="1" applyFill="1" applyBorder="1" applyAlignment="1">
      <alignment horizontal="right"/>
    </xf>
    <xf numFmtId="166" fontId="10" fillId="3" borderId="12" xfId="1" applyNumberFormat="1" applyFont="1" applyFill="1" applyBorder="1" applyAlignment="1">
      <alignment horizontal="right"/>
    </xf>
    <xf numFmtId="1" fontId="16" fillId="3" borderId="12" xfId="0" applyNumberFormat="1" applyFont="1" applyFill="1" applyBorder="1" applyAlignment="1">
      <alignment horizontal="right" vertical="center" wrapText="1"/>
    </xf>
    <xf numFmtId="0" fontId="16" fillId="3" borderId="9" xfId="0" applyFont="1" applyFill="1" applyBorder="1" applyAlignment="1">
      <alignment horizontal="left" vertical="center" wrapText="1" indent="1"/>
    </xf>
    <xf numFmtId="0" fontId="15" fillId="3" borderId="13" xfId="0" applyFont="1" applyFill="1" applyBorder="1" applyAlignment="1">
      <alignment horizontal="left" vertical="center" wrapText="1" indent="1"/>
    </xf>
    <xf numFmtId="3" fontId="3" fillId="3" borderId="16" xfId="0" applyNumberFormat="1" applyFont="1" applyFill="1" applyBorder="1"/>
    <xf numFmtId="3" fontId="3" fillId="3" borderId="14" xfId="0" applyNumberFormat="1" applyFont="1" applyFill="1" applyBorder="1"/>
    <xf numFmtId="0" fontId="16" fillId="3" borderId="26" xfId="2" applyFont="1" applyFill="1" applyBorder="1" applyAlignment="1">
      <alignment vertical="center"/>
    </xf>
    <xf numFmtId="3" fontId="16" fillId="3" borderId="5" xfId="2" applyNumberFormat="1" applyFont="1" applyFill="1" applyBorder="1" applyAlignment="1">
      <alignment vertical="center"/>
    </xf>
    <xf numFmtId="3" fontId="16" fillId="3" borderId="17" xfId="2" applyNumberFormat="1" applyFont="1" applyFill="1" applyBorder="1" applyAlignment="1">
      <alignment vertical="center"/>
    </xf>
    <xf numFmtId="0" fontId="16" fillId="3" borderId="26" xfId="0" applyFont="1" applyFill="1" applyBorder="1" applyAlignment="1">
      <alignment horizontal="left" vertical="center" wrapText="1" indent="1"/>
    </xf>
    <xf numFmtId="1" fontId="16" fillId="3" borderId="11" xfId="0" applyNumberFormat="1" applyFont="1" applyFill="1" applyBorder="1" applyAlignment="1">
      <alignment horizontal="right" vertical="center" wrapText="1"/>
    </xf>
    <xf numFmtId="1" fontId="16" fillId="3" borderId="27" xfId="0" applyNumberFormat="1" applyFont="1" applyFill="1" applyBorder="1" applyAlignment="1">
      <alignment horizontal="right" vertical="center" wrapText="1"/>
    </xf>
    <xf numFmtId="0" fontId="15" fillId="3" borderId="28" xfId="0" applyFont="1" applyFill="1" applyBorder="1" applyAlignment="1">
      <alignment horizontal="left" vertical="center" wrapText="1" indent="1"/>
    </xf>
    <xf numFmtId="1" fontId="10" fillId="3" borderId="7" xfId="5" applyNumberFormat="1" applyFont="1" applyFill="1" applyBorder="1" applyAlignment="1">
      <alignment horizontal="right"/>
    </xf>
    <xf numFmtId="1" fontId="10" fillId="3" borderId="8" xfId="5" applyNumberFormat="1" applyFont="1" applyFill="1" applyBorder="1" applyAlignment="1">
      <alignment horizontal="right"/>
    </xf>
    <xf numFmtId="0" fontId="15" fillId="3" borderId="15" xfId="0" applyFont="1" applyFill="1" applyBorder="1" applyAlignment="1">
      <alignment horizontal="left" vertical="center" wrapText="1" indent="1"/>
    </xf>
    <xf numFmtId="166" fontId="10" fillId="3" borderId="5" xfId="7" applyNumberFormat="1" applyFont="1" applyFill="1" applyBorder="1" applyAlignment="1">
      <alignment horizontal="right" vertical="top" wrapText="1"/>
    </xf>
    <xf numFmtId="166" fontId="10" fillId="3" borderId="17" xfId="7" applyNumberFormat="1" applyFont="1" applyFill="1" applyBorder="1" applyAlignment="1">
      <alignment horizontal="right" vertical="top" wrapText="1"/>
    </xf>
    <xf numFmtId="0" fontId="15" fillId="3" borderId="29" xfId="0" applyFont="1" applyFill="1" applyBorder="1" applyAlignment="1">
      <alignment vertical="center" wrapText="1"/>
    </xf>
    <xf numFmtId="166" fontId="10" fillId="3" borderId="11" xfId="1" applyNumberFormat="1" applyFont="1" applyFill="1" applyBorder="1"/>
    <xf numFmtId="166" fontId="10" fillId="3" borderId="27" xfId="1" applyNumberFormat="1" applyFont="1" applyFill="1" applyBorder="1"/>
    <xf numFmtId="0" fontId="14" fillId="3" borderId="6" xfId="0" applyFont="1" applyFill="1" applyBorder="1" applyAlignment="1">
      <alignment horizontal="left" vertical="center" wrapText="1" indent="1"/>
    </xf>
    <xf numFmtId="3" fontId="16" fillId="3" borderId="7" xfId="0" applyNumberFormat="1" applyFont="1" applyFill="1" applyBorder="1" applyAlignment="1">
      <alignment horizontal="right" vertical="center" wrapText="1"/>
    </xf>
    <xf numFmtId="3" fontId="16" fillId="3" borderId="8" xfId="0" applyNumberFormat="1" applyFont="1" applyFill="1" applyBorder="1" applyAlignment="1">
      <alignment horizontal="right" vertical="center" wrapText="1"/>
    </xf>
    <xf numFmtId="0" fontId="17" fillId="2" borderId="30" xfId="0" applyFont="1" applyFill="1" applyBorder="1" applyAlignment="1">
      <alignment horizontal="left" vertical="center" wrapText="1" indent="1"/>
    </xf>
    <xf numFmtId="0" fontId="9" fillId="3" borderId="23" xfId="0" applyFont="1" applyFill="1" applyBorder="1" applyAlignment="1">
      <alignment horizontal="right" vertical="center" wrapText="1"/>
    </xf>
    <xf numFmtId="0" fontId="9" fillId="3" borderId="24" xfId="0" applyFont="1" applyFill="1" applyBorder="1" applyAlignment="1">
      <alignment horizontal="right" vertical="center" wrapText="1"/>
    </xf>
    <xf numFmtId="0" fontId="18" fillId="0" borderId="26" xfId="0" applyFont="1" applyBorder="1" applyAlignment="1">
      <alignment horizontal="left" vertical="center" wrapText="1" indent="1"/>
    </xf>
    <xf numFmtId="0" fontId="3" fillId="3" borderId="12" xfId="0" applyFont="1" applyFill="1" applyBorder="1" applyAlignment="1">
      <alignment vertical="top" wrapText="1"/>
    </xf>
    <xf numFmtId="0" fontId="12" fillId="0" borderId="26" xfId="0" applyFont="1" applyBorder="1" applyAlignment="1">
      <alignment horizontal="left" vertical="center" wrapText="1" indent="1"/>
    </xf>
    <xf numFmtId="3" fontId="12" fillId="3" borderId="12" xfId="0" applyNumberFormat="1" applyFont="1" applyFill="1" applyBorder="1" applyAlignment="1">
      <alignment vertical="center" wrapText="1"/>
    </xf>
    <xf numFmtId="0" fontId="11" fillId="0" borderId="26" xfId="0" applyFont="1" applyBorder="1" applyAlignment="1">
      <alignment horizontal="left" vertical="center" wrapText="1" indent="1"/>
    </xf>
    <xf numFmtId="3" fontId="11" fillId="3" borderId="12" xfId="0" applyNumberFormat="1" applyFont="1" applyFill="1" applyBorder="1" applyAlignment="1">
      <alignment horizontal="right" vertical="center"/>
    </xf>
    <xf numFmtId="3" fontId="11" fillId="3" borderId="12" xfId="0" applyNumberFormat="1" applyFont="1" applyFill="1" applyBorder="1" applyAlignment="1">
      <alignment horizontal="right" vertical="center" wrapText="1"/>
    </xf>
    <xf numFmtId="166" fontId="9" fillId="3" borderId="12" xfId="0" applyNumberFormat="1" applyFont="1" applyFill="1" applyBorder="1" applyAlignment="1">
      <alignment horizontal="right" vertical="center" wrapText="1"/>
    </xf>
    <xf numFmtId="166" fontId="8" fillId="3" borderId="12" xfId="0" applyNumberFormat="1" applyFont="1" applyFill="1" applyBorder="1" applyAlignment="1">
      <alignment horizontal="right" vertical="center" wrapText="1"/>
    </xf>
    <xf numFmtId="0" fontId="11" fillId="0" borderId="25" xfId="0" applyFont="1" applyBorder="1" applyAlignment="1">
      <alignment horizontal="left" vertical="center" wrapText="1" indent="1"/>
    </xf>
    <xf numFmtId="0" fontId="12" fillId="0" borderId="25" xfId="0" applyFont="1" applyBorder="1" applyAlignment="1">
      <alignment horizontal="left" vertical="center" wrapText="1" indent="1"/>
    </xf>
    <xf numFmtId="165" fontId="9" fillId="3" borderId="12" xfId="1" applyNumberFormat="1" applyFont="1" applyFill="1" applyBorder="1" applyAlignment="1">
      <alignment vertical="center"/>
    </xf>
    <xf numFmtId="3" fontId="17" fillId="3" borderId="12" xfId="0" applyNumberFormat="1" applyFont="1" applyFill="1" applyBorder="1" applyAlignment="1">
      <alignment horizontal="right" vertical="center" wrapText="1"/>
    </xf>
    <xf numFmtId="0" fontId="17" fillId="0" borderId="26" xfId="0" applyFont="1" applyBorder="1" applyAlignment="1">
      <alignment horizontal="left" vertical="center" wrapText="1" indent="1"/>
    </xf>
    <xf numFmtId="0" fontId="11" fillId="0" borderId="26" xfId="0" applyFont="1" applyBorder="1" applyAlignment="1">
      <alignment vertical="center" wrapText="1"/>
    </xf>
    <xf numFmtId="0" fontId="12" fillId="0" borderId="28" xfId="0" applyFont="1" applyBorder="1" applyAlignment="1">
      <alignment horizontal="left" vertical="center" wrapText="1" indent="1"/>
    </xf>
    <xf numFmtId="0" fontId="17" fillId="0" borderId="26" xfId="0" applyFont="1" applyBorder="1" applyAlignment="1">
      <alignment horizontal="left" vertical="center" wrapText="1" indent="2"/>
    </xf>
    <xf numFmtId="0" fontId="11" fillId="0" borderId="26" xfId="0" applyFont="1" applyBorder="1" applyAlignment="1">
      <alignment horizontal="left" vertical="center" wrapText="1" indent="2"/>
    </xf>
    <xf numFmtId="165" fontId="9" fillId="3" borderId="12" xfId="1" applyNumberFormat="1" applyFont="1" applyFill="1" applyBorder="1"/>
    <xf numFmtId="3" fontId="12" fillId="3" borderId="12" xfId="0" applyNumberFormat="1" applyFont="1" applyFill="1" applyBorder="1" applyAlignment="1">
      <alignment horizontal="right" vertical="center" wrapText="1"/>
    </xf>
    <xf numFmtId="3" fontId="12" fillId="3" borderId="16" xfId="0" applyNumberFormat="1" applyFont="1" applyFill="1" applyBorder="1" applyAlignment="1">
      <alignment horizontal="right" vertical="center" wrapText="1"/>
    </xf>
    <xf numFmtId="3" fontId="12" fillId="3" borderId="14" xfId="0" applyNumberFormat="1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left" vertical="center" wrapText="1" inden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 wrapText="1"/>
    </xf>
    <xf numFmtId="0" fontId="16" fillId="3" borderId="0" xfId="2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3" fontId="3" fillId="3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2" xfId="2"/>
    <cellStyle name="Обычный 3" xfId="3"/>
    <cellStyle name="Обычный 3 2" xfId="8"/>
    <cellStyle name="Обычный 3 3 2" xfId="10"/>
    <cellStyle name="Обычный 4" xfId="4"/>
    <cellStyle name="Обычный 5" xfId="6"/>
    <cellStyle name="Обычный_Ф2" xfId="7"/>
    <cellStyle name="Процентный" xfId="9" builtinId="5"/>
    <cellStyle name="Финансовый" xfId="1" builtinId="3"/>
    <cellStyle name="Финансовый 2" xfId="5"/>
  </cellStyles>
  <dxfs count="0"/>
  <tableStyles count="0" defaultTableStyle="TableStyleMedium2" defaultPivotStyle="PivotStyleMedium9"/>
  <colors>
    <mruColors>
      <color rgb="FFECF1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6" sqref="B6"/>
    </sheetView>
  </sheetViews>
  <sheetFormatPr defaultColWidth="9.140625" defaultRowHeight="15" x14ac:dyDescent="0.25"/>
  <cols>
    <col min="1" max="1" width="55" style="74" customWidth="1"/>
    <col min="2" max="2" width="18" style="74" customWidth="1"/>
    <col min="3" max="4" width="16" style="27" customWidth="1"/>
    <col min="5" max="98" width="9.140625" style="2"/>
    <col min="99" max="99" width="44.5703125" style="2" customWidth="1"/>
    <col min="100" max="100" width="21.7109375" style="2" customWidth="1"/>
    <col min="101" max="101" width="18.7109375" style="2" customWidth="1"/>
    <col min="102" max="102" width="11.7109375" style="2" bestFit="1" customWidth="1"/>
    <col min="103" max="354" width="9.140625" style="2"/>
    <col min="355" max="355" width="44.5703125" style="2" customWidth="1"/>
    <col min="356" max="356" width="21.7109375" style="2" customWidth="1"/>
    <col min="357" max="357" width="18.7109375" style="2" customWidth="1"/>
    <col min="358" max="358" width="11.7109375" style="2" bestFit="1" customWidth="1"/>
    <col min="359" max="610" width="9.140625" style="2"/>
    <col min="611" max="611" width="44.5703125" style="2" customWidth="1"/>
    <col min="612" max="612" width="21.7109375" style="2" customWidth="1"/>
    <col min="613" max="613" width="18.7109375" style="2" customWidth="1"/>
    <col min="614" max="614" width="11.7109375" style="2" bestFit="1" customWidth="1"/>
    <col min="615" max="866" width="9.140625" style="2"/>
    <col min="867" max="867" width="44.5703125" style="2" customWidth="1"/>
    <col min="868" max="868" width="21.7109375" style="2" customWidth="1"/>
    <col min="869" max="869" width="18.7109375" style="2" customWidth="1"/>
    <col min="870" max="870" width="11.7109375" style="2" bestFit="1" customWidth="1"/>
    <col min="871" max="1122" width="9.140625" style="2"/>
    <col min="1123" max="1123" width="44.5703125" style="2" customWidth="1"/>
    <col min="1124" max="1124" width="21.7109375" style="2" customWidth="1"/>
    <col min="1125" max="1125" width="18.7109375" style="2" customWidth="1"/>
    <col min="1126" max="1126" width="11.7109375" style="2" bestFit="1" customWidth="1"/>
    <col min="1127" max="1378" width="9.140625" style="2"/>
    <col min="1379" max="1379" width="44.5703125" style="2" customWidth="1"/>
    <col min="1380" max="1380" width="21.7109375" style="2" customWidth="1"/>
    <col min="1381" max="1381" width="18.7109375" style="2" customWidth="1"/>
    <col min="1382" max="1382" width="11.7109375" style="2" bestFit="1" customWidth="1"/>
    <col min="1383" max="1634" width="9.140625" style="2"/>
    <col min="1635" max="1635" width="44.5703125" style="2" customWidth="1"/>
    <col min="1636" max="1636" width="21.7109375" style="2" customWidth="1"/>
    <col min="1637" max="1637" width="18.7109375" style="2" customWidth="1"/>
    <col min="1638" max="1638" width="11.7109375" style="2" bestFit="1" customWidth="1"/>
    <col min="1639" max="1890" width="9.140625" style="2"/>
    <col min="1891" max="1891" width="44.5703125" style="2" customWidth="1"/>
    <col min="1892" max="1892" width="21.7109375" style="2" customWidth="1"/>
    <col min="1893" max="1893" width="18.7109375" style="2" customWidth="1"/>
    <col min="1894" max="1894" width="11.7109375" style="2" bestFit="1" customWidth="1"/>
    <col min="1895" max="2146" width="9.140625" style="2"/>
    <col min="2147" max="2147" width="44.5703125" style="2" customWidth="1"/>
    <col min="2148" max="2148" width="21.7109375" style="2" customWidth="1"/>
    <col min="2149" max="2149" width="18.7109375" style="2" customWidth="1"/>
    <col min="2150" max="2150" width="11.7109375" style="2" bestFit="1" customWidth="1"/>
    <col min="2151" max="2402" width="9.140625" style="2"/>
    <col min="2403" max="2403" width="44.5703125" style="2" customWidth="1"/>
    <col min="2404" max="2404" width="21.7109375" style="2" customWidth="1"/>
    <col min="2405" max="2405" width="18.7109375" style="2" customWidth="1"/>
    <col min="2406" max="2406" width="11.7109375" style="2" bestFit="1" customWidth="1"/>
    <col min="2407" max="2658" width="9.140625" style="2"/>
    <col min="2659" max="2659" width="44.5703125" style="2" customWidth="1"/>
    <col min="2660" max="2660" width="21.7109375" style="2" customWidth="1"/>
    <col min="2661" max="2661" width="18.7109375" style="2" customWidth="1"/>
    <col min="2662" max="2662" width="11.7109375" style="2" bestFit="1" customWidth="1"/>
    <col min="2663" max="2914" width="9.140625" style="2"/>
    <col min="2915" max="2915" width="44.5703125" style="2" customWidth="1"/>
    <col min="2916" max="2916" width="21.7109375" style="2" customWidth="1"/>
    <col min="2917" max="2917" width="18.7109375" style="2" customWidth="1"/>
    <col min="2918" max="2918" width="11.7109375" style="2" bestFit="1" customWidth="1"/>
    <col min="2919" max="3170" width="9.140625" style="2"/>
    <col min="3171" max="3171" width="44.5703125" style="2" customWidth="1"/>
    <col min="3172" max="3172" width="21.7109375" style="2" customWidth="1"/>
    <col min="3173" max="3173" width="18.7109375" style="2" customWidth="1"/>
    <col min="3174" max="3174" width="11.7109375" style="2" bestFit="1" customWidth="1"/>
    <col min="3175" max="3426" width="9.140625" style="2"/>
    <col min="3427" max="3427" width="44.5703125" style="2" customWidth="1"/>
    <col min="3428" max="3428" width="21.7109375" style="2" customWidth="1"/>
    <col min="3429" max="3429" width="18.7109375" style="2" customWidth="1"/>
    <col min="3430" max="3430" width="11.7109375" style="2" bestFit="1" customWidth="1"/>
    <col min="3431" max="3682" width="9.140625" style="2"/>
    <col min="3683" max="3683" width="44.5703125" style="2" customWidth="1"/>
    <col min="3684" max="3684" width="21.7109375" style="2" customWidth="1"/>
    <col min="3685" max="3685" width="18.7109375" style="2" customWidth="1"/>
    <col min="3686" max="3686" width="11.7109375" style="2" bestFit="1" customWidth="1"/>
    <col min="3687" max="3938" width="9.140625" style="2"/>
    <col min="3939" max="3939" width="44.5703125" style="2" customWidth="1"/>
    <col min="3940" max="3940" width="21.7109375" style="2" customWidth="1"/>
    <col min="3941" max="3941" width="18.7109375" style="2" customWidth="1"/>
    <col min="3942" max="3942" width="11.7109375" style="2" bestFit="1" customWidth="1"/>
    <col min="3943" max="4194" width="9.140625" style="2"/>
    <col min="4195" max="4195" width="44.5703125" style="2" customWidth="1"/>
    <col min="4196" max="4196" width="21.7109375" style="2" customWidth="1"/>
    <col min="4197" max="4197" width="18.7109375" style="2" customWidth="1"/>
    <col min="4198" max="4198" width="11.7109375" style="2" bestFit="1" customWidth="1"/>
    <col min="4199" max="4450" width="9.140625" style="2"/>
    <col min="4451" max="4451" width="44.5703125" style="2" customWidth="1"/>
    <col min="4452" max="4452" width="21.7109375" style="2" customWidth="1"/>
    <col min="4453" max="4453" width="18.7109375" style="2" customWidth="1"/>
    <col min="4454" max="4454" width="11.7109375" style="2" bestFit="1" customWidth="1"/>
    <col min="4455" max="4706" width="9.140625" style="2"/>
    <col min="4707" max="4707" width="44.5703125" style="2" customWidth="1"/>
    <col min="4708" max="4708" width="21.7109375" style="2" customWidth="1"/>
    <col min="4709" max="4709" width="18.7109375" style="2" customWidth="1"/>
    <col min="4710" max="4710" width="11.7109375" style="2" bestFit="1" customWidth="1"/>
    <col min="4711" max="4962" width="9.140625" style="2"/>
    <col min="4963" max="4963" width="44.5703125" style="2" customWidth="1"/>
    <col min="4964" max="4964" width="21.7109375" style="2" customWidth="1"/>
    <col min="4965" max="4965" width="18.7109375" style="2" customWidth="1"/>
    <col min="4966" max="4966" width="11.7109375" style="2" bestFit="1" customWidth="1"/>
    <col min="4967" max="5218" width="9.140625" style="2"/>
    <col min="5219" max="5219" width="44.5703125" style="2" customWidth="1"/>
    <col min="5220" max="5220" width="21.7109375" style="2" customWidth="1"/>
    <col min="5221" max="5221" width="18.7109375" style="2" customWidth="1"/>
    <col min="5222" max="5222" width="11.7109375" style="2" bestFit="1" customWidth="1"/>
    <col min="5223" max="5474" width="9.140625" style="2"/>
    <col min="5475" max="5475" width="44.5703125" style="2" customWidth="1"/>
    <col min="5476" max="5476" width="21.7109375" style="2" customWidth="1"/>
    <col min="5477" max="5477" width="18.7109375" style="2" customWidth="1"/>
    <col min="5478" max="5478" width="11.7109375" style="2" bestFit="1" customWidth="1"/>
    <col min="5479" max="5730" width="9.140625" style="2"/>
    <col min="5731" max="5731" width="44.5703125" style="2" customWidth="1"/>
    <col min="5732" max="5732" width="21.7109375" style="2" customWidth="1"/>
    <col min="5733" max="5733" width="18.7109375" style="2" customWidth="1"/>
    <col min="5734" max="5734" width="11.7109375" style="2" bestFit="1" customWidth="1"/>
    <col min="5735" max="5986" width="9.140625" style="2"/>
    <col min="5987" max="5987" width="44.5703125" style="2" customWidth="1"/>
    <col min="5988" max="5988" width="21.7109375" style="2" customWidth="1"/>
    <col min="5989" max="5989" width="18.7109375" style="2" customWidth="1"/>
    <col min="5990" max="5990" width="11.7109375" style="2" bestFit="1" customWidth="1"/>
    <col min="5991" max="6242" width="9.140625" style="2"/>
    <col min="6243" max="6243" width="44.5703125" style="2" customWidth="1"/>
    <col min="6244" max="6244" width="21.7109375" style="2" customWidth="1"/>
    <col min="6245" max="6245" width="18.7109375" style="2" customWidth="1"/>
    <col min="6246" max="6246" width="11.7109375" style="2" bestFit="1" customWidth="1"/>
    <col min="6247" max="6498" width="9.140625" style="2"/>
    <col min="6499" max="6499" width="44.5703125" style="2" customWidth="1"/>
    <col min="6500" max="6500" width="21.7109375" style="2" customWidth="1"/>
    <col min="6501" max="6501" width="18.7109375" style="2" customWidth="1"/>
    <col min="6502" max="6502" width="11.7109375" style="2" bestFit="1" customWidth="1"/>
    <col min="6503" max="6754" width="9.140625" style="2"/>
    <col min="6755" max="6755" width="44.5703125" style="2" customWidth="1"/>
    <col min="6756" max="6756" width="21.7109375" style="2" customWidth="1"/>
    <col min="6757" max="6757" width="18.7109375" style="2" customWidth="1"/>
    <col min="6758" max="6758" width="11.7109375" style="2" bestFit="1" customWidth="1"/>
    <col min="6759" max="7010" width="9.140625" style="2"/>
    <col min="7011" max="7011" width="44.5703125" style="2" customWidth="1"/>
    <col min="7012" max="7012" width="21.7109375" style="2" customWidth="1"/>
    <col min="7013" max="7013" width="18.7109375" style="2" customWidth="1"/>
    <col min="7014" max="7014" width="11.7109375" style="2" bestFit="1" customWidth="1"/>
    <col min="7015" max="7266" width="9.140625" style="2"/>
    <col min="7267" max="7267" width="44.5703125" style="2" customWidth="1"/>
    <col min="7268" max="7268" width="21.7109375" style="2" customWidth="1"/>
    <col min="7269" max="7269" width="18.7109375" style="2" customWidth="1"/>
    <col min="7270" max="7270" width="11.7109375" style="2" bestFit="1" customWidth="1"/>
    <col min="7271" max="7522" width="9.140625" style="2"/>
    <col min="7523" max="7523" width="44.5703125" style="2" customWidth="1"/>
    <col min="7524" max="7524" width="21.7109375" style="2" customWidth="1"/>
    <col min="7525" max="7525" width="18.7109375" style="2" customWidth="1"/>
    <col min="7526" max="7526" width="11.7109375" style="2" bestFit="1" customWidth="1"/>
    <col min="7527" max="7778" width="9.140625" style="2"/>
    <col min="7779" max="7779" width="44.5703125" style="2" customWidth="1"/>
    <col min="7780" max="7780" width="21.7109375" style="2" customWidth="1"/>
    <col min="7781" max="7781" width="18.7109375" style="2" customWidth="1"/>
    <col min="7782" max="7782" width="11.7109375" style="2" bestFit="1" customWidth="1"/>
    <col min="7783" max="8034" width="9.140625" style="2"/>
    <col min="8035" max="8035" width="44.5703125" style="2" customWidth="1"/>
    <col min="8036" max="8036" width="21.7109375" style="2" customWidth="1"/>
    <col min="8037" max="8037" width="18.7109375" style="2" customWidth="1"/>
    <col min="8038" max="8038" width="11.7109375" style="2" bestFit="1" customWidth="1"/>
    <col min="8039" max="8290" width="9.140625" style="2"/>
    <col min="8291" max="8291" width="44.5703125" style="2" customWidth="1"/>
    <col min="8292" max="8292" width="21.7109375" style="2" customWidth="1"/>
    <col min="8293" max="8293" width="18.7109375" style="2" customWidth="1"/>
    <col min="8294" max="8294" width="11.7109375" style="2" bestFit="1" customWidth="1"/>
    <col min="8295" max="8546" width="9.140625" style="2"/>
    <col min="8547" max="8547" width="44.5703125" style="2" customWidth="1"/>
    <col min="8548" max="8548" width="21.7109375" style="2" customWidth="1"/>
    <col min="8549" max="8549" width="18.7109375" style="2" customWidth="1"/>
    <col min="8550" max="8550" width="11.7109375" style="2" bestFit="1" customWidth="1"/>
    <col min="8551" max="8802" width="9.140625" style="2"/>
    <col min="8803" max="8803" width="44.5703125" style="2" customWidth="1"/>
    <col min="8804" max="8804" width="21.7109375" style="2" customWidth="1"/>
    <col min="8805" max="8805" width="18.7109375" style="2" customWidth="1"/>
    <col min="8806" max="8806" width="11.7109375" style="2" bestFit="1" customWidth="1"/>
    <col min="8807" max="9058" width="9.140625" style="2"/>
    <col min="9059" max="9059" width="44.5703125" style="2" customWidth="1"/>
    <col min="9060" max="9060" width="21.7109375" style="2" customWidth="1"/>
    <col min="9061" max="9061" width="18.7109375" style="2" customWidth="1"/>
    <col min="9062" max="9062" width="11.7109375" style="2" bestFit="1" customWidth="1"/>
    <col min="9063" max="9314" width="9.140625" style="2"/>
    <col min="9315" max="9315" width="44.5703125" style="2" customWidth="1"/>
    <col min="9316" max="9316" width="21.7109375" style="2" customWidth="1"/>
    <col min="9317" max="9317" width="18.7109375" style="2" customWidth="1"/>
    <col min="9318" max="9318" width="11.7109375" style="2" bestFit="1" customWidth="1"/>
    <col min="9319" max="9570" width="9.140625" style="2"/>
    <col min="9571" max="9571" width="44.5703125" style="2" customWidth="1"/>
    <col min="9572" max="9572" width="21.7109375" style="2" customWidth="1"/>
    <col min="9573" max="9573" width="18.7109375" style="2" customWidth="1"/>
    <col min="9574" max="9574" width="11.7109375" style="2" bestFit="1" customWidth="1"/>
    <col min="9575" max="9826" width="9.140625" style="2"/>
    <col min="9827" max="9827" width="44.5703125" style="2" customWidth="1"/>
    <col min="9828" max="9828" width="21.7109375" style="2" customWidth="1"/>
    <col min="9829" max="9829" width="18.7109375" style="2" customWidth="1"/>
    <col min="9830" max="9830" width="11.7109375" style="2" bestFit="1" customWidth="1"/>
    <col min="9831" max="10082" width="9.140625" style="2"/>
    <col min="10083" max="10083" width="44.5703125" style="2" customWidth="1"/>
    <col min="10084" max="10084" width="21.7109375" style="2" customWidth="1"/>
    <col min="10085" max="10085" width="18.7109375" style="2" customWidth="1"/>
    <col min="10086" max="10086" width="11.7109375" style="2" bestFit="1" customWidth="1"/>
    <col min="10087" max="10338" width="9.140625" style="2"/>
    <col min="10339" max="10339" width="44.5703125" style="2" customWidth="1"/>
    <col min="10340" max="10340" width="21.7109375" style="2" customWidth="1"/>
    <col min="10341" max="10341" width="18.7109375" style="2" customWidth="1"/>
    <col min="10342" max="10342" width="11.7109375" style="2" bestFit="1" customWidth="1"/>
    <col min="10343" max="10594" width="9.140625" style="2"/>
    <col min="10595" max="10595" width="44.5703125" style="2" customWidth="1"/>
    <col min="10596" max="10596" width="21.7109375" style="2" customWidth="1"/>
    <col min="10597" max="10597" width="18.7109375" style="2" customWidth="1"/>
    <col min="10598" max="10598" width="11.7109375" style="2" bestFit="1" customWidth="1"/>
    <col min="10599" max="10850" width="9.140625" style="2"/>
    <col min="10851" max="10851" width="44.5703125" style="2" customWidth="1"/>
    <col min="10852" max="10852" width="21.7109375" style="2" customWidth="1"/>
    <col min="10853" max="10853" width="18.7109375" style="2" customWidth="1"/>
    <col min="10854" max="10854" width="11.7109375" style="2" bestFit="1" customWidth="1"/>
    <col min="10855" max="11106" width="9.140625" style="2"/>
    <col min="11107" max="11107" width="44.5703125" style="2" customWidth="1"/>
    <col min="11108" max="11108" width="21.7109375" style="2" customWidth="1"/>
    <col min="11109" max="11109" width="18.7109375" style="2" customWidth="1"/>
    <col min="11110" max="11110" width="11.7109375" style="2" bestFit="1" customWidth="1"/>
    <col min="11111" max="11362" width="9.140625" style="2"/>
    <col min="11363" max="11363" width="44.5703125" style="2" customWidth="1"/>
    <col min="11364" max="11364" width="21.7109375" style="2" customWidth="1"/>
    <col min="11365" max="11365" width="18.7109375" style="2" customWidth="1"/>
    <col min="11366" max="11366" width="11.7109375" style="2" bestFit="1" customWidth="1"/>
    <col min="11367" max="11618" width="9.140625" style="2"/>
    <col min="11619" max="11619" width="44.5703125" style="2" customWidth="1"/>
    <col min="11620" max="11620" width="21.7109375" style="2" customWidth="1"/>
    <col min="11621" max="11621" width="18.7109375" style="2" customWidth="1"/>
    <col min="11622" max="11622" width="11.7109375" style="2" bestFit="1" customWidth="1"/>
    <col min="11623" max="11874" width="9.140625" style="2"/>
    <col min="11875" max="11875" width="44.5703125" style="2" customWidth="1"/>
    <col min="11876" max="11876" width="21.7109375" style="2" customWidth="1"/>
    <col min="11877" max="11877" width="18.7109375" style="2" customWidth="1"/>
    <col min="11878" max="11878" width="11.7109375" style="2" bestFit="1" customWidth="1"/>
    <col min="11879" max="12130" width="9.140625" style="2"/>
    <col min="12131" max="12131" width="44.5703125" style="2" customWidth="1"/>
    <col min="12132" max="12132" width="21.7109375" style="2" customWidth="1"/>
    <col min="12133" max="12133" width="18.7109375" style="2" customWidth="1"/>
    <col min="12134" max="12134" width="11.7109375" style="2" bestFit="1" customWidth="1"/>
    <col min="12135" max="12386" width="9.140625" style="2"/>
    <col min="12387" max="12387" width="44.5703125" style="2" customWidth="1"/>
    <col min="12388" max="12388" width="21.7109375" style="2" customWidth="1"/>
    <col min="12389" max="12389" width="18.7109375" style="2" customWidth="1"/>
    <col min="12390" max="12390" width="11.7109375" style="2" bestFit="1" customWidth="1"/>
    <col min="12391" max="12642" width="9.140625" style="2"/>
    <col min="12643" max="12643" width="44.5703125" style="2" customWidth="1"/>
    <col min="12644" max="12644" width="21.7109375" style="2" customWidth="1"/>
    <col min="12645" max="12645" width="18.7109375" style="2" customWidth="1"/>
    <col min="12646" max="12646" width="11.7109375" style="2" bestFit="1" customWidth="1"/>
    <col min="12647" max="12898" width="9.140625" style="2"/>
    <col min="12899" max="12899" width="44.5703125" style="2" customWidth="1"/>
    <col min="12900" max="12900" width="21.7109375" style="2" customWidth="1"/>
    <col min="12901" max="12901" width="18.7109375" style="2" customWidth="1"/>
    <col min="12902" max="12902" width="11.7109375" style="2" bestFit="1" customWidth="1"/>
    <col min="12903" max="13154" width="9.140625" style="2"/>
    <col min="13155" max="13155" width="44.5703125" style="2" customWidth="1"/>
    <col min="13156" max="13156" width="21.7109375" style="2" customWidth="1"/>
    <col min="13157" max="13157" width="18.7109375" style="2" customWidth="1"/>
    <col min="13158" max="13158" width="11.7109375" style="2" bestFit="1" customWidth="1"/>
    <col min="13159" max="13410" width="9.140625" style="2"/>
    <col min="13411" max="13411" width="44.5703125" style="2" customWidth="1"/>
    <col min="13412" max="13412" width="21.7109375" style="2" customWidth="1"/>
    <col min="13413" max="13413" width="18.7109375" style="2" customWidth="1"/>
    <col min="13414" max="13414" width="11.7109375" style="2" bestFit="1" customWidth="1"/>
    <col min="13415" max="13666" width="9.140625" style="2"/>
    <col min="13667" max="13667" width="44.5703125" style="2" customWidth="1"/>
    <col min="13668" max="13668" width="21.7109375" style="2" customWidth="1"/>
    <col min="13669" max="13669" width="18.7109375" style="2" customWidth="1"/>
    <col min="13670" max="13670" width="11.7109375" style="2" bestFit="1" customWidth="1"/>
    <col min="13671" max="13922" width="9.140625" style="2"/>
    <col min="13923" max="13923" width="44.5703125" style="2" customWidth="1"/>
    <col min="13924" max="13924" width="21.7109375" style="2" customWidth="1"/>
    <col min="13925" max="13925" width="18.7109375" style="2" customWidth="1"/>
    <col min="13926" max="13926" width="11.7109375" style="2" bestFit="1" customWidth="1"/>
    <col min="13927" max="14178" width="9.140625" style="2"/>
    <col min="14179" max="14179" width="44.5703125" style="2" customWidth="1"/>
    <col min="14180" max="14180" width="21.7109375" style="2" customWidth="1"/>
    <col min="14181" max="14181" width="18.7109375" style="2" customWidth="1"/>
    <col min="14182" max="14182" width="11.7109375" style="2" bestFit="1" customWidth="1"/>
    <col min="14183" max="14434" width="9.140625" style="2"/>
    <col min="14435" max="14435" width="44.5703125" style="2" customWidth="1"/>
    <col min="14436" max="14436" width="21.7109375" style="2" customWidth="1"/>
    <col min="14437" max="14437" width="18.7109375" style="2" customWidth="1"/>
    <col min="14438" max="14438" width="11.7109375" style="2" bestFit="1" customWidth="1"/>
    <col min="14439" max="14690" width="9.140625" style="2"/>
    <col min="14691" max="14691" width="44.5703125" style="2" customWidth="1"/>
    <col min="14692" max="14692" width="21.7109375" style="2" customWidth="1"/>
    <col min="14693" max="14693" width="18.7109375" style="2" customWidth="1"/>
    <col min="14694" max="14694" width="11.7109375" style="2" bestFit="1" customWidth="1"/>
    <col min="14695" max="14946" width="9.140625" style="2"/>
    <col min="14947" max="14947" width="44.5703125" style="2" customWidth="1"/>
    <col min="14948" max="14948" width="21.7109375" style="2" customWidth="1"/>
    <col min="14949" max="14949" width="18.7109375" style="2" customWidth="1"/>
    <col min="14950" max="14950" width="11.7109375" style="2" bestFit="1" customWidth="1"/>
    <col min="14951" max="15202" width="9.140625" style="2"/>
    <col min="15203" max="15203" width="44.5703125" style="2" customWidth="1"/>
    <col min="15204" max="15204" width="21.7109375" style="2" customWidth="1"/>
    <col min="15205" max="15205" width="18.7109375" style="2" customWidth="1"/>
    <col min="15206" max="15206" width="11.7109375" style="2" bestFit="1" customWidth="1"/>
    <col min="15207" max="15458" width="9.140625" style="2"/>
    <col min="15459" max="15459" width="44.5703125" style="2" customWidth="1"/>
    <col min="15460" max="15460" width="21.7109375" style="2" customWidth="1"/>
    <col min="15461" max="15461" width="18.7109375" style="2" customWidth="1"/>
    <col min="15462" max="15462" width="11.7109375" style="2" bestFit="1" customWidth="1"/>
    <col min="15463" max="15714" width="9.140625" style="2"/>
    <col min="15715" max="15715" width="44.5703125" style="2" customWidth="1"/>
    <col min="15716" max="15716" width="21.7109375" style="2" customWidth="1"/>
    <col min="15717" max="15717" width="18.7109375" style="2" customWidth="1"/>
    <col min="15718" max="15718" width="11.7109375" style="2" bestFit="1" customWidth="1"/>
    <col min="15719" max="15970" width="9.140625" style="2"/>
    <col min="15971" max="15971" width="44.5703125" style="2" customWidth="1"/>
    <col min="15972" max="15972" width="21.7109375" style="2" customWidth="1"/>
    <col min="15973" max="15973" width="18.7109375" style="2" customWidth="1"/>
    <col min="15974" max="15974" width="11.7109375" style="2" bestFit="1" customWidth="1"/>
    <col min="15975" max="16384" width="9.140625" style="2"/>
  </cols>
  <sheetData>
    <row r="1" spans="1:4" ht="14.45" customHeight="1" x14ac:dyDescent="0.25">
      <c r="A1" s="65"/>
      <c r="B1" s="65"/>
    </row>
    <row r="2" spans="1:4" x14ac:dyDescent="0.25">
      <c r="A2" s="179" t="s">
        <v>4</v>
      </c>
      <c r="B2" s="179"/>
      <c r="C2" s="179"/>
      <c r="D2" s="179"/>
    </row>
    <row r="3" spans="1:4" x14ac:dyDescent="0.25">
      <c r="A3" s="180" t="s">
        <v>74</v>
      </c>
      <c r="B3" s="180"/>
      <c r="C3" s="180"/>
      <c r="D3" s="180"/>
    </row>
    <row r="4" spans="1:4" x14ac:dyDescent="0.25">
      <c r="A4" s="179" t="s">
        <v>123</v>
      </c>
      <c r="B4" s="179"/>
      <c r="C4" s="179"/>
      <c r="D4" s="179"/>
    </row>
    <row r="5" spans="1:4" ht="15.75" thickBot="1" x14ac:dyDescent="0.3">
      <c r="A5" s="66"/>
      <c r="B5" s="66"/>
      <c r="C5" s="178" t="s">
        <v>5</v>
      </c>
      <c r="D5" s="178"/>
    </row>
    <row r="6" spans="1:4" ht="33" customHeight="1" thickTop="1" thickBot="1" x14ac:dyDescent="0.3">
      <c r="A6" s="77" t="s">
        <v>6</v>
      </c>
      <c r="B6" s="162" t="s">
        <v>124</v>
      </c>
      <c r="C6" s="76" t="s">
        <v>95</v>
      </c>
      <c r="D6" s="76" t="s">
        <v>91</v>
      </c>
    </row>
    <row r="7" spans="1:4" ht="15.75" thickTop="1" x14ac:dyDescent="0.25">
      <c r="A7" s="67" t="s">
        <v>7</v>
      </c>
      <c r="B7" s="176"/>
      <c r="C7" s="50"/>
      <c r="D7" s="51"/>
    </row>
    <row r="8" spans="1:4" x14ac:dyDescent="0.25">
      <c r="A8" s="68" t="s">
        <v>8</v>
      </c>
      <c r="B8" s="173"/>
      <c r="C8" s="50"/>
      <c r="D8" s="51"/>
    </row>
    <row r="9" spans="1:4" x14ac:dyDescent="0.25">
      <c r="A9" s="69" t="s">
        <v>9</v>
      </c>
      <c r="B9" s="173">
        <v>4</v>
      </c>
      <c r="C9" s="53">
        <v>6331219</v>
      </c>
      <c r="D9" s="52">
        <v>6331219</v>
      </c>
    </row>
    <row r="10" spans="1:4" x14ac:dyDescent="0.25">
      <c r="A10" s="70" t="s">
        <v>10</v>
      </c>
      <c r="B10" s="174">
        <v>5</v>
      </c>
      <c r="C10" s="53">
        <v>4359671</v>
      </c>
      <c r="D10" s="52">
        <v>2235640</v>
      </c>
    </row>
    <row r="11" spans="1:4" x14ac:dyDescent="0.25">
      <c r="A11" s="70" t="s">
        <v>11</v>
      </c>
      <c r="B11" s="174"/>
      <c r="C11" s="53">
        <v>3015158</v>
      </c>
      <c r="D11" s="52">
        <v>5071651</v>
      </c>
    </row>
    <row r="12" spans="1:4" ht="15.75" thickBot="1" x14ac:dyDescent="0.3">
      <c r="A12" s="70" t="s">
        <v>12</v>
      </c>
      <c r="B12" s="174">
        <v>6</v>
      </c>
      <c r="C12" s="53">
        <v>384</v>
      </c>
      <c r="D12" s="52">
        <v>53</v>
      </c>
    </row>
    <row r="13" spans="1:4" ht="16.5" thickTop="1" thickBot="1" x14ac:dyDescent="0.3">
      <c r="A13" s="78" t="s">
        <v>13</v>
      </c>
      <c r="B13" s="177"/>
      <c r="C13" s="79">
        <f>SUM(C9:C12)</f>
        <v>13706432</v>
      </c>
      <c r="D13" s="79">
        <f>SUM(D9:D12)</f>
        <v>13638563</v>
      </c>
    </row>
    <row r="14" spans="1:4" x14ac:dyDescent="0.25">
      <c r="A14" s="68" t="s">
        <v>14</v>
      </c>
      <c r="B14" s="173"/>
      <c r="C14" s="54"/>
      <c r="D14" s="55"/>
    </row>
    <row r="15" spans="1:4" x14ac:dyDescent="0.25">
      <c r="A15" s="69" t="s">
        <v>15</v>
      </c>
      <c r="B15" s="173">
        <v>8</v>
      </c>
      <c r="C15" s="53">
        <v>5256</v>
      </c>
      <c r="D15" s="52">
        <v>3962</v>
      </c>
    </row>
    <row r="16" spans="1:4" x14ac:dyDescent="0.25">
      <c r="A16" s="69" t="s">
        <v>16</v>
      </c>
      <c r="B16" s="173">
        <v>9</v>
      </c>
      <c r="C16" s="53">
        <v>205937</v>
      </c>
      <c r="D16" s="52">
        <v>125301</v>
      </c>
    </row>
    <row r="17" spans="1:4" x14ac:dyDescent="0.25">
      <c r="A17" s="70" t="s">
        <v>17</v>
      </c>
      <c r="B17" s="174">
        <v>10</v>
      </c>
      <c r="C17" s="53">
        <v>76148</v>
      </c>
      <c r="D17" s="52">
        <v>41914</v>
      </c>
    </row>
    <row r="18" spans="1:4" x14ac:dyDescent="0.25">
      <c r="A18" s="70" t="s">
        <v>18</v>
      </c>
      <c r="B18" s="174"/>
      <c r="C18" s="53">
        <v>36772</v>
      </c>
      <c r="D18" s="52">
        <v>35813</v>
      </c>
    </row>
    <row r="19" spans="1:4" x14ac:dyDescent="0.25">
      <c r="A19" s="70" t="s">
        <v>19</v>
      </c>
      <c r="B19" s="174"/>
      <c r="C19" s="53">
        <v>281450</v>
      </c>
      <c r="D19" s="52">
        <v>110496</v>
      </c>
    </row>
    <row r="20" spans="1:4" x14ac:dyDescent="0.25">
      <c r="A20" s="70" t="s">
        <v>0</v>
      </c>
      <c r="B20" s="174">
        <v>7</v>
      </c>
      <c r="C20" s="53">
        <v>1980719</v>
      </c>
      <c r="D20" s="52">
        <v>34525</v>
      </c>
    </row>
    <row r="21" spans="1:4" ht="15.75" thickBot="1" x14ac:dyDescent="0.3">
      <c r="A21" s="69" t="s">
        <v>20</v>
      </c>
      <c r="B21" s="173">
        <v>11</v>
      </c>
      <c r="C21" s="53">
        <v>15501</v>
      </c>
      <c r="D21" s="52">
        <v>13829</v>
      </c>
    </row>
    <row r="22" spans="1:4" ht="16.5" thickTop="1" thickBot="1" x14ac:dyDescent="0.3">
      <c r="A22" s="78" t="s">
        <v>21</v>
      </c>
      <c r="B22" s="175"/>
      <c r="C22" s="79">
        <f>SUM(C15:C21)</f>
        <v>2601783</v>
      </c>
      <c r="D22" s="79">
        <f>SUM(D15:D21)</f>
        <v>365840</v>
      </c>
    </row>
    <row r="23" spans="1:4" ht="16.5" thickTop="1" thickBot="1" x14ac:dyDescent="0.3">
      <c r="A23" s="78" t="s">
        <v>22</v>
      </c>
      <c r="B23" s="175"/>
      <c r="C23" s="79">
        <f>C13+C22</f>
        <v>16308215</v>
      </c>
      <c r="D23" s="79">
        <f>D13+D22</f>
        <v>14004403</v>
      </c>
    </row>
    <row r="24" spans="1:4" x14ac:dyDescent="0.25">
      <c r="A24" s="68" t="s">
        <v>23</v>
      </c>
      <c r="B24" s="173"/>
      <c r="C24" s="54"/>
      <c r="D24" s="55"/>
    </row>
    <row r="25" spans="1:4" x14ac:dyDescent="0.25">
      <c r="A25" s="71" t="s">
        <v>24</v>
      </c>
      <c r="B25" s="174"/>
      <c r="C25" s="54"/>
      <c r="D25" s="55"/>
    </row>
    <row r="26" spans="1:4" ht="24" customHeight="1" x14ac:dyDescent="0.25">
      <c r="A26" s="70" t="s">
        <v>25</v>
      </c>
      <c r="B26" s="174">
        <v>14</v>
      </c>
      <c r="C26" s="56">
        <v>53801</v>
      </c>
      <c r="D26" s="57">
        <v>53801</v>
      </c>
    </row>
    <row r="27" spans="1:4" x14ac:dyDescent="0.25">
      <c r="A27" s="70" t="s">
        <v>26</v>
      </c>
      <c r="B27" s="174"/>
      <c r="C27" s="56">
        <v>-9810</v>
      </c>
      <c r="D27" s="57">
        <v>-9810</v>
      </c>
    </row>
    <row r="28" spans="1:4" x14ac:dyDescent="0.25">
      <c r="A28" s="69" t="s">
        <v>27</v>
      </c>
      <c r="B28" s="173"/>
      <c r="C28" s="56">
        <v>3182</v>
      </c>
      <c r="D28" s="57">
        <v>3182</v>
      </c>
    </row>
    <row r="29" spans="1:4" ht="15.75" thickBot="1" x14ac:dyDescent="0.3">
      <c r="A29" s="72" t="s">
        <v>28</v>
      </c>
      <c r="B29" s="174"/>
      <c r="C29" s="56">
        <v>3035451</v>
      </c>
      <c r="D29" s="57">
        <v>2845518</v>
      </c>
    </row>
    <row r="30" spans="1:4" ht="16.5" thickTop="1" thickBot="1" x14ac:dyDescent="0.3">
      <c r="A30" s="78" t="s">
        <v>29</v>
      </c>
      <c r="B30" s="177"/>
      <c r="C30" s="79">
        <f>SUM(C26:C29)</f>
        <v>3082624</v>
      </c>
      <c r="D30" s="79">
        <f>SUM(D26:D29)</f>
        <v>2892691</v>
      </c>
    </row>
    <row r="31" spans="1:4" x14ac:dyDescent="0.25">
      <c r="A31" s="68" t="s">
        <v>30</v>
      </c>
      <c r="B31" s="173"/>
      <c r="C31" s="50"/>
      <c r="D31" s="55"/>
    </row>
    <row r="32" spans="1:4" x14ac:dyDescent="0.25">
      <c r="A32" s="69" t="s">
        <v>31</v>
      </c>
      <c r="B32" s="173"/>
      <c r="C32" s="56">
        <v>9810</v>
      </c>
      <c r="D32" s="57">
        <v>9810</v>
      </c>
    </row>
    <row r="33" spans="1:4" x14ac:dyDescent="0.25">
      <c r="A33" s="69" t="s">
        <v>103</v>
      </c>
      <c r="B33" s="173"/>
      <c r="C33" s="56">
        <v>361627</v>
      </c>
      <c r="D33" s="57">
        <v>361627</v>
      </c>
    </row>
    <row r="34" spans="1:4" x14ac:dyDescent="0.25">
      <c r="A34" s="69" t="s">
        <v>104</v>
      </c>
      <c r="B34" s="173"/>
      <c r="C34" s="56">
        <v>7000000</v>
      </c>
      <c r="D34" s="57">
        <v>5112356</v>
      </c>
    </row>
    <row r="35" spans="1:4" ht="15.75" thickBot="1" x14ac:dyDescent="0.3">
      <c r="A35" s="69" t="s">
        <v>32</v>
      </c>
      <c r="B35" s="173"/>
      <c r="C35" s="56">
        <v>5342600</v>
      </c>
      <c r="D35" s="57">
        <v>5342600</v>
      </c>
    </row>
    <row r="36" spans="1:4" ht="16.5" thickTop="1" thickBot="1" x14ac:dyDescent="0.3">
      <c r="A36" s="78" t="s">
        <v>33</v>
      </c>
      <c r="B36" s="177"/>
      <c r="C36" s="79">
        <f>SUM(C32:C35)</f>
        <v>12714037</v>
      </c>
      <c r="D36" s="79">
        <f>SUM(D32:D35)</f>
        <v>10826393</v>
      </c>
    </row>
    <row r="37" spans="1:4" x14ac:dyDescent="0.25">
      <c r="A37" s="68" t="s">
        <v>34</v>
      </c>
      <c r="B37" s="173">
        <v>12</v>
      </c>
      <c r="C37" s="54"/>
      <c r="D37" s="55"/>
    </row>
    <row r="38" spans="1:4" x14ac:dyDescent="0.25">
      <c r="A38" s="69" t="s">
        <v>35</v>
      </c>
      <c r="B38" s="173"/>
      <c r="C38" s="56">
        <v>79615</v>
      </c>
      <c r="D38" s="57">
        <v>23467</v>
      </c>
    </row>
    <row r="39" spans="1:4" x14ac:dyDescent="0.25">
      <c r="A39" s="69" t="s">
        <v>105</v>
      </c>
      <c r="B39" s="173"/>
      <c r="C39" s="56">
        <v>86042</v>
      </c>
      <c r="D39" s="57">
        <v>17667</v>
      </c>
    </row>
    <row r="40" spans="1:4" x14ac:dyDescent="0.25">
      <c r="A40" s="69" t="s">
        <v>31</v>
      </c>
      <c r="B40" s="173"/>
      <c r="C40" s="56">
        <v>1090</v>
      </c>
      <c r="D40" s="57">
        <v>1090</v>
      </c>
    </row>
    <row r="41" spans="1:4" x14ac:dyDescent="0.25">
      <c r="A41" s="69" t="s">
        <v>32</v>
      </c>
      <c r="B41" s="173">
        <v>13</v>
      </c>
      <c r="C41" s="56">
        <v>200254</v>
      </c>
      <c r="D41" s="57">
        <v>200254</v>
      </c>
    </row>
    <row r="42" spans="1:4" ht="15.75" customHeight="1" thickBot="1" x14ac:dyDescent="0.3">
      <c r="A42" s="73" t="s">
        <v>36</v>
      </c>
      <c r="B42" s="173"/>
      <c r="C42" s="56">
        <v>144553</v>
      </c>
      <c r="D42" s="57">
        <v>42841</v>
      </c>
    </row>
    <row r="43" spans="1:4" ht="22.5" customHeight="1" thickTop="1" thickBot="1" x14ac:dyDescent="0.3">
      <c r="A43" s="78" t="s">
        <v>37</v>
      </c>
      <c r="B43" s="177"/>
      <c r="C43" s="79">
        <f>SUM(C38:C42)</f>
        <v>511554</v>
      </c>
      <c r="D43" s="79">
        <f>SUM(D38:D42)</f>
        <v>285319</v>
      </c>
    </row>
    <row r="44" spans="1:4" s="5" customFormat="1" ht="20.25" customHeight="1" thickTop="1" thickBot="1" x14ac:dyDescent="0.3">
      <c r="A44" s="78" t="s">
        <v>38</v>
      </c>
      <c r="B44" s="177"/>
      <c r="C44" s="79">
        <f>C36+C43</f>
        <v>13225591</v>
      </c>
      <c r="D44" s="79">
        <f>D36+D43</f>
        <v>11111712</v>
      </c>
    </row>
    <row r="45" spans="1:4" ht="36" customHeight="1" thickTop="1" thickBot="1" x14ac:dyDescent="0.3">
      <c r="A45" s="78" t="s">
        <v>39</v>
      </c>
      <c r="B45" s="177"/>
      <c r="C45" s="79">
        <f>C44+C30</f>
        <v>16308215</v>
      </c>
      <c r="D45" s="79">
        <f>D44+D30</f>
        <v>14004403</v>
      </c>
    </row>
    <row r="46" spans="1:4" x14ac:dyDescent="0.25">
      <c r="C46" s="28"/>
      <c r="D46" s="28"/>
    </row>
    <row r="47" spans="1:4" x14ac:dyDescent="0.25">
      <c r="C47" s="104"/>
      <c r="D47" s="104"/>
    </row>
    <row r="48" spans="1:4" x14ac:dyDescent="0.25">
      <c r="C48" s="104"/>
      <c r="D48" s="104"/>
    </row>
    <row r="49" spans="1:2" x14ac:dyDescent="0.25">
      <c r="A49" s="75" t="s">
        <v>92</v>
      </c>
      <c r="B49" s="75"/>
    </row>
    <row r="50" spans="1:2" x14ac:dyDescent="0.25">
      <c r="A50" s="65" t="s">
        <v>1</v>
      </c>
      <c r="B50" s="65"/>
    </row>
    <row r="52" spans="1:2" x14ac:dyDescent="0.25">
      <c r="A52" s="65"/>
      <c r="B52" s="65"/>
    </row>
    <row r="53" spans="1:2" ht="29.25" customHeight="1" x14ac:dyDescent="0.25">
      <c r="A53" s="75" t="s">
        <v>82</v>
      </c>
      <c r="B53" s="75"/>
    </row>
    <row r="54" spans="1:2" x14ac:dyDescent="0.25">
      <c r="A54" s="65" t="s">
        <v>2</v>
      </c>
      <c r="B54" s="65"/>
    </row>
    <row r="55" spans="1:2" ht="15" customHeight="1" x14ac:dyDescent="0.25"/>
    <row r="56" spans="1:2" x14ac:dyDescent="0.25">
      <c r="A56" s="65" t="s">
        <v>3</v>
      </c>
      <c r="B56" s="65"/>
    </row>
  </sheetData>
  <mergeCells count="4">
    <mergeCell ref="C5:D5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11" sqref="D11"/>
    </sheetView>
  </sheetViews>
  <sheetFormatPr defaultColWidth="9.140625" defaultRowHeight="15" x14ac:dyDescent="0.25"/>
  <cols>
    <col min="1" max="1" width="49.28515625" style="27" customWidth="1"/>
    <col min="2" max="2" width="20.42578125" style="27" customWidth="1"/>
    <col min="3" max="3" width="20.85546875" style="27" customWidth="1"/>
    <col min="4" max="4" width="22.5703125" style="27" customWidth="1"/>
    <col min="5" max="123" width="9.140625" style="2"/>
    <col min="124" max="124" width="49.28515625" style="2" customWidth="1"/>
    <col min="125" max="125" width="19.42578125" style="2" customWidth="1"/>
    <col min="126" max="379" width="9.140625" style="2"/>
    <col min="380" max="380" width="49.28515625" style="2" customWidth="1"/>
    <col min="381" max="381" width="19.42578125" style="2" customWidth="1"/>
    <col min="382" max="635" width="9.140625" style="2"/>
    <col min="636" max="636" width="49.28515625" style="2" customWidth="1"/>
    <col min="637" max="637" width="19.42578125" style="2" customWidth="1"/>
    <col min="638" max="891" width="9.140625" style="2"/>
    <col min="892" max="892" width="49.28515625" style="2" customWidth="1"/>
    <col min="893" max="893" width="19.42578125" style="2" customWidth="1"/>
    <col min="894" max="1147" width="9.140625" style="2"/>
    <col min="1148" max="1148" width="49.28515625" style="2" customWidth="1"/>
    <col min="1149" max="1149" width="19.42578125" style="2" customWidth="1"/>
    <col min="1150" max="1403" width="9.140625" style="2"/>
    <col min="1404" max="1404" width="49.28515625" style="2" customWidth="1"/>
    <col min="1405" max="1405" width="19.42578125" style="2" customWidth="1"/>
    <col min="1406" max="1659" width="9.140625" style="2"/>
    <col min="1660" max="1660" width="49.28515625" style="2" customWidth="1"/>
    <col min="1661" max="1661" width="19.42578125" style="2" customWidth="1"/>
    <col min="1662" max="1915" width="9.140625" style="2"/>
    <col min="1916" max="1916" width="49.28515625" style="2" customWidth="1"/>
    <col min="1917" max="1917" width="19.42578125" style="2" customWidth="1"/>
    <col min="1918" max="2171" width="9.140625" style="2"/>
    <col min="2172" max="2172" width="49.28515625" style="2" customWidth="1"/>
    <col min="2173" max="2173" width="19.42578125" style="2" customWidth="1"/>
    <col min="2174" max="2427" width="9.140625" style="2"/>
    <col min="2428" max="2428" width="49.28515625" style="2" customWidth="1"/>
    <col min="2429" max="2429" width="19.42578125" style="2" customWidth="1"/>
    <col min="2430" max="2683" width="9.140625" style="2"/>
    <col min="2684" max="2684" width="49.28515625" style="2" customWidth="1"/>
    <col min="2685" max="2685" width="19.42578125" style="2" customWidth="1"/>
    <col min="2686" max="2939" width="9.140625" style="2"/>
    <col min="2940" max="2940" width="49.28515625" style="2" customWidth="1"/>
    <col min="2941" max="2941" width="19.42578125" style="2" customWidth="1"/>
    <col min="2942" max="3195" width="9.140625" style="2"/>
    <col min="3196" max="3196" width="49.28515625" style="2" customWidth="1"/>
    <col min="3197" max="3197" width="19.42578125" style="2" customWidth="1"/>
    <col min="3198" max="3451" width="9.140625" style="2"/>
    <col min="3452" max="3452" width="49.28515625" style="2" customWidth="1"/>
    <col min="3453" max="3453" width="19.42578125" style="2" customWidth="1"/>
    <col min="3454" max="3707" width="9.140625" style="2"/>
    <col min="3708" max="3708" width="49.28515625" style="2" customWidth="1"/>
    <col min="3709" max="3709" width="19.42578125" style="2" customWidth="1"/>
    <col min="3710" max="3963" width="9.140625" style="2"/>
    <col min="3964" max="3964" width="49.28515625" style="2" customWidth="1"/>
    <col min="3965" max="3965" width="19.42578125" style="2" customWidth="1"/>
    <col min="3966" max="4219" width="9.140625" style="2"/>
    <col min="4220" max="4220" width="49.28515625" style="2" customWidth="1"/>
    <col min="4221" max="4221" width="19.42578125" style="2" customWidth="1"/>
    <col min="4222" max="4475" width="9.140625" style="2"/>
    <col min="4476" max="4476" width="49.28515625" style="2" customWidth="1"/>
    <col min="4477" max="4477" width="19.42578125" style="2" customWidth="1"/>
    <col min="4478" max="4731" width="9.140625" style="2"/>
    <col min="4732" max="4732" width="49.28515625" style="2" customWidth="1"/>
    <col min="4733" max="4733" width="19.42578125" style="2" customWidth="1"/>
    <col min="4734" max="4987" width="9.140625" style="2"/>
    <col min="4988" max="4988" width="49.28515625" style="2" customWidth="1"/>
    <col min="4989" max="4989" width="19.42578125" style="2" customWidth="1"/>
    <col min="4990" max="5243" width="9.140625" style="2"/>
    <col min="5244" max="5244" width="49.28515625" style="2" customWidth="1"/>
    <col min="5245" max="5245" width="19.42578125" style="2" customWidth="1"/>
    <col min="5246" max="5499" width="9.140625" style="2"/>
    <col min="5500" max="5500" width="49.28515625" style="2" customWidth="1"/>
    <col min="5501" max="5501" width="19.42578125" style="2" customWidth="1"/>
    <col min="5502" max="5755" width="9.140625" style="2"/>
    <col min="5756" max="5756" width="49.28515625" style="2" customWidth="1"/>
    <col min="5757" max="5757" width="19.42578125" style="2" customWidth="1"/>
    <col min="5758" max="6011" width="9.140625" style="2"/>
    <col min="6012" max="6012" width="49.28515625" style="2" customWidth="1"/>
    <col min="6013" max="6013" width="19.42578125" style="2" customWidth="1"/>
    <col min="6014" max="6267" width="9.140625" style="2"/>
    <col min="6268" max="6268" width="49.28515625" style="2" customWidth="1"/>
    <col min="6269" max="6269" width="19.42578125" style="2" customWidth="1"/>
    <col min="6270" max="6523" width="9.140625" style="2"/>
    <col min="6524" max="6524" width="49.28515625" style="2" customWidth="1"/>
    <col min="6525" max="6525" width="19.42578125" style="2" customWidth="1"/>
    <col min="6526" max="6779" width="9.140625" style="2"/>
    <col min="6780" max="6780" width="49.28515625" style="2" customWidth="1"/>
    <col min="6781" max="6781" width="19.42578125" style="2" customWidth="1"/>
    <col min="6782" max="7035" width="9.140625" style="2"/>
    <col min="7036" max="7036" width="49.28515625" style="2" customWidth="1"/>
    <col min="7037" max="7037" width="19.42578125" style="2" customWidth="1"/>
    <col min="7038" max="7291" width="9.140625" style="2"/>
    <col min="7292" max="7292" width="49.28515625" style="2" customWidth="1"/>
    <col min="7293" max="7293" width="19.42578125" style="2" customWidth="1"/>
    <col min="7294" max="7547" width="9.140625" style="2"/>
    <col min="7548" max="7548" width="49.28515625" style="2" customWidth="1"/>
    <col min="7549" max="7549" width="19.42578125" style="2" customWidth="1"/>
    <col min="7550" max="7803" width="9.140625" style="2"/>
    <col min="7804" max="7804" width="49.28515625" style="2" customWidth="1"/>
    <col min="7805" max="7805" width="19.42578125" style="2" customWidth="1"/>
    <col min="7806" max="8059" width="9.140625" style="2"/>
    <col min="8060" max="8060" width="49.28515625" style="2" customWidth="1"/>
    <col min="8061" max="8061" width="19.42578125" style="2" customWidth="1"/>
    <col min="8062" max="8315" width="9.140625" style="2"/>
    <col min="8316" max="8316" width="49.28515625" style="2" customWidth="1"/>
    <col min="8317" max="8317" width="19.42578125" style="2" customWidth="1"/>
    <col min="8318" max="8571" width="9.140625" style="2"/>
    <col min="8572" max="8572" width="49.28515625" style="2" customWidth="1"/>
    <col min="8573" max="8573" width="19.42578125" style="2" customWidth="1"/>
    <col min="8574" max="8827" width="9.140625" style="2"/>
    <col min="8828" max="8828" width="49.28515625" style="2" customWidth="1"/>
    <col min="8829" max="8829" width="19.42578125" style="2" customWidth="1"/>
    <col min="8830" max="9083" width="9.140625" style="2"/>
    <col min="9084" max="9084" width="49.28515625" style="2" customWidth="1"/>
    <col min="9085" max="9085" width="19.42578125" style="2" customWidth="1"/>
    <col min="9086" max="9339" width="9.140625" style="2"/>
    <col min="9340" max="9340" width="49.28515625" style="2" customWidth="1"/>
    <col min="9341" max="9341" width="19.42578125" style="2" customWidth="1"/>
    <col min="9342" max="9595" width="9.140625" style="2"/>
    <col min="9596" max="9596" width="49.28515625" style="2" customWidth="1"/>
    <col min="9597" max="9597" width="19.42578125" style="2" customWidth="1"/>
    <col min="9598" max="9851" width="9.140625" style="2"/>
    <col min="9852" max="9852" width="49.28515625" style="2" customWidth="1"/>
    <col min="9853" max="9853" width="19.42578125" style="2" customWidth="1"/>
    <col min="9854" max="10107" width="9.140625" style="2"/>
    <col min="10108" max="10108" width="49.28515625" style="2" customWidth="1"/>
    <col min="10109" max="10109" width="19.42578125" style="2" customWidth="1"/>
    <col min="10110" max="10363" width="9.140625" style="2"/>
    <col min="10364" max="10364" width="49.28515625" style="2" customWidth="1"/>
    <col min="10365" max="10365" width="19.42578125" style="2" customWidth="1"/>
    <col min="10366" max="10619" width="9.140625" style="2"/>
    <col min="10620" max="10620" width="49.28515625" style="2" customWidth="1"/>
    <col min="10621" max="10621" width="19.42578125" style="2" customWidth="1"/>
    <col min="10622" max="10875" width="9.140625" style="2"/>
    <col min="10876" max="10876" width="49.28515625" style="2" customWidth="1"/>
    <col min="10877" max="10877" width="19.42578125" style="2" customWidth="1"/>
    <col min="10878" max="11131" width="9.140625" style="2"/>
    <col min="11132" max="11132" width="49.28515625" style="2" customWidth="1"/>
    <col min="11133" max="11133" width="19.42578125" style="2" customWidth="1"/>
    <col min="11134" max="11387" width="9.140625" style="2"/>
    <col min="11388" max="11388" width="49.28515625" style="2" customWidth="1"/>
    <col min="11389" max="11389" width="19.42578125" style="2" customWidth="1"/>
    <col min="11390" max="11643" width="9.140625" style="2"/>
    <col min="11644" max="11644" width="49.28515625" style="2" customWidth="1"/>
    <col min="11645" max="11645" width="19.42578125" style="2" customWidth="1"/>
    <col min="11646" max="11899" width="9.140625" style="2"/>
    <col min="11900" max="11900" width="49.28515625" style="2" customWidth="1"/>
    <col min="11901" max="11901" width="19.42578125" style="2" customWidth="1"/>
    <col min="11902" max="12155" width="9.140625" style="2"/>
    <col min="12156" max="12156" width="49.28515625" style="2" customWidth="1"/>
    <col min="12157" max="12157" width="19.42578125" style="2" customWidth="1"/>
    <col min="12158" max="12411" width="9.140625" style="2"/>
    <col min="12412" max="12412" width="49.28515625" style="2" customWidth="1"/>
    <col min="12413" max="12413" width="19.42578125" style="2" customWidth="1"/>
    <col min="12414" max="12667" width="9.140625" style="2"/>
    <col min="12668" max="12668" width="49.28515625" style="2" customWidth="1"/>
    <col min="12669" max="12669" width="19.42578125" style="2" customWidth="1"/>
    <col min="12670" max="12923" width="9.140625" style="2"/>
    <col min="12924" max="12924" width="49.28515625" style="2" customWidth="1"/>
    <col min="12925" max="12925" width="19.42578125" style="2" customWidth="1"/>
    <col min="12926" max="13179" width="9.140625" style="2"/>
    <col min="13180" max="13180" width="49.28515625" style="2" customWidth="1"/>
    <col min="13181" max="13181" width="19.42578125" style="2" customWidth="1"/>
    <col min="13182" max="13435" width="9.140625" style="2"/>
    <col min="13436" max="13436" width="49.28515625" style="2" customWidth="1"/>
    <col min="13437" max="13437" width="19.42578125" style="2" customWidth="1"/>
    <col min="13438" max="13691" width="9.140625" style="2"/>
    <col min="13692" max="13692" width="49.28515625" style="2" customWidth="1"/>
    <col min="13693" max="13693" width="19.42578125" style="2" customWidth="1"/>
    <col min="13694" max="13947" width="9.140625" style="2"/>
    <col min="13948" max="13948" width="49.28515625" style="2" customWidth="1"/>
    <col min="13949" max="13949" width="19.42578125" style="2" customWidth="1"/>
    <col min="13950" max="14203" width="9.140625" style="2"/>
    <col min="14204" max="14204" width="49.28515625" style="2" customWidth="1"/>
    <col min="14205" max="14205" width="19.42578125" style="2" customWidth="1"/>
    <col min="14206" max="14459" width="9.140625" style="2"/>
    <col min="14460" max="14460" width="49.28515625" style="2" customWidth="1"/>
    <col min="14461" max="14461" width="19.42578125" style="2" customWidth="1"/>
    <col min="14462" max="14715" width="9.140625" style="2"/>
    <col min="14716" max="14716" width="49.28515625" style="2" customWidth="1"/>
    <col min="14717" max="14717" width="19.42578125" style="2" customWidth="1"/>
    <col min="14718" max="14971" width="9.140625" style="2"/>
    <col min="14972" max="14972" width="49.28515625" style="2" customWidth="1"/>
    <col min="14973" max="14973" width="19.42578125" style="2" customWidth="1"/>
    <col min="14974" max="15227" width="9.140625" style="2"/>
    <col min="15228" max="15228" width="49.28515625" style="2" customWidth="1"/>
    <col min="15229" max="15229" width="19.42578125" style="2" customWidth="1"/>
    <col min="15230" max="15483" width="9.140625" style="2"/>
    <col min="15484" max="15484" width="49.28515625" style="2" customWidth="1"/>
    <col min="15485" max="15485" width="19.42578125" style="2" customWidth="1"/>
    <col min="15486" max="15739" width="9.140625" style="2"/>
    <col min="15740" max="15740" width="49.28515625" style="2" customWidth="1"/>
    <col min="15741" max="15741" width="19.42578125" style="2" customWidth="1"/>
    <col min="15742" max="15995" width="9.140625" style="2"/>
    <col min="15996" max="15996" width="49.28515625" style="2" customWidth="1"/>
    <col min="15997" max="15997" width="19.42578125" style="2" customWidth="1"/>
    <col min="15998" max="16384" width="9.140625" style="2"/>
  </cols>
  <sheetData>
    <row r="1" spans="1:4" x14ac:dyDescent="0.25">
      <c r="A1" s="181" t="s">
        <v>4</v>
      </c>
      <c r="B1" s="181"/>
      <c r="C1" s="181"/>
      <c r="D1" s="181"/>
    </row>
    <row r="2" spans="1:4" x14ac:dyDescent="0.25">
      <c r="A2" s="181"/>
      <c r="B2" s="181"/>
      <c r="C2" s="181"/>
      <c r="D2" s="181"/>
    </row>
    <row r="3" spans="1:4" x14ac:dyDescent="0.25">
      <c r="A3" s="181" t="s">
        <v>75</v>
      </c>
      <c r="B3" s="181"/>
      <c r="C3" s="181"/>
      <c r="D3" s="181"/>
    </row>
    <row r="4" spans="1:4" ht="14.45" customHeight="1" x14ac:dyDescent="0.25">
      <c r="A4" s="181" t="s">
        <v>123</v>
      </c>
      <c r="B4" s="181"/>
      <c r="C4" s="181"/>
      <c r="D4" s="181"/>
    </row>
    <row r="5" spans="1:4" ht="15" customHeight="1" thickBot="1" x14ac:dyDescent="0.3">
      <c r="A5" s="87"/>
      <c r="B5" s="87"/>
      <c r="C5" s="103"/>
      <c r="D5" s="88"/>
    </row>
    <row r="6" spans="1:4" ht="39.75" customHeight="1" x14ac:dyDescent="0.25">
      <c r="A6" s="163" t="s">
        <v>6</v>
      </c>
      <c r="B6" s="106" t="s">
        <v>124</v>
      </c>
      <c r="C6" s="106" t="s">
        <v>96</v>
      </c>
      <c r="D6" s="107" t="s">
        <v>97</v>
      </c>
    </row>
    <row r="7" spans="1:4" ht="15.6" customHeight="1" x14ac:dyDescent="0.25">
      <c r="A7" s="108" t="s">
        <v>40</v>
      </c>
      <c r="B7" s="164">
        <v>15</v>
      </c>
      <c r="C7" s="89">
        <v>1329880</v>
      </c>
      <c r="D7" s="90">
        <v>1170455</v>
      </c>
    </row>
    <row r="8" spans="1:4" ht="14.45" customHeight="1" thickBot="1" x14ac:dyDescent="0.3">
      <c r="A8" s="128" t="s">
        <v>41</v>
      </c>
      <c r="B8" s="165">
        <v>16</v>
      </c>
      <c r="C8" s="129">
        <v>-715360</v>
      </c>
      <c r="D8" s="130">
        <v>-583765</v>
      </c>
    </row>
    <row r="9" spans="1:4" ht="20.45" customHeight="1" thickBot="1" x14ac:dyDescent="0.3">
      <c r="A9" s="134" t="s">
        <v>42</v>
      </c>
      <c r="B9" s="166"/>
      <c r="C9" s="135">
        <f>SUM(C7:C8)</f>
        <v>614520</v>
      </c>
      <c r="D9" s="136">
        <f>SUM(D7:D8)</f>
        <v>586690</v>
      </c>
    </row>
    <row r="10" spans="1:4" ht="24" customHeight="1" x14ac:dyDescent="0.25">
      <c r="A10" s="131" t="s">
        <v>43</v>
      </c>
      <c r="B10" s="167">
        <v>17</v>
      </c>
      <c r="C10" s="132">
        <v>-147347</v>
      </c>
      <c r="D10" s="133">
        <v>-176253</v>
      </c>
    </row>
    <row r="11" spans="1:4" ht="26.45" customHeight="1" x14ac:dyDescent="0.25">
      <c r="A11" s="110" t="s">
        <v>88</v>
      </c>
      <c r="B11" s="164"/>
      <c r="C11" s="80"/>
      <c r="D11" s="111"/>
    </row>
    <row r="12" spans="1:4" ht="14.45" customHeight="1" x14ac:dyDescent="0.25">
      <c r="A12" s="108" t="s">
        <v>44</v>
      </c>
      <c r="B12" s="164">
        <v>18</v>
      </c>
      <c r="C12" s="94">
        <v>50917</v>
      </c>
      <c r="D12" s="112">
        <v>313597</v>
      </c>
    </row>
    <row r="13" spans="1:4" ht="14.45" customHeight="1" x14ac:dyDescent="0.25">
      <c r="A13" s="108" t="s">
        <v>45</v>
      </c>
      <c r="B13" s="164"/>
      <c r="C13" s="82">
        <v>-47601</v>
      </c>
      <c r="D13" s="113">
        <v>-210754</v>
      </c>
    </row>
    <row r="14" spans="1:4" ht="24" customHeight="1" x14ac:dyDescent="0.25">
      <c r="A14" s="108" t="s">
        <v>89</v>
      </c>
      <c r="B14" s="164"/>
      <c r="C14" s="81"/>
      <c r="D14" s="112">
        <v>12428</v>
      </c>
    </row>
    <row r="15" spans="1:4" ht="29.25" customHeight="1" x14ac:dyDescent="0.25">
      <c r="A15" s="108" t="s">
        <v>46</v>
      </c>
      <c r="B15" s="164"/>
      <c r="C15" s="91">
        <v>-98</v>
      </c>
      <c r="D15" s="92">
        <v>1202</v>
      </c>
    </row>
    <row r="16" spans="1:4" ht="14.45" customHeight="1" x14ac:dyDescent="0.25">
      <c r="A16" s="108" t="s">
        <v>47</v>
      </c>
      <c r="B16" s="164">
        <v>20</v>
      </c>
      <c r="C16" s="82">
        <v>-280486</v>
      </c>
      <c r="D16" s="113">
        <v>-400113</v>
      </c>
    </row>
    <row r="17" spans="1:4" ht="14.45" customHeight="1" x14ac:dyDescent="0.25">
      <c r="A17" s="108" t="s">
        <v>48</v>
      </c>
      <c r="B17" s="164">
        <v>19</v>
      </c>
      <c r="C17" s="94">
        <v>28</v>
      </c>
      <c r="D17" s="112">
        <v>1420</v>
      </c>
    </row>
    <row r="18" spans="1:4" ht="15" customHeight="1" thickBot="1" x14ac:dyDescent="0.3">
      <c r="A18" s="119" t="s">
        <v>109</v>
      </c>
      <c r="B18" s="168"/>
      <c r="C18" s="120">
        <f>C9+C10+C12+C13+C15+C16+C17</f>
        <v>189933</v>
      </c>
      <c r="D18" s="121">
        <f>D9+D10+D12+D13+D14+D15+D16+D17</f>
        <v>128217</v>
      </c>
    </row>
    <row r="19" spans="1:4" ht="15" customHeight="1" thickBot="1" x14ac:dyDescent="0.3">
      <c r="A19" s="125" t="s">
        <v>106</v>
      </c>
      <c r="B19" s="169"/>
      <c r="C19" s="126"/>
      <c r="D19" s="127"/>
    </row>
    <row r="20" spans="1:4" ht="14.45" customHeight="1" x14ac:dyDescent="0.25">
      <c r="A20" s="122" t="s">
        <v>102</v>
      </c>
      <c r="B20" s="170"/>
      <c r="C20" s="123"/>
      <c r="D20" s="124"/>
    </row>
    <row r="21" spans="1:4" ht="14.45" customHeight="1" x14ac:dyDescent="0.25">
      <c r="A21" s="115" t="s">
        <v>107</v>
      </c>
      <c r="B21" s="171"/>
      <c r="C21" s="95"/>
      <c r="D21" s="114"/>
    </row>
    <row r="22" spans="1:4" ht="14.45" customHeight="1" x14ac:dyDescent="0.25">
      <c r="A22" s="115" t="s">
        <v>108</v>
      </c>
      <c r="B22" s="171"/>
      <c r="C22" s="93">
        <f>C18</f>
        <v>189933</v>
      </c>
      <c r="D22" s="109">
        <f>D18</f>
        <v>128217</v>
      </c>
    </row>
    <row r="23" spans="1:4" ht="14.45" customHeight="1" thickBot="1" x14ac:dyDescent="0.3">
      <c r="A23" s="116" t="s">
        <v>81</v>
      </c>
      <c r="B23" s="172">
        <v>21</v>
      </c>
      <c r="C23" s="117">
        <v>885</v>
      </c>
      <c r="D23" s="118">
        <v>598</v>
      </c>
    </row>
    <row r="24" spans="1:4" ht="14.45" customHeight="1" x14ac:dyDescent="0.25">
      <c r="A24" s="86"/>
      <c r="B24" s="86"/>
      <c r="C24" s="29"/>
      <c r="D24" s="29"/>
    </row>
    <row r="25" spans="1:4" ht="14.45" customHeight="1" x14ac:dyDescent="0.25">
      <c r="A25" s="86"/>
      <c r="B25" s="86"/>
      <c r="C25" s="105"/>
      <c r="D25" s="105"/>
    </row>
    <row r="26" spans="1:4" ht="14.45" customHeight="1" x14ac:dyDescent="0.25">
      <c r="A26" s="86"/>
      <c r="B26" s="86"/>
      <c r="C26" s="29"/>
      <c r="D26" s="96"/>
    </row>
    <row r="27" spans="1:4" ht="14.45" customHeight="1" x14ac:dyDescent="0.25">
      <c r="A27" s="86"/>
      <c r="B27" s="86"/>
      <c r="C27" s="29"/>
      <c r="D27" s="29"/>
    </row>
    <row r="28" spans="1:4" ht="14.45" customHeight="1" x14ac:dyDescent="0.25">
      <c r="A28" s="86"/>
      <c r="B28" s="86"/>
      <c r="C28" s="29"/>
      <c r="D28" s="29"/>
    </row>
    <row r="29" spans="1:4" ht="14.45" customHeight="1" x14ac:dyDescent="0.25">
      <c r="A29" s="86" t="s">
        <v>90</v>
      </c>
      <c r="B29" s="86"/>
    </row>
    <row r="30" spans="1:4" ht="14.45" customHeight="1" x14ac:dyDescent="0.25">
      <c r="A30" s="97" t="s">
        <v>1</v>
      </c>
      <c r="B30" s="97"/>
    </row>
    <row r="31" spans="1:4" ht="14.45" customHeight="1" x14ac:dyDescent="0.25"/>
    <row r="32" spans="1:4" ht="14.45" customHeight="1" x14ac:dyDescent="0.25">
      <c r="A32" s="97"/>
      <c r="B32" s="97"/>
    </row>
    <row r="33" spans="1:4" ht="14.45" customHeight="1" x14ac:dyDescent="0.25">
      <c r="A33" s="86" t="s">
        <v>93</v>
      </c>
      <c r="B33" s="86"/>
    </row>
    <row r="34" spans="1:4" ht="14.45" customHeight="1" x14ac:dyDescent="0.25">
      <c r="A34" s="97" t="s">
        <v>2</v>
      </c>
      <c r="B34" s="97"/>
    </row>
    <row r="35" spans="1:4" ht="14.45" customHeight="1" x14ac:dyDescent="0.25"/>
    <row r="36" spans="1:4" ht="14.45" customHeight="1" x14ac:dyDescent="0.25">
      <c r="A36" s="97" t="s">
        <v>3</v>
      </c>
      <c r="B36" s="97"/>
    </row>
    <row r="37" spans="1:4" ht="14.45" customHeight="1" x14ac:dyDescent="0.25"/>
    <row r="38" spans="1:4" ht="14.45" customHeight="1" x14ac:dyDescent="0.25">
      <c r="A38" s="29"/>
      <c r="B38" s="29"/>
      <c r="C38" s="29"/>
      <c r="D38" s="29"/>
    </row>
    <row r="39" spans="1:4" ht="15" customHeight="1" x14ac:dyDescent="0.25"/>
    <row r="40" spans="1:4" ht="22.9" customHeight="1" x14ac:dyDescent="0.25">
      <c r="A40" s="98"/>
      <c r="B40" s="98"/>
      <c r="C40" s="98"/>
      <c r="D40" s="36"/>
    </row>
    <row r="41" spans="1:4" ht="14.45" customHeight="1" x14ac:dyDescent="0.25"/>
    <row r="42" spans="1:4" ht="14.45" customHeight="1" x14ac:dyDescent="0.25"/>
    <row r="43" spans="1:4" ht="14.45" customHeight="1" x14ac:dyDescent="0.25"/>
    <row r="44" spans="1:4" ht="14.45" customHeight="1" x14ac:dyDescent="0.25"/>
    <row r="45" spans="1:4" ht="14.45" customHeight="1" x14ac:dyDescent="0.25"/>
    <row r="46" spans="1:4" ht="14.45" customHeight="1" x14ac:dyDescent="0.25"/>
    <row r="47" spans="1:4" ht="14.45" customHeight="1" x14ac:dyDescent="0.25"/>
    <row r="48" spans="1:4" ht="14.45" customHeight="1" x14ac:dyDescent="0.25"/>
    <row r="49" ht="15" customHeight="1" x14ac:dyDescent="0.25"/>
  </sheetData>
  <mergeCells count="3">
    <mergeCell ref="A1:D2"/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workbookViewId="0">
      <pane xSplit="1" ySplit="5" topLeftCell="B27" activePane="bottomRight" state="frozen"/>
      <selection pane="topRight" activeCell="B1" sqref="B1"/>
      <selection pane="bottomLeft" activeCell="A6" sqref="A6"/>
      <selection pane="bottomRight" activeCell="C7" sqref="C7"/>
    </sheetView>
  </sheetViews>
  <sheetFormatPr defaultRowHeight="15" x14ac:dyDescent="0.25"/>
  <cols>
    <col min="1" max="1" width="49.140625" customWidth="1"/>
    <col min="2" max="2" width="23" style="27" customWidth="1"/>
    <col min="3" max="3" width="26.140625" style="27" customWidth="1"/>
  </cols>
  <sheetData>
    <row r="1" spans="1:3" ht="26.25" customHeight="1" x14ac:dyDescent="0.25">
      <c r="A1" s="179" t="s">
        <v>4</v>
      </c>
      <c r="B1" s="179"/>
      <c r="C1" s="179"/>
    </row>
    <row r="2" spans="1:3" ht="46.5" customHeight="1" x14ac:dyDescent="0.25">
      <c r="A2" s="183" t="s">
        <v>76</v>
      </c>
      <c r="B2" s="183"/>
      <c r="C2" s="183"/>
    </row>
    <row r="3" spans="1:3" ht="27.75" customHeight="1" x14ac:dyDescent="0.25">
      <c r="A3" s="179" t="s">
        <v>123</v>
      </c>
      <c r="B3" s="179"/>
      <c r="C3" s="179"/>
    </row>
    <row r="4" spans="1:3" ht="13.5" customHeight="1" thickBot="1" x14ac:dyDescent="0.3">
      <c r="A4" s="6"/>
      <c r="B4" s="182" t="s">
        <v>5</v>
      </c>
      <c r="C4" s="182"/>
    </row>
    <row r="5" spans="1:3" ht="42.75" customHeight="1" thickBot="1" x14ac:dyDescent="0.3">
      <c r="A5" s="137" t="s">
        <v>6</v>
      </c>
      <c r="B5" s="138" t="s">
        <v>98</v>
      </c>
      <c r="C5" s="139" t="s">
        <v>99</v>
      </c>
    </row>
    <row r="6" spans="1:3" ht="24" customHeight="1" thickTop="1" x14ac:dyDescent="0.25">
      <c r="A6" s="140" t="s">
        <v>49</v>
      </c>
      <c r="B6" s="58"/>
      <c r="C6" s="141"/>
    </row>
    <row r="7" spans="1:3" ht="35.25" customHeight="1" x14ac:dyDescent="0.25">
      <c r="A7" s="142" t="s">
        <v>50</v>
      </c>
      <c r="B7" s="99">
        <f>B8+B9</f>
        <v>1460883</v>
      </c>
      <c r="C7" s="143">
        <f>C8+C9</f>
        <v>4033865</v>
      </c>
    </row>
    <row r="8" spans="1:3" ht="39.75" customHeight="1" x14ac:dyDescent="0.25">
      <c r="A8" s="144" t="s">
        <v>51</v>
      </c>
      <c r="B8" s="57">
        <v>1453262</v>
      </c>
      <c r="C8" s="145">
        <v>4032700</v>
      </c>
    </row>
    <row r="9" spans="1:3" ht="26.25" customHeight="1" x14ac:dyDescent="0.25">
      <c r="A9" s="144" t="s">
        <v>52</v>
      </c>
      <c r="B9" s="59">
        <v>7621</v>
      </c>
      <c r="C9" s="146">
        <v>1165</v>
      </c>
    </row>
    <row r="10" spans="1:3" ht="15" customHeight="1" x14ac:dyDescent="0.25">
      <c r="A10" s="142" t="s">
        <v>53</v>
      </c>
      <c r="B10" s="60">
        <f>B11+B12+B13+B14+B15+B16</f>
        <v>-1357572</v>
      </c>
      <c r="C10" s="147">
        <f>C11+C12+C13+C14+C15+C16</f>
        <v>-3903713</v>
      </c>
    </row>
    <row r="11" spans="1:3" ht="39.75" customHeight="1" x14ac:dyDescent="0.25">
      <c r="A11" s="144" t="s">
        <v>54</v>
      </c>
      <c r="B11" s="85">
        <v>-338200</v>
      </c>
      <c r="C11" s="148">
        <v>-3150559</v>
      </c>
    </row>
    <row r="12" spans="1:3" ht="35.25" customHeight="1" x14ac:dyDescent="0.25">
      <c r="A12" s="144" t="s">
        <v>55</v>
      </c>
      <c r="B12" s="85">
        <v>-209433</v>
      </c>
      <c r="C12" s="148">
        <v>-190381</v>
      </c>
    </row>
    <row r="13" spans="1:3" ht="33" customHeight="1" x14ac:dyDescent="0.25">
      <c r="A13" s="144" t="s">
        <v>56</v>
      </c>
      <c r="B13" s="85">
        <v>-151909</v>
      </c>
      <c r="C13" s="148">
        <v>-131354</v>
      </c>
    </row>
    <row r="14" spans="1:3" ht="54" customHeight="1" x14ac:dyDescent="0.25">
      <c r="A14" s="144" t="s">
        <v>57</v>
      </c>
      <c r="B14" s="85"/>
      <c r="C14" s="148"/>
    </row>
    <row r="15" spans="1:3" s="2" customFormat="1" ht="39.75" customHeight="1" x14ac:dyDescent="0.25">
      <c r="A15" s="144" t="s">
        <v>111</v>
      </c>
      <c r="B15" s="85">
        <v>-376367</v>
      </c>
      <c r="C15" s="148">
        <v>-97188</v>
      </c>
    </row>
    <row r="16" spans="1:3" s="2" customFormat="1" ht="24.6" customHeight="1" thickBot="1" x14ac:dyDescent="0.3">
      <c r="A16" s="149" t="s">
        <v>58</v>
      </c>
      <c r="B16" s="85">
        <v>-281663</v>
      </c>
      <c r="C16" s="148">
        <v>-334231</v>
      </c>
    </row>
    <row r="17" spans="1:3" s="2" customFormat="1" ht="36" customHeight="1" thickBot="1" x14ac:dyDescent="0.3">
      <c r="A17" s="150" t="s">
        <v>59</v>
      </c>
      <c r="B17" s="61">
        <f>B7+B10</f>
        <v>103311</v>
      </c>
      <c r="C17" s="151">
        <f>C7+C10</f>
        <v>130152</v>
      </c>
    </row>
    <row r="18" spans="1:3" s="2" customFormat="1" ht="24.75" customHeight="1" x14ac:dyDescent="0.25">
      <c r="A18" s="140" t="s">
        <v>60</v>
      </c>
      <c r="B18" s="62"/>
      <c r="C18" s="152"/>
    </row>
    <row r="19" spans="1:3" s="2" customFormat="1" x14ac:dyDescent="0.25">
      <c r="A19" s="142" t="s">
        <v>50</v>
      </c>
      <c r="B19" s="100">
        <f>B22</f>
        <v>0</v>
      </c>
      <c r="C19" s="143">
        <f>C20+C22</f>
        <v>13700</v>
      </c>
    </row>
    <row r="20" spans="1:3" s="2" customFormat="1" ht="25.5" customHeight="1" x14ac:dyDescent="0.25">
      <c r="A20" s="153" t="s">
        <v>61</v>
      </c>
      <c r="B20" s="101"/>
      <c r="C20" s="152">
        <v>13700</v>
      </c>
    </row>
    <row r="21" spans="1:3" s="2" customFormat="1" ht="15" customHeight="1" x14ac:dyDescent="0.25">
      <c r="A21" s="153" t="s">
        <v>112</v>
      </c>
      <c r="B21" s="101"/>
      <c r="C21" s="152"/>
    </row>
    <row r="22" spans="1:3" s="2" customFormat="1" x14ac:dyDescent="0.25">
      <c r="A22" s="154" t="s">
        <v>78</v>
      </c>
      <c r="B22" s="101"/>
      <c r="C22" s="152"/>
    </row>
    <row r="23" spans="1:3" s="2" customFormat="1" ht="15" customHeight="1" x14ac:dyDescent="0.25">
      <c r="A23" s="142" t="s">
        <v>53</v>
      </c>
      <c r="B23" s="60">
        <f>B24+B26</f>
        <v>-1990051</v>
      </c>
      <c r="C23" s="147">
        <f>C24+C26</f>
        <v>-143530</v>
      </c>
    </row>
    <row r="24" spans="1:3" s="2" customFormat="1" x14ac:dyDescent="0.25">
      <c r="A24" s="144" t="s">
        <v>62</v>
      </c>
      <c r="B24" s="85">
        <v>-31100</v>
      </c>
      <c r="C24" s="148">
        <v>-102507</v>
      </c>
    </row>
    <row r="25" spans="1:3" s="2" customFormat="1" x14ac:dyDescent="0.25">
      <c r="A25" s="144" t="s">
        <v>113</v>
      </c>
      <c r="B25" s="85"/>
      <c r="C25" s="148"/>
    </row>
    <row r="26" spans="1:3" s="2" customFormat="1" ht="15.75" thickBot="1" x14ac:dyDescent="0.3">
      <c r="A26" s="144" t="s">
        <v>79</v>
      </c>
      <c r="B26" s="85">
        <v>-1958951</v>
      </c>
      <c r="C26" s="148">
        <v>-41023</v>
      </c>
    </row>
    <row r="27" spans="1:3" s="2" customFormat="1" ht="24.75" customHeight="1" thickBot="1" x14ac:dyDescent="0.3">
      <c r="A27" s="155" t="s">
        <v>63</v>
      </c>
      <c r="B27" s="102">
        <f>B19+B23</f>
        <v>-1990051</v>
      </c>
      <c r="C27" s="151">
        <f>C19+C23</f>
        <v>-129830</v>
      </c>
    </row>
    <row r="28" spans="1:3" s="2" customFormat="1" ht="24" customHeight="1" x14ac:dyDescent="0.25">
      <c r="A28" s="140" t="s">
        <v>64</v>
      </c>
      <c r="B28" s="59"/>
      <c r="C28" s="146"/>
    </row>
    <row r="29" spans="1:3" s="2" customFormat="1" x14ac:dyDescent="0.25">
      <c r="A29" s="142" t="s">
        <v>50</v>
      </c>
      <c r="B29" s="60">
        <f>B30+B31+B32+B33</f>
        <v>1888056</v>
      </c>
      <c r="C29" s="147">
        <f>C30+C31+C32+C33</f>
        <v>3000000</v>
      </c>
    </row>
    <row r="30" spans="1:3" s="2" customFormat="1" x14ac:dyDescent="0.25">
      <c r="A30" s="156" t="s">
        <v>114</v>
      </c>
      <c r="B30" s="60">
        <v>0</v>
      </c>
      <c r="C30" s="147">
        <v>0</v>
      </c>
    </row>
    <row r="31" spans="1:3" ht="15" customHeight="1" x14ac:dyDescent="0.25">
      <c r="A31" s="156" t="s">
        <v>86</v>
      </c>
      <c r="B31" s="60">
        <v>0</v>
      </c>
      <c r="C31" s="152"/>
    </row>
    <row r="32" spans="1:3" ht="15" customHeight="1" x14ac:dyDescent="0.25">
      <c r="A32" s="156" t="s">
        <v>115</v>
      </c>
      <c r="B32" s="85">
        <v>1887644</v>
      </c>
      <c r="C32" s="152">
        <v>3000000</v>
      </c>
    </row>
    <row r="33" spans="1:7" ht="15" customHeight="1" x14ac:dyDescent="0.25">
      <c r="A33" s="156" t="s">
        <v>52</v>
      </c>
      <c r="B33" s="85">
        <f>414-2</f>
        <v>412</v>
      </c>
      <c r="C33" s="152"/>
    </row>
    <row r="34" spans="1:7" x14ac:dyDescent="0.25">
      <c r="A34" s="142" t="s">
        <v>53</v>
      </c>
      <c r="B34" s="60">
        <f>B35+B36+B37+B38+B39</f>
        <v>0</v>
      </c>
      <c r="C34" s="147">
        <f>C35+C36+C37+C38+C39</f>
        <v>-3000000</v>
      </c>
    </row>
    <row r="35" spans="1:7" x14ac:dyDescent="0.25">
      <c r="A35" s="156" t="s">
        <v>116</v>
      </c>
      <c r="B35" s="85">
        <v>0</v>
      </c>
      <c r="C35" s="148">
        <v>-3000000</v>
      </c>
    </row>
    <row r="36" spans="1:7" x14ac:dyDescent="0.25">
      <c r="A36" s="156" t="s">
        <v>117</v>
      </c>
      <c r="B36" s="85">
        <v>0</v>
      </c>
      <c r="C36" s="148">
        <v>0</v>
      </c>
    </row>
    <row r="37" spans="1:7" x14ac:dyDescent="0.25">
      <c r="A37" s="156" t="s">
        <v>118</v>
      </c>
      <c r="B37" s="85">
        <v>0</v>
      </c>
      <c r="C37" s="148">
        <v>0</v>
      </c>
    </row>
    <row r="38" spans="1:7" ht="15" customHeight="1" x14ac:dyDescent="0.25">
      <c r="A38" s="157" t="s">
        <v>80</v>
      </c>
      <c r="B38" s="85">
        <v>0</v>
      </c>
      <c r="C38" s="148">
        <v>0</v>
      </c>
    </row>
    <row r="39" spans="1:7" ht="15" customHeight="1" thickBot="1" x14ac:dyDescent="0.3">
      <c r="A39" s="157" t="s">
        <v>122</v>
      </c>
      <c r="B39" s="85">
        <f>24-24</f>
        <v>0</v>
      </c>
      <c r="C39" s="148"/>
    </row>
    <row r="40" spans="1:7" ht="24" customHeight="1" thickBot="1" x14ac:dyDescent="0.3">
      <c r="A40" s="155" t="s">
        <v>65</v>
      </c>
      <c r="B40" s="60">
        <f>B29+B34</f>
        <v>1888056</v>
      </c>
      <c r="C40" s="151">
        <f>C29+C34</f>
        <v>0</v>
      </c>
    </row>
    <row r="41" spans="1:7" ht="15.75" thickBot="1" x14ac:dyDescent="0.3">
      <c r="A41" s="149" t="s">
        <v>119</v>
      </c>
      <c r="B41" s="63"/>
      <c r="C41" s="158"/>
      <c r="F41" s="2"/>
      <c r="G41" s="2"/>
    </row>
    <row r="42" spans="1:7" ht="15.75" thickBot="1" x14ac:dyDescent="0.3">
      <c r="A42" s="150" t="s">
        <v>121</v>
      </c>
      <c r="B42" s="63">
        <f>B17+B27+B40</f>
        <v>1316</v>
      </c>
      <c r="C42" s="158">
        <f>C17+C27+C40</f>
        <v>322</v>
      </c>
      <c r="F42" s="2"/>
      <c r="G42" s="2"/>
    </row>
    <row r="43" spans="1:7" ht="15.75" thickBot="1" x14ac:dyDescent="0.3">
      <c r="A43" s="150" t="s">
        <v>66</v>
      </c>
      <c r="B43" s="64">
        <v>3962</v>
      </c>
      <c r="C43" s="159">
        <v>65430</v>
      </c>
      <c r="F43" s="4"/>
      <c r="G43" s="2"/>
    </row>
    <row r="44" spans="1:7" ht="24.75" thickBot="1" x14ac:dyDescent="0.3">
      <c r="A44" s="155" t="s">
        <v>120</v>
      </c>
      <c r="B44" s="60">
        <f>2-24</f>
        <v>-22</v>
      </c>
      <c r="C44" s="151">
        <v>-4</v>
      </c>
      <c r="F44" s="2"/>
      <c r="G44" s="2"/>
    </row>
    <row r="45" spans="1:7" ht="15.75" customHeight="1" thickBot="1" x14ac:dyDescent="0.3">
      <c r="A45" s="150" t="s">
        <v>67</v>
      </c>
      <c r="B45" s="160">
        <f>B41+B42+B43+B44</f>
        <v>5256</v>
      </c>
      <c r="C45" s="161">
        <f>C43+C42+C41+C44</f>
        <v>65748</v>
      </c>
      <c r="F45" s="2"/>
      <c r="G45" s="2"/>
    </row>
    <row r="46" spans="1:7" ht="15.75" customHeight="1" x14ac:dyDescent="0.25">
      <c r="C46" s="28"/>
      <c r="F46" s="2"/>
      <c r="G46" s="2"/>
    </row>
    <row r="47" spans="1:7" ht="15" customHeight="1" x14ac:dyDescent="0.25">
      <c r="B47" s="105"/>
      <c r="C47" s="105"/>
    </row>
    <row r="48" spans="1:7" ht="15" customHeight="1" x14ac:dyDescent="0.25">
      <c r="B48" s="2"/>
      <c r="C48" s="4"/>
    </row>
    <row r="49" spans="1:2" ht="15" customHeight="1" x14ac:dyDescent="0.25">
      <c r="A49" s="3" t="s">
        <v>87</v>
      </c>
    </row>
    <row r="50" spans="1:2" ht="15" customHeight="1" x14ac:dyDescent="0.25">
      <c r="A50" s="1" t="s">
        <v>1</v>
      </c>
    </row>
    <row r="51" spans="1:2" ht="15" customHeight="1" x14ac:dyDescent="0.25">
      <c r="A51" s="2"/>
    </row>
    <row r="52" spans="1:2" ht="15" customHeight="1" x14ac:dyDescent="0.25">
      <c r="A52" s="1"/>
    </row>
    <row r="53" spans="1:2" ht="15" customHeight="1" x14ac:dyDescent="0.25">
      <c r="A53" s="3" t="s">
        <v>83</v>
      </c>
    </row>
    <row r="54" spans="1:2" ht="15" customHeight="1" x14ac:dyDescent="0.25">
      <c r="A54" s="1" t="s">
        <v>2</v>
      </c>
    </row>
    <row r="55" spans="1:2" ht="15" customHeight="1" x14ac:dyDescent="0.25">
      <c r="A55" s="2"/>
    </row>
    <row r="56" spans="1:2" ht="15" customHeight="1" x14ac:dyDescent="0.25">
      <c r="A56" s="1" t="s">
        <v>3</v>
      </c>
    </row>
    <row r="57" spans="1:2" ht="15" customHeight="1" x14ac:dyDescent="0.25">
      <c r="A57" s="2"/>
    </row>
    <row r="58" spans="1:2" ht="15" customHeight="1" x14ac:dyDescent="0.25">
      <c r="B58" s="26"/>
    </row>
    <row r="59" spans="1:2" ht="15.75" customHeight="1" x14ac:dyDescent="0.25">
      <c r="B59" s="28"/>
    </row>
    <row r="63" spans="1:2" x14ac:dyDescent="0.25">
      <c r="A63" s="9"/>
    </row>
  </sheetData>
  <mergeCells count="4">
    <mergeCell ref="B4:C4"/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activeCell="F9" sqref="F9"/>
    </sheetView>
  </sheetViews>
  <sheetFormatPr defaultColWidth="8.85546875" defaultRowHeight="15" x14ac:dyDescent="0.25"/>
  <cols>
    <col min="1" max="1" width="36.7109375" style="11" customWidth="1"/>
    <col min="2" max="2" width="10" style="11" bestFit="1" customWidth="1"/>
    <col min="3" max="3" width="13.5703125" style="11" customWidth="1"/>
    <col min="4" max="4" width="11.7109375" style="11" customWidth="1"/>
    <col min="5" max="5" width="12" style="11" customWidth="1"/>
    <col min="6" max="6" width="14" style="11" customWidth="1"/>
    <col min="7" max="7" width="12.140625" style="11" customWidth="1"/>
    <col min="8" max="16384" width="8.85546875" style="11"/>
  </cols>
  <sheetData>
    <row r="1" spans="1:7" s="10" customFormat="1" x14ac:dyDescent="0.25">
      <c r="A1" s="184" t="s">
        <v>4</v>
      </c>
      <c r="B1" s="184"/>
      <c r="C1" s="184"/>
      <c r="D1" s="184"/>
      <c r="E1" s="184"/>
      <c r="F1" s="184"/>
      <c r="G1" s="184"/>
    </row>
    <row r="2" spans="1:7" x14ac:dyDescent="0.25">
      <c r="A2" s="185" t="s">
        <v>77</v>
      </c>
      <c r="B2" s="185"/>
      <c r="C2" s="185"/>
      <c r="D2" s="185"/>
      <c r="E2" s="185"/>
      <c r="F2" s="185"/>
      <c r="G2" s="185"/>
    </row>
    <row r="3" spans="1:7" x14ac:dyDescent="0.25">
      <c r="A3" s="185" t="s">
        <v>123</v>
      </c>
      <c r="B3" s="185"/>
      <c r="C3" s="185"/>
      <c r="D3" s="185"/>
      <c r="E3" s="185"/>
      <c r="F3" s="185"/>
      <c r="G3" s="185"/>
    </row>
    <row r="4" spans="1:7" x14ac:dyDescent="0.25">
      <c r="A4" s="12"/>
      <c r="B4" s="12"/>
      <c r="C4" s="12"/>
      <c r="D4" s="12"/>
      <c r="E4" s="12"/>
      <c r="F4" s="12"/>
      <c r="G4" s="12"/>
    </row>
    <row r="5" spans="1:7" ht="15.75" thickBot="1" x14ac:dyDescent="0.3">
      <c r="A5" s="12"/>
      <c r="B5" s="12"/>
      <c r="C5" s="12"/>
      <c r="D5" s="12"/>
      <c r="E5" s="12"/>
      <c r="F5" s="13" t="s">
        <v>5</v>
      </c>
      <c r="G5" s="13"/>
    </row>
    <row r="6" spans="1:7" ht="15.75" customHeight="1" thickTop="1" x14ac:dyDescent="0.25">
      <c r="A6" s="186" t="s">
        <v>6</v>
      </c>
      <c r="B6" s="188" t="s">
        <v>68</v>
      </c>
      <c r="C6" s="188" t="s">
        <v>26</v>
      </c>
      <c r="D6" s="188" t="s">
        <v>27</v>
      </c>
      <c r="E6" s="188" t="s">
        <v>69</v>
      </c>
      <c r="F6" s="14" t="s">
        <v>70</v>
      </c>
      <c r="G6" s="12"/>
    </row>
    <row r="7" spans="1:7" ht="45.75" customHeight="1" thickBot="1" x14ac:dyDescent="0.3">
      <c r="A7" s="187"/>
      <c r="B7" s="189"/>
      <c r="C7" s="189"/>
      <c r="D7" s="189"/>
      <c r="E7" s="189"/>
      <c r="F7" s="15" t="s">
        <v>71</v>
      </c>
      <c r="G7" s="12"/>
    </row>
    <row r="8" spans="1:7" ht="15.75" thickTop="1" x14ac:dyDescent="0.25">
      <c r="A8" s="37" t="s">
        <v>84</v>
      </c>
      <c r="B8" s="38">
        <v>53801</v>
      </c>
      <c r="C8" s="39">
        <v>-9810</v>
      </c>
      <c r="D8" s="38">
        <v>3182</v>
      </c>
      <c r="E8" s="38">
        <v>2845518</v>
      </c>
      <c r="F8" s="38">
        <f>SUM(B8:E8)</f>
        <v>2892691</v>
      </c>
    </row>
    <row r="9" spans="1:7" x14ac:dyDescent="0.25">
      <c r="A9" s="40" t="s">
        <v>72</v>
      </c>
      <c r="B9" s="38"/>
      <c r="C9" s="39"/>
      <c r="D9" s="38"/>
      <c r="E9" s="83">
        <v>189933</v>
      </c>
      <c r="F9" s="83">
        <f>SUM(E9)</f>
        <v>189933</v>
      </c>
    </row>
    <row r="10" spans="1:7" ht="15.75" thickBot="1" x14ac:dyDescent="0.3">
      <c r="A10" s="22" t="s">
        <v>110</v>
      </c>
      <c r="B10" s="23"/>
      <c r="C10" s="24"/>
      <c r="D10" s="24"/>
      <c r="E10" s="25"/>
      <c r="F10" s="7"/>
    </row>
    <row r="11" spans="1:7" ht="15.75" thickBot="1" x14ac:dyDescent="0.3">
      <c r="A11" s="16" t="s">
        <v>100</v>
      </c>
      <c r="B11" s="17">
        <v>53801</v>
      </c>
      <c r="C11" s="8">
        <v>-9810</v>
      </c>
      <c r="D11" s="17">
        <v>3182</v>
      </c>
      <c r="E11" s="17">
        <f>SUM(E8:E10)</f>
        <v>3035451</v>
      </c>
      <c r="F11" s="17">
        <f>SUM(B11:E11)</f>
        <v>3082624</v>
      </c>
    </row>
    <row r="12" spans="1:7" ht="14.25" customHeight="1" thickBot="1" x14ac:dyDescent="0.3">
      <c r="A12" s="22"/>
      <c r="B12" s="23"/>
      <c r="C12" s="24"/>
      <c r="D12" s="24"/>
      <c r="E12" s="25"/>
      <c r="F12" s="7"/>
      <c r="G12" s="12"/>
    </row>
    <row r="13" spans="1:7" s="34" customFormat="1" x14ac:dyDescent="0.25">
      <c r="A13" s="41" t="s">
        <v>73</v>
      </c>
      <c r="B13" s="42">
        <v>53801</v>
      </c>
      <c r="C13" s="43">
        <v>-9810</v>
      </c>
      <c r="D13" s="42">
        <v>3182</v>
      </c>
      <c r="E13" s="42">
        <v>2474368.2534500002</v>
      </c>
      <c r="F13" s="42">
        <v>2521541.2534500002</v>
      </c>
      <c r="G13" s="33"/>
    </row>
    <row r="14" spans="1:7" s="34" customFormat="1" x14ac:dyDescent="0.25">
      <c r="A14" s="49" t="s">
        <v>72</v>
      </c>
      <c r="B14" s="42"/>
      <c r="C14" s="43"/>
      <c r="D14" s="42"/>
      <c r="E14" s="84">
        <v>128217</v>
      </c>
      <c r="F14" s="84">
        <v>128217</v>
      </c>
      <c r="G14" s="33"/>
    </row>
    <row r="15" spans="1:7" s="34" customFormat="1" ht="15.75" thickBot="1" x14ac:dyDescent="0.3">
      <c r="A15" s="44" t="s">
        <v>107</v>
      </c>
      <c r="B15" s="45"/>
      <c r="C15" s="46"/>
      <c r="D15" s="47"/>
      <c r="E15" s="45"/>
      <c r="F15" s="48"/>
      <c r="G15" s="35"/>
    </row>
    <row r="16" spans="1:7" s="34" customFormat="1" ht="15.75" thickBot="1" x14ac:dyDescent="0.3">
      <c r="A16" s="30" t="s">
        <v>101</v>
      </c>
      <c r="B16" s="31">
        <f>SUM(B13:B15)</f>
        <v>53801</v>
      </c>
      <c r="C16" s="32">
        <f>SUM(C13:C15)</f>
        <v>-9810</v>
      </c>
      <c r="D16" s="31">
        <f>SUM(D13:D15)</f>
        <v>3182</v>
      </c>
      <c r="E16" s="31">
        <f>SUM(E13:E15)</f>
        <v>2602585.2534500002</v>
      </c>
      <c r="F16" s="31">
        <f>SUM(B16:E16)</f>
        <v>2649758.2534500002</v>
      </c>
      <c r="G16" s="33"/>
    </row>
    <row r="17" spans="1:7" x14ac:dyDescent="0.25">
      <c r="A17" s="12"/>
      <c r="B17" s="12"/>
      <c r="C17" s="19"/>
      <c r="D17" s="12"/>
      <c r="E17" s="12"/>
      <c r="F17" s="12"/>
      <c r="G17" s="12"/>
    </row>
    <row r="18" spans="1:7" x14ac:dyDescent="0.25">
      <c r="A18" s="12"/>
      <c r="B18" s="12"/>
      <c r="C18" s="19"/>
      <c r="D18" s="12"/>
      <c r="E18" s="12"/>
      <c r="F18" s="12"/>
      <c r="G18" s="12"/>
    </row>
    <row r="19" spans="1:7" x14ac:dyDescent="0.25">
      <c r="A19" s="12"/>
      <c r="B19" s="12"/>
      <c r="C19" s="19"/>
      <c r="D19" s="12"/>
      <c r="E19" s="18"/>
      <c r="F19" s="12"/>
      <c r="G19" s="12"/>
    </row>
    <row r="20" spans="1:7" x14ac:dyDescent="0.25">
      <c r="A20" s="12"/>
      <c r="B20" s="12"/>
      <c r="C20" s="19"/>
      <c r="D20" s="12"/>
      <c r="E20" s="12"/>
      <c r="F20" s="12"/>
      <c r="G20" s="12"/>
    </row>
    <row r="21" spans="1:7" x14ac:dyDescent="0.25">
      <c r="A21" s="12"/>
      <c r="B21" s="12"/>
      <c r="C21" s="12"/>
      <c r="D21" s="12"/>
      <c r="E21" s="12"/>
      <c r="F21" s="12"/>
      <c r="G21" s="12"/>
    </row>
    <row r="22" spans="1:7" x14ac:dyDescent="0.25">
      <c r="A22" s="3" t="s">
        <v>85</v>
      </c>
      <c r="B22" s="12"/>
      <c r="C22" s="12"/>
      <c r="D22" s="12"/>
      <c r="E22" s="12"/>
      <c r="F22" s="18"/>
      <c r="G22" s="12"/>
    </row>
    <row r="23" spans="1:7" x14ac:dyDescent="0.25">
      <c r="A23" s="21" t="s">
        <v>1</v>
      </c>
      <c r="B23" s="12"/>
      <c r="C23" s="12"/>
      <c r="D23" s="12"/>
      <c r="E23" s="12"/>
      <c r="F23" s="12"/>
      <c r="G23" s="12"/>
    </row>
    <row r="24" spans="1:7" x14ac:dyDescent="0.25">
      <c r="A24" s="12"/>
      <c r="B24" s="12"/>
      <c r="C24" s="12"/>
      <c r="D24" s="12"/>
      <c r="E24" s="12"/>
      <c r="F24" s="12"/>
      <c r="G24" s="12"/>
    </row>
    <row r="25" spans="1:7" x14ac:dyDescent="0.25">
      <c r="A25" s="20" t="s">
        <v>94</v>
      </c>
      <c r="B25" s="12"/>
      <c r="C25" s="12"/>
      <c r="D25" s="12"/>
      <c r="E25" s="12"/>
      <c r="F25" s="12"/>
      <c r="G25" s="12"/>
    </row>
    <row r="26" spans="1:7" x14ac:dyDescent="0.25">
      <c r="A26" s="21" t="s">
        <v>2</v>
      </c>
      <c r="B26" s="12"/>
      <c r="C26" s="12"/>
      <c r="D26" s="12"/>
      <c r="E26" s="12"/>
      <c r="F26" s="12"/>
      <c r="G26" s="12"/>
    </row>
    <row r="27" spans="1:7" x14ac:dyDescent="0.25">
      <c r="A27" s="12"/>
      <c r="B27" s="12"/>
      <c r="C27" s="12"/>
      <c r="D27" s="12"/>
      <c r="E27" s="12"/>
      <c r="F27" s="12"/>
      <c r="G27" s="12"/>
    </row>
    <row r="28" spans="1:7" x14ac:dyDescent="0.25">
      <c r="A28" s="21"/>
      <c r="B28" s="12"/>
      <c r="C28" s="12"/>
      <c r="D28" s="12"/>
      <c r="E28" s="12"/>
      <c r="F28" s="12"/>
      <c r="G28" s="12"/>
    </row>
  </sheetData>
  <mergeCells count="8">
    <mergeCell ref="A1:G1"/>
    <mergeCell ref="A2:G2"/>
    <mergeCell ref="A3:G3"/>
    <mergeCell ref="A6:A7"/>
    <mergeCell ref="B6:B7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2022-07-28T02:36:41Z</dcterms:modified>
</cp:coreProperties>
</file>