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4780" windowHeight="11895"/>
  </bookViews>
  <sheets>
    <sheet name="Баланс" sheetId="1" r:id="rId1"/>
    <sheet name="ОПУ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70" i="2" l="1"/>
  <c r="D70" i="2"/>
  <c r="C62" i="2"/>
  <c r="F43" i="2"/>
  <c r="F70" i="2" s="1"/>
  <c r="E43" i="2"/>
  <c r="D43" i="2"/>
  <c r="C43" i="2"/>
  <c r="C70" i="2" s="1"/>
  <c r="E36" i="2"/>
  <c r="C36" i="2"/>
  <c r="E34" i="2"/>
  <c r="C34" i="2"/>
  <c r="F32" i="2"/>
  <c r="E32" i="2"/>
  <c r="D32" i="2"/>
  <c r="C32" i="2"/>
  <c r="D17" i="2"/>
  <c r="D11" i="2" s="1"/>
  <c r="D41" i="2" s="1"/>
  <c r="D72" i="2" s="1"/>
  <c r="D76" i="2" s="1"/>
  <c r="D80" i="2" s="1"/>
  <c r="D85" i="2" s="1"/>
  <c r="F11" i="2"/>
  <c r="F41" i="2" s="1"/>
  <c r="F72" i="2" s="1"/>
  <c r="F76" i="2" s="1"/>
  <c r="F80" i="2" s="1"/>
  <c r="F85" i="2" s="1"/>
  <c r="E11" i="2"/>
  <c r="E41" i="2" s="1"/>
  <c r="E72" i="2" s="1"/>
  <c r="E76" i="2" s="1"/>
  <c r="E80" i="2" s="1"/>
  <c r="E85" i="2" s="1"/>
  <c r="C11" i="2"/>
  <c r="C41" i="2" s="1"/>
  <c r="C72" i="2" s="1"/>
  <c r="C76" i="2" s="1"/>
  <c r="C80" i="2" s="1"/>
  <c r="C85" i="2" s="1"/>
  <c r="C36" i="1" l="1"/>
  <c r="D66" i="1" l="1"/>
  <c r="D72" i="1" s="1"/>
  <c r="D74" i="1" s="1"/>
  <c r="C66" i="1"/>
  <c r="C72" i="1" s="1"/>
  <c r="D54" i="1"/>
  <c r="C54" i="1"/>
  <c r="D36" i="1"/>
  <c r="C74" i="1" l="1"/>
  <c r="C75" i="1" s="1"/>
</calcChain>
</file>

<file path=xl/sharedStrings.xml><?xml version="1.0" encoding="utf-8"?>
<sst xmlns="http://schemas.openxmlformats.org/spreadsheetml/2006/main" count="224" uniqueCount="198">
  <si>
    <t xml:space="preserve">Приложение 10
к постановлению Правления
Национального Банка
Республики Казахстан
от 27 мая 2013 года № 130
</t>
  </si>
  <si>
    <t xml:space="preserve">Форма </t>
  </si>
  <si>
    <t>Бухгалтерский баланс</t>
  </si>
  <si>
    <t>АО "Private Asset Management"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</si>
  <si>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</si>
  <si>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</si>
  <si>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</si>
  <si>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</si>
  <si>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</si>
  <si>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</si>
  <si>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</si>
  <si>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</si>
  <si>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</si>
  <si>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</si>
  <si>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</si>
  <si>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</si>
  <si>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</si>
  <si>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</si>
  <si>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</si>
  <si>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</si>
  <si>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</si>
  <si>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</si>
  <si>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</si>
  <si>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</si>
  <si>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</si>
  <si>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</si>
  <si>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</si>
  <si>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</si>
  <si>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</si>
  <si>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</si>
  <si>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</si>
  <si>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</si>
  <si>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</si>
  <si>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</si>
  <si>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</si>
  <si>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</si>
  <si>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</si>
  <si>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</si>
  <si>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</si>
  <si>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</si>
  <si>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</si>
  <si>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</si>
  <si>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</si>
  <si>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</si>
  <si>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</si>
  <si>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</si>
  <si>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</si>
  <si>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</si>
  <si>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</si>
  <si>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</si>
  <si>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</si>
  <si>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</si>
  <si>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</si>
  <si>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</si>
  <si>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</si>
  <si>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</si>
  <si>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</si>
  <si>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</si>
  <si>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</si>
  <si>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</si>
  <si>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</si>
  <si>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</si>
  <si>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</si>
  <si>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</si>
  <si>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</si>
  <si>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</si>
  <si>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</si>
  <si>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</si>
  <si>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</si>
  <si>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</si>
  <si>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</si>
  <si>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</si>
  <si>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>42.1</t>
  </si>
  <si>
    <t xml:space="preserve">     отчетного периода</t>
  </si>
  <si>
    <t>42.2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</si>
  <si>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</si>
  <si>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</si>
  <si>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</si>
  <si>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</si>
  <si>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
(на период его отсутствия - лицо, его
замещающее)               _____________________Усеров Д.Е.</t>
  </si>
  <si>
    <t xml:space="preserve">Исполнитель                 ______________________ Давлетшина И.Н. </t>
  </si>
  <si>
    <t>Телефон 267 77 17 вн.107</t>
  </si>
  <si>
    <t>Место печати</t>
  </si>
  <si>
    <t xml:space="preserve"> по состоянию на "1"  января 2014 года</t>
  </si>
  <si>
    <t>Главный бухгалтер      _____________________Вакансия</t>
  </si>
  <si>
    <t>дата  10.01.2014г.</t>
  </si>
  <si>
    <t xml:space="preserve">Приложение 11
к постановлению Правления
Национального Банка
Республики Казахстан
от 27 мая 2013 года № 130
</t>
  </si>
  <si>
    <t>Отчет о прибылях и убытках</t>
  </si>
  <si>
    <t xml:space="preserve"> по состоянию на 1 января 2014 года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</si>
  <si>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</si>
  <si>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</si>
  <si>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</si>
  <si>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</si>
  <si>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</si>
  <si>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</si>
  <si>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</si>
  <si>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</si>
  <si>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</si>
  <si>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</si>
  <si>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</si>
  <si>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</si>
  <si>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</si>
  <si>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</si>
  <si>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</si>
  <si>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</si>
  <si>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</si>
  <si>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</si>
  <si>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</si>
  <si>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</si>
  <si>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</si>
  <si>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</si>
  <si>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</si>
  <si>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</si>
  <si>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</si>
  <si>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</si>
  <si>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</si>
  <si>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</si>
  <si>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</si>
  <si>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</si>
  <si>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</si>
  <si>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</si>
  <si>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</si>
  <si>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</si>
  <si>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</si>
  <si>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</si>
  <si>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</si>
  <si>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</si>
  <si>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</si>
  <si>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</si>
  <si>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</si>
  <si>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</si>
  <si>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</si>
  <si>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</si>
  <si>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</si>
  <si>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</si>
  <si>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</si>
  <si>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</si>
  <si>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</si>
  <si>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</si>
  <si>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</si>
  <si>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</si>
  <si>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</si>
  <si>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</si>
  <si>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</si>
  <si>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</si>
  <si>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</si>
  <si>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</si>
  <si>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</si>
  <si>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</si>
  <si>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</si>
  <si>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</si>
  <si>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</si>
  <si>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</si>
  <si>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</si>
  <si>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</si>
  <si>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</si>
  <si>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</si>
  <si>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</si>
  <si>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</si>
  <si>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</si>
  <si>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</si>
  <si>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</si>
  <si>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</si>
  <si>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</si>
  <si>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</si>
  <si>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</si>
  <si>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</si>
  <si>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</si>
  <si>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</si>
  <si>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</si>
  <si>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</si>
  <si>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</si>
  <si>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</si>
  <si>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</si>
  <si>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</si>
  <si>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</si>
  <si>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</si>
  <si>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</si>
  <si>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</si>
  <si>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</si>
  <si>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</si>
  <si>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</si>
  <si>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</si>
  <si>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</si>
  <si>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</si>
  <si>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</si>
  <si>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</si>
  <si>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</si>
  <si>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</si>
  <si>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</si>
  <si>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</si>
  <si>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</si>
  <si>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</si>
  <si>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</si>
  <si>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</si>
  <si>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</si>
  <si>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</si>
  <si>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дата  10.01.2013г.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</si>
</sst>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3" fontId="4" fillId="0" borderId="1" xfId="2" applyNumberFormat="1" applyFont="1" applyFill="1" applyBorder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Protection="1">
      <protection locked="0"/>
    </xf>
    <xf numFmtId="3" fontId="4" fillId="0" borderId="0" xfId="1" applyNumberFormat="1" applyFont="1" applyFill="1" applyProtection="1">
      <protection locked="0"/>
    </xf>
    <xf numFmtId="49" fontId="2" fillId="0" borderId="0" xfId="3" applyNumberFormat="1" applyFont="1" applyFill="1" applyProtection="1">
      <protection locked="0"/>
    </xf>
    <xf numFmtId="49" fontId="2" fillId="0" borderId="0" xfId="3" applyNumberFormat="1" applyFont="1" applyFill="1" applyAlignment="1" applyProtection="1">
      <alignment wrapText="1"/>
      <protection locked="0"/>
    </xf>
    <xf numFmtId="0" fontId="2" fillId="0" borderId="0" xfId="1" applyFont="1" applyFill="1" applyBorder="1" applyAlignment="1" applyProtection="1"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wrapText="1" shrinkToFit="1"/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3" fontId="2" fillId="2" borderId="1" xfId="2" applyNumberFormat="1" applyFont="1" applyFill="1" applyBorder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2" applyNumberFormat="1" applyFont="1" applyFill="1" applyBorder="1" applyProtection="1">
      <protection locked="0"/>
    </xf>
    <xf numFmtId="0" fontId="2" fillId="0" borderId="0" xfId="1" applyFont="1" applyFill="1" applyAlignment="1" applyProtection="1">
      <alignment horizontal="left" wrapText="1"/>
      <protection locked="0"/>
    </xf>
  </cellXfs>
  <cellStyles count="4">
    <cellStyle name="Обычный" xfId="0" builtinId="0"/>
    <cellStyle name="Обычный_I0000709" xfId="1"/>
    <cellStyle name="Обычный_Приложения к Правилам по ИК_рус" xfId="3"/>
    <cellStyle name="Финансовый_I00007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topLeftCell="A31" workbookViewId="0">
      <selection activeCell="A77" sqref="A77"/>
    </sheetView>
  </sheetViews>
  <sheetFormatPr defaultRowHeight="12.75" x14ac:dyDescent="0.2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59.8554687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59.8554687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59.8554687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59.8554687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59.8554687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59.8554687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59.8554687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59.8554687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59.8554687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59.8554687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59.8554687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59.8554687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59.8554687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59.8554687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59.8554687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59.8554687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59.8554687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59.8554687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59.8554687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59.8554687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59.8554687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59.8554687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59.8554687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59.8554687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59.8554687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59.8554687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59.8554687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59.8554687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59.8554687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59.8554687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59.8554687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59.8554687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59.8554687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59.8554687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59.8554687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59.8554687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59.8554687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59.8554687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59.8554687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59.8554687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59.8554687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59.8554687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59.8554687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59.8554687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59.8554687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59.8554687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59.8554687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59.8554687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59.8554687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59.8554687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59.8554687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59.8554687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59.8554687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59.8554687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59.8554687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59.8554687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59.8554687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59.8554687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59.8554687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59.8554687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59.8554687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59.8554687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59.8554687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4" ht="75" customHeight="1" x14ac:dyDescent="0.2">
      <c r="C1" s="30" t="s">
        <v>0</v>
      </c>
      <c r="D1" s="31"/>
    </row>
    <row r="2" spans="1:4" ht="21" customHeight="1" x14ac:dyDescent="0.2">
      <c r="C2" s="2"/>
      <c r="D2" s="3" t="s">
        <v>1</v>
      </c>
    </row>
    <row r="3" spans="1:4" x14ac:dyDescent="0.2">
      <c r="A3" s="32" t="s">
        <v>2</v>
      </c>
      <c r="B3" s="32"/>
      <c r="C3" s="32"/>
      <c r="D3" s="32"/>
    </row>
    <row r="4" spans="1:4" x14ac:dyDescent="0.2">
      <c r="A4" s="33" t="s">
        <v>3</v>
      </c>
      <c r="B4" s="33"/>
      <c r="C4" s="33"/>
      <c r="D4" s="33"/>
    </row>
    <row r="5" spans="1:4" x14ac:dyDescent="0.2">
      <c r="A5" s="34" t="s">
        <v>4</v>
      </c>
      <c r="B5" s="34"/>
      <c r="C5" s="34"/>
      <c r="D5" s="34"/>
    </row>
    <row r="6" spans="1:4" x14ac:dyDescent="0.2">
      <c r="A6" s="33" t="s">
        <v>83</v>
      </c>
      <c r="B6" s="33"/>
      <c r="C6" s="33"/>
      <c r="D6" s="33"/>
    </row>
    <row r="7" spans="1:4" s="4" customFormat="1" x14ac:dyDescent="0.2">
      <c r="D7" s="5" t="s">
        <v>5</v>
      </c>
    </row>
    <row r="8" spans="1:4" ht="38.25" x14ac:dyDescent="0.2">
      <c r="A8" s="6" t="s">
        <v>6</v>
      </c>
      <c r="B8" s="6" t="s">
        <v>7</v>
      </c>
      <c r="C8" s="6" t="s">
        <v>8</v>
      </c>
      <c r="D8" s="6" t="s">
        <v>9</v>
      </c>
    </row>
    <row r="9" spans="1:4" x14ac:dyDescent="0.2">
      <c r="A9" s="7">
        <v>1</v>
      </c>
      <c r="B9" s="7">
        <v>2</v>
      </c>
      <c r="C9" s="7">
        <v>3</v>
      </c>
      <c r="D9" s="7">
        <v>4</v>
      </c>
    </row>
    <row r="10" spans="1:4" x14ac:dyDescent="0.2">
      <c r="A10" s="8" t="s">
        <v>10</v>
      </c>
      <c r="B10" s="9"/>
      <c r="C10" s="10"/>
      <c r="D10" s="10"/>
    </row>
    <row r="11" spans="1:4" x14ac:dyDescent="0.2">
      <c r="A11" s="11" t="s">
        <v>11</v>
      </c>
      <c r="B11" s="12">
        <v>1</v>
      </c>
      <c r="C11" s="10">
        <v>166470</v>
      </c>
      <c r="D11" s="10">
        <v>1937</v>
      </c>
    </row>
    <row r="12" spans="1:4" x14ac:dyDescent="0.2">
      <c r="A12" s="13" t="s">
        <v>12</v>
      </c>
      <c r="B12" s="12">
        <v>2</v>
      </c>
      <c r="C12" s="10"/>
      <c r="D12" s="10"/>
    </row>
    <row r="13" spans="1:4" ht="25.5" x14ac:dyDescent="0.2">
      <c r="A13" s="13" t="s">
        <v>13</v>
      </c>
      <c r="B13" s="12">
        <v>3</v>
      </c>
      <c r="C13" s="10"/>
      <c r="D13" s="10"/>
    </row>
    <row r="14" spans="1:4" x14ac:dyDescent="0.2">
      <c r="A14" s="13" t="s">
        <v>14</v>
      </c>
      <c r="B14" s="14" t="s">
        <v>15</v>
      </c>
      <c r="C14" s="10"/>
      <c r="D14" s="10"/>
    </row>
    <row r="15" spans="1:4" ht="25.5" x14ac:dyDescent="0.2">
      <c r="A15" s="13" t="s">
        <v>16</v>
      </c>
      <c r="B15" s="12">
        <v>5</v>
      </c>
      <c r="C15" s="10">
        <v>178093</v>
      </c>
      <c r="D15" s="10">
        <v>511156</v>
      </c>
    </row>
    <row r="16" spans="1:4" x14ac:dyDescent="0.2">
      <c r="A16" s="13" t="s">
        <v>17</v>
      </c>
      <c r="B16" s="12">
        <v>6</v>
      </c>
      <c r="C16" s="10">
        <v>26157</v>
      </c>
      <c r="D16" s="10">
        <v>12238</v>
      </c>
    </row>
    <row r="17" spans="1:4" x14ac:dyDescent="0.2">
      <c r="A17" s="13" t="s">
        <v>18</v>
      </c>
      <c r="B17" s="12">
        <v>7</v>
      </c>
      <c r="C17" s="10"/>
      <c r="D17" s="10"/>
    </row>
    <row r="18" spans="1:4" x14ac:dyDescent="0.2">
      <c r="A18" s="13" t="s">
        <v>19</v>
      </c>
      <c r="B18" s="12"/>
      <c r="C18" s="10"/>
      <c r="D18" s="10"/>
    </row>
    <row r="19" spans="1:4" x14ac:dyDescent="0.2">
      <c r="A19" s="13" t="s">
        <v>20</v>
      </c>
      <c r="B19" s="12" t="s">
        <v>21</v>
      </c>
      <c r="C19" s="10"/>
      <c r="D19" s="10"/>
    </row>
    <row r="20" spans="1:4" x14ac:dyDescent="0.2">
      <c r="A20" s="13" t="s">
        <v>22</v>
      </c>
      <c r="B20" s="14" t="s">
        <v>23</v>
      </c>
      <c r="C20" s="10"/>
      <c r="D20" s="10"/>
    </row>
    <row r="21" spans="1:4" ht="25.5" x14ac:dyDescent="0.2">
      <c r="A21" s="13" t="s">
        <v>24</v>
      </c>
      <c r="B21" s="14">
        <v>8</v>
      </c>
      <c r="C21" s="10"/>
      <c r="D21" s="10"/>
    </row>
    <row r="22" spans="1:4" x14ac:dyDescent="0.2">
      <c r="A22" s="13" t="s">
        <v>25</v>
      </c>
      <c r="B22" s="12">
        <v>9</v>
      </c>
      <c r="C22" s="10"/>
      <c r="D22" s="10"/>
    </row>
    <row r="23" spans="1:4" x14ac:dyDescent="0.2">
      <c r="A23" s="13" t="s">
        <v>26</v>
      </c>
      <c r="B23" s="12">
        <v>10</v>
      </c>
      <c r="C23" s="10"/>
      <c r="D23" s="10"/>
    </row>
    <row r="24" spans="1:4" ht="25.5" x14ac:dyDescent="0.2">
      <c r="A24" s="13" t="s">
        <v>27</v>
      </c>
      <c r="B24" s="12">
        <v>11</v>
      </c>
      <c r="C24" s="10"/>
      <c r="D24" s="10"/>
    </row>
    <row r="25" spans="1:4" x14ac:dyDescent="0.2">
      <c r="A25" s="13" t="s">
        <v>28</v>
      </c>
      <c r="B25" s="12">
        <v>12</v>
      </c>
      <c r="C25" s="10">
        <v>228150</v>
      </c>
      <c r="D25" s="10"/>
    </row>
    <row r="26" spans="1:4" x14ac:dyDescent="0.2">
      <c r="A26" s="13" t="s">
        <v>29</v>
      </c>
      <c r="B26" s="12">
        <v>13</v>
      </c>
      <c r="C26" s="10"/>
      <c r="D26" s="10"/>
    </row>
    <row r="27" spans="1:4" ht="25.5" x14ac:dyDescent="0.2">
      <c r="A27" s="13" t="s">
        <v>30</v>
      </c>
      <c r="B27" s="12">
        <v>14</v>
      </c>
      <c r="C27" s="10"/>
      <c r="D27" s="10"/>
    </row>
    <row r="28" spans="1:4" x14ac:dyDescent="0.2">
      <c r="A28" s="13" t="s">
        <v>31</v>
      </c>
      <c r="B28" s="12">
        <v>15</v>
      </c>
      <c r="C28" s="10">
        <v>0</v>
      </c>
      <c r="D28" s="10">
        <v>331</v>
      </c>
    </row>
    <row r="29" spans="1:4" ht="25.5" x14ac:dyDescent="0.2">
      <c r="A29" s="13" t="s">
        <v>32</v>
      </c>
      <c r="B29" s="12">
        <v>16</v>
      </c>
      <c r="C29" s="10"/>
      <c r="D29" s="10"/>
    </row>
    <row r="30" spans="1:4" ht="25.5" x14ac:dyDescent="0.2">
      <c r="A30" s="13" t="s">
        <v>33</v>
      </c>
      <c r="B30" s="12">
        <v>17</v>
      </c>
      <c r="C30" s="10">
        <v>1871</v>
      </c>
      <c r="D30" s="10">
        <v>3093</v>
      </c>
    </row>
    <row r="31" spans="1:4" x14ac:dyDescent="0.2">
      <c r="A31" s="15" t="s">
        <v>34</v>
      </c>
      <c r="B31" s="12">
        <v>18</v>
      </c>
      <c r="C31" s="10">
        <v>29350</v>
      </c>
      <c r="D31" s="10">
        <v>34216</v>
      </c>
    </row>
    <row r="32" spans="1:4" x14ac:dyDescent="0.2">
      <c r="A32" s="13" t="s">
        <v>35</v>
      </c>
      <c r="B32" s="12">
        <v>19</v>
      </c>
      <c r="C32" s="10">
        <v>152</v>
      </c>
      <c r="D32" s="10"/>
    </row>
    <row r="33" spans="1:5" x14ac:dyDescent="0.2">
      <c r="A33" s="13" t="s">
        <v>36</v>
      </c>
      <c r="B33" s="12">
        <v>20</v>
      </c>
      <c r="C33" s="10"/>
      <c r="D33" s="10"/>
    </row>
    <row r="34" spans="1:5" x14ac:dyDescent="0.2">
      <c r="A34" s="13" t="s">
        <v>37</v>
      </c>
      <c r="B34" s="12">
        <v>21</v>
      </c>
      <c r="C34" s="10">
        <v>6377</v>
      </c>
      <c r="D34" s="10">
        <v>3247</v>
      </c>
    </row>
    <row r="35" spans="1:5" x14ac:dyDescent="0.2">
      <c r="A35" s="13"/>
      <c r="B35" s="12"/>
      <c r="C35" s="10"/>
      <c r="D35" s="10"/>
    </row>
    <row r="36" spans="1:5" x14ac:dyDescent="0.2">
      <c r="A36" s="16" t="s">
        <v>38</v>
      </c>
      <c r="B36" s="12">
        <v>22</v>
      </c>
      <c r="C36" s="17">
        <f>C11+C15+C16+C28+C30+C31+C34+C32+C25</f>
        <v>636620</v>
      </c>
      <c r="D36" s="17">
        <f>D11+D15+D16+D17+D28+D30+D31+D34</f>
        <v>566218</v>
      </c>
      <c r="E36" s="18"/>
    </row>
    <row r="37" spans="1:5" x14ac:dyDescent="0.2">
      <c r="A37" s="13"/>
      <c r="B37" s="12"/>
      <c r="C37" s="10"/>
      <c r="D37" s="10"/>
      <c r="E37" s="18"/>
    </row>
    <row r="38" spans="1:5" x14ac:dyDescent="0.2">
      <c r="A38" s="19" t="s">
        <v>39</v>
      </c>
      <c r="B38" s="12"/>
      <c r="C38" s="10"/>
      <c r="D38" s="10"/>
    </row>
    <row r="39" spans="1:5" x14ac:dyDescent="0.2">
      <c r="A39" s="20" t="s">
        <v>40</v>
      </c>
      <c r="B39" s="12">
        <v>23</v>
      </c>
      <c r="C39" s="10"/>
      <c r="D39" s="10"/>
    </row>
    <row r="40" spans="1:5" x14ac:dyDescent="0.2">
      <c r="A40" s="13" t="s">
        <v>14</v>
      </c>
      <c r="B40" s="12">
        <v>24</v>
      </c>
      <c r="C40" s="10"/>
      <c r="D40" s="10"/>
    </row>
    <row r="41" spans="1:5" x14ac:dyDescent="0.2">
      <c r="A41" s="20" t="s">
        <v>41</v>
      </c>
      <c r="B41" s="12">
        <v>25</v>
      </c>
      <c r="C41" s="10"/>
      <c r="D41" s="10"/>
    </row>
    <row r="42" spans="1:5" x14ac:dyDescent="0.2">
      <c r="A42" s="13" t="s">
        <v>42</v>
      </c>
      <c r="B42" s="12">
        <v>26</v>
      </c>
      <c r="C42" s="10"/>
      <c r="D42" s="10"/>
    </row>
    <row r="43" spans="1:5" x14ac:dyDescent="0.2">
      <c r="A43" s="20" t="s">
        <v>43</v>
      </c>
      <c r="B43" s="12">
        <v>27</v>
      </c>
      <c r="C43" s="10"/>
      <c r="D43" s="10"/>
    </row>
    <row r="44" spans="1:5" x14ac:dyDescent="0.2">
      <c r="A44" s="20" t="s">
        <v>44</v>
      </c>
      <c r="B44" s="12">
        <v>28</v>
      </c>
      <c r="C44" s="10">
        <v>3921</v>
      </c>
      <c r="D44" s="10">
        <v>1584</v>
      </c>
    </row>
    <row r="45" spans="1:5" x14ac:dyDescent="0.2">
      <c r="A45" s="11" t="s">
        <v>45</v>
      </c>
      <c r="B45" s="12">
        <v>29</v>
      </c>
      <c r="C45" s="10">
        <v>3695</v>
      </c>
      <c r="D45" s="10">
        <v>3035</v>
      </c>
    </row>
    <row r="46" spans="1:5" x14ac:dyDescent="0.2">
      <c r="A46" s="11" t="s">
        <v>46</v>
      </c>
      <c r="B46" s="12"/>
      <c r="C46" s="10"/>
      <c r="D46" s="10"/>
    </row>
    <row r="47" spans="1:5" ht="25.5" x14ac:dyDescent="0.2">
      <c r="A47" s="11" t="s">
        <v>47</v>
      </c>
      <c r="B47" s="12" t="s">
        <v>48</v>
      </c>
      <c r="C47" s="10"/>
      <c r="D47" s="10"/>
    </row>
    <row r="48" spans="1:5" x14ac:dyDescent="0.2">
      <c r="A48" s="13" t="s">
        <v>49</v>
      </c>
      <c r="B48" s="12">
        <v>30</v>
      </c>
      <c r="C48" s="10"/>
      <c r="D48" s="10"/>
    </row>
    <row r="49" spans="1:5" x14ac:dyDescent="0.2">
      <c r="A49" s="13" t="s">
        <v>50</v>
      </c>
      <c r="B49" s="12">
        <v>31</v>
      </c>
      <c r="C49" s="10"/>
      <c r="D49" s="10"/>
    </row>
    <row r="50" spans="1:5" x14ac:dyDescent="0.2">
      <c r="A50" s="13" t="s">
        <v>51</v>
      </c>
      <c r="B50" s="21" t="s">
        <v>52</v>
      </c>
      <c r="C50" s="10">
        <v>0</v>
      </c>
      <c r="D50" s="10"/>
      <c r="E50" s="18"/>
    </row>
    <row r="51" spans="1:5" x14ac:dyDescent="0.2">
      <c r="A51" s="13" t="s">
        <v>53</v>
      </c>
      <c r="B51" s="12" t="s">
        <v>54</v>
      </c>
      <c r="C51" s="17"/>
      <c r="D51" s="17"/>
    </row>
    <row r="52" spans="1:5" x14ac:dyDescent="0.2">
      <c r="A52" s="13" t="s">
        <v>55</v>
      </c>
      <c r="B52" s="12" t="s">
        <v>56</v>
      </c>
      <c r="C52" s="10">
        <v>574</v>
      </c>
      <c r="D52" s="10">
        <v>961</v>
      </c>
    </row>
    <row r="53" spans="1:5" x14ac:dyDescent="0.2">
      <c r="A53" s="16"/>
      <c r="B53" s="12"/>
      <c r="C53" s="10"/>
      <c r="D53" s="10"/>
    </row>
    <row r="54" spans="1:5" x14ac:dyDescent="0.2">
      <c r="A54" s="13" t="s">
        <v>57</v>
      </c>
      <c r="B54" s="12">
        <v>35</v>
      </c>
      <c r="C54" s="17">
        <f>C44+C45+C52+C50</f>
        <v>8190</v>
      </c>
      <c r="D54" s="17">
        <f>D44+D45+D52</f>
        <v>5580</v>
      </c>
    </row>
    <row r="55" spans="1:5" x14ac:dyDescent="0.2">
      <c r="A55" s="13"/>
      <c r="B55" s="12"/>
      <c r="C55" s="10"/>
      <c r="D55" s="10"/>
    </row>
    <row r="56" spans="1:5" x14ac:dyDescent="0.2">
      <c r="A56" s="20" t="s">
        <v>58</v>
      </c>
      <c r="B56" s="12"/>
      <c r="C56" s="10"/>
      <c r="D56" s="10"/>
    </row>
    <row r="57" spans="1:5" x14ac:dyDescent="0.2">
      <c r="A57" s="13" t="s">
        <v>59</v>
      </c>
      <c r="B57" s="12">
        <v>36</v>
      </c>
      <c r="C57" s="10">
        <v>700000</v>
      </c>
      <c r="D57" s="10">
        <v>595000</v>
      </c>
    </row>
    <row r="58" spans="1:5" x14ac:dyDescent="0.2">
      <c r="A58" s="13" t="s">
        <v>19</v>
      </c>
      <c r="B58" s="12"/>
      <c r="C58" s="10"/>
      <c r="D58" s="10"/>
    </row>
    <row r="59" spans="1:5" x14ac:dyDescent="0.2">
      <c r="A59" s="13" t="s">
        <v>60</v>
      </c>
      <c r="B59" s="12" t="s">
        <v>61</v>
      </c>
      <c r="C59" s="10">
        <v>700000</v>
      </c>
      <c r="D59" s="10">
        <v>595000</v>
      </c>
    </row>
    <row r="60" spans="1:5" x14ac:dyDescent="0.2">
      <c r="A60" s="13" t="s">
        <v>62</v>
      </c>
      <c r="B60" s="12" t="s">
        <v>63</v>
      </c>
      <c r="C60" s="10"/>
      <c r="D60" s="10"/>
    </row>
    <row r="61" spans="1:5" x14ac:dyDescent="0.2">
      <c r="A61" s="13" t="s">
        <v>64</v>
      </c>
      <c r="B61" s="12">
        <v>37</v>
      </c>
      <c r="C61" s="10"/>
      <c r="D61" s="10"/>
    </row>
    <row r="62" spans="1:5" x14ac:dyDescent="0.2">
      <c r="A62" s="13" t="s">
        <v>65</v>
      </c>
      <c r="B62" s="22">
        <v>38</v>
      </c>
      <c r="C62" s="10"/>
      <c r="D62" s="10"/>
    </row>
    <row r="63" spans="1:5" x14ac:dyDescent="0.2">
      <c r="A63" s="13" t="s">
        <v>66</v>
      </c>
      <c r="B63" s="22">
        <v>39</v>
      </c>
      <c r="C63" s="10"/>
      <c r="D63" s="10"/>
    </row>
    <row r="64" spans="1:5" ht="12.75" customHeight="1" x14ac:dyDescent="0.2">
      <c r="A64" s="23" t="s">
        <v>67</v>
      </c>
      <c r="B64" s="22">
        <v>40</v>
      </c>
      <c r="C64" s="10"/>
      <c r="D64" s="10"/>
    </row>
    <row r="65" spans="1:5" x14ac:dyDescent="0.2">
      <c r="A65" s="13" t="s">
        <v>68</v>
      </c>
      <c r="B65" s="22">
        <v>41</v>
      </c>
      <c r="C65" s="10">
        <v>-20441</v>
      </c>
      <c r="D65" s="10">
        <v>-9624</v>
      </c>
      <c r="E65" s="18"/>
    </row>
    <row r="66" spans="1:5" x14ac:dyDescent="0.2">
      <c r="A66" s="13" t="s">
        <v>69</v>
      </c>
      <c r="B66" s="22">
        <v>42</v>
      </c>
      <c r="C66" s="10">
        <f>C68+C69</f>
        <v>-51129</v>
      </c>
      <c r="D66" s="10">
        <f>D68+D69</f>
        <v>-24738</v>
      </c>
      <c r="E66" s="18"/>
    </row>
    <row r="67" spans="1:5" x14ac:dyDescent="0.2">
      <c r="A67" s="16" t="s">
        <v>70</v>
      </c>
      <c r="B67" s="22"/>
      <c r="C67" s="17"/>
      <c r="D67" s="17"/>
      <c r="E67" s="18"/>
    </row>
    <row r="68" spans="1:5" x14ac:dyDescent="0.2">
      <c r="A68" s="16" t="s">
        <v>71</v>
      </c>
      <c r="B68" s="22" t="s">
        <v>72</v>
      </c>
      <c r="C68" s="10">
        <v>-24738</v>
      </c>
      <c r="D68" s="10">
        <v>3566</v>
      </c>
      <c r="E68" s="18"/>
    </row>
    <row r="69" spans="1:5" x14ac:dyDescent="0.2">
      <c r="A69" s="16" t="s">
        <v>73</v>
      </c>
      <c r="B69" s="22" t="s">
        <v>74</v>
      </c>
      <c r="C69" s="10">
        <v>-26391</v>
      </c>
      <c r="D69" s="10">
        <v>-28304</v>
      </c>
    </row>
    <row r="70" spans="1:5" x14ac:dyDescent="0.2">
      <c r="A70" s="16" t="s">
        <v>75</v>
      </c>
      <c r="B70" s="22">
        <v>43</v>
      </c>
      <c r="C70" s="17"/>
      <c r="D70" s="17"/>
    </row>
    <row r="71" spans="1:5" x14ac:dyDescent="0.2">
      <c r="A71" s="16"/>
      <c r="B71" s="22"/>
      <c r="C71" s="17"/>
      <c r="D71" s="17"/>
    </row>
    <row r="72" spans="1:5" x14ac:dyDescent="0.2">
      <c r="A72" s="16" t="s">
        <v>76</v>
      </c>
      <c r="B72" s="22">
        <v>44</v>
      </c>
      <c r="C72" s="17">
        <f>C57+C65+C66</f>
        <v>628430</v>
      </c>
      <c r="D72" s="17">
        <f>D57+D65+D66</f>
        <v>560638</v>
      </c>
    </row>
    <row r="73" spans="1:5" x14ac:dyDescent="0.2">
      <c r="A73" s="16"/>
      <c r="B73" s="22"/>
      <c r="C73" s="17"/>
      <c r="D73" s="17"/>
    </row>
    <row r="74" spans="1:5" x14ac:dyDescent="0.2">
      <c r="A74" s="16" t="s">
        <v>77</v>
      </c>
      <c r="B74" s="22">
        <v>45</v>
      </c>
      <c r="C74" s="17">
        <f>C54+C72</f>
        <v>636620</v>
      </c>
      <c r="D74" s="17">
        <f>D54+D72</f>
        <v>566218</v>
      </c>
    </row>
    <row r="75" spans="1:5" x14ac:dyDescent="0.2">
      <c r="C75" s="24">
        <f>C36-C74</f>
        <v>0</v>
      </c>
      <c r="D75" s="24"/>
    </row>
    <row r="76" spans="1:5" x14ac:dyDescent="0.2">
      <c r="A76" s="29" t="s">
        <v>78</v>
      </c>
      <c r="B76" s="29"/>
      <c r="C76" s="29"/>
      <c r="D76" s="29"/>
    </row>
    <row r="77" spans="1:5" x14ac:dyDescent="0.2">
      <c r="A77" s="25"/>
    </row>
    <row r="78" spans="1:5" ht="38.25" x14ac:dyDescent="0.2">
      <c r="A78" s="26" t="s">
        <v>79</v>
      </c>
      <c r="B78" s="1" t="s">
        <v>85</v>
      </c>
    </row>
    <row r="79" spans="1:5" x14ac:dyDescent="0.2">
      <c r="A79" s="25"/>
    </row>
    <row r="80" spans="1:5" x14ac:dyDescent="0.2">
      <c r="A80" s="27" t="s">
        <v>84</v>
      </c>
      <c r="B80" s="1" t="s">
        <v>85</v>
      </c>
    </row>
    <row r="81" spans="1:2" x14ac:dyDescent="0.2">
      <c r="A81" s="25"/>
    </row>
    <row r="82" spans="1:2" x14ac:dyDescent="0.2">
      <c r="A82" s="25" t="s">
        <v>80</v>
      </c>
      <c r="B82" s="1" t="s">
        <v>85</v>
      </c>
    </row>
    <row r="83" spans="1:2" x14ac:dyDescent="0.2">
      <c r="A83" s="25"/>
    </row>
    <row r="84" spans="1:2" x14ac:dyDescent="0.2">
      <c r="A84" s="1" t="s">
        <v>81</v>
      </c>
    </row>
    <row r="85" spans="1:2" x14ac:dyDescent="0.2">
      <c r="A85" s="25" t="s">
        <v>82</v>
      </c>
    </row>
    <row r="86" spans="1:2" x14ac:dyDescent="0.2">
      <c r="A86" s="25"/>
    </row>
    <row r="87" spans="1:2" x14ac:dyDescent="0.2">
      <c r="A87" s="25"/>
    </row>
  </sheetData>
  <mergeCells count="6">
    <mergeCell ref="A76:D76"/>
    <mergeCell ref="C1:D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A78" sqref="A78"/>
    </sheetView>
  </sheetViews>
  <sheetFormatPr defaultRowHeight="12.75" x14ac:dyDescent="0.2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x14ac:dyDescent="0.2">
      <c r="E1" s="30" t="s">
        <v>86</v>
      </c>
      <c r="F1" s="35"/>
    </row>
    <row r="2" spans="1:8" x14ac:dyDescent="0.2">
      <c r="E2" s="2"/>
      <c r="F2" s="3" t="s">
        <v>1</v>
      </c>
    </row>
    <row r="3" spans="1:8" x14ac:dyDescent="0.2">
      <c r="A3" s="32" t="s">
        <v>87</v>
      </c>
      <c r="B3" s="32"/>
      <c r="C3" s="32"/>
      <c r="D3" s="32"/>
      <c r="E3" s="32"/>
      <c r="F3" s="32"/>
    </row>
    <row r="4" spans="1:8" x14ac:dyDescent="0.2">
      <c r="A4" s="33" t="s">
        <v>3</v>
      </c>
      <c r="B4" s="33"/>
      <c r="C4" s="33"/>
      <c r="D4" s="33"/>
      <c r="E4" s="33"/>
      <c r="F4" s="33"/>
    </row>
    <row r="5" spans="1:8" x14ac:dyDescent="0.2">
      <c r="A5" s="34" t="s">
        <v>4</v>
      </c>
      <c r="B5" s="34"/>
      <c r="C5" s="34"/>
      <c r="D5" s="34"/>
      <c r="E5" s="34"/>
      <c r="F5" s="34"/>
    </row>
    <row r="6" spans="1:8" x14ac:dyDescent="0.2">
      <c r="A6" s="33" t="s">
        <v>88</v>
      </c>
      <c r="B6" s="33"/>
      <c r="C6" s="33"/>
      <c r="D6" s="33"/>
      <c r="E6" s="33"/>
      <c r="F6" s="33"/>
    </row>
    <row r="7" spans="1:8" s="4" customFormat="1" x14ac:dyDescent="0.2">
      <c r="A7" s="36"/>
      <c r="B7" s="36"/>
      <c r="C7" s="36"/>
      <c r="D7" s="36"/>
      <c r="E7" s="36"/>
      <c r="F7" s="36"/>
    </row>
    <row r="8" spans="1:8" s="4" customFormat="1" x14ac:dyDescent="0.2">
      <c r="F8" s="5" t="s">
        <v>89</v>
      </c>
    </row>
    <row r="9" spans="1:8" ht="63.75" x14ac:dyDescent="0.2">
      <c r="A9" s="6" t="s">
        <v>6</v>
      </c>
      <c r="B9" s="6" t="s">
        <v>7</v>
      </c>
      <c r="C9" s="6" t="s">
        <v>90</v>
      </c>
      <c r="D9" s="6" t="s">
        <v>91</v>
      </c>
      <c r="E9" s="6" t="s">
        <v>92</v>
      </c>
      <c r="F9" s="6" t="s">
        <v>93</v>
      </c>
      <c r="G9" s="37"/>
      <c r="H9" s="28"/>
    </row>
    <row r="10" spans="1:8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8" x14ac:dyDescent="0.2">
      <c r="A11" s="38" t="s">
        <v>94</v>
      </c>
      <c r="B11" s="39">
        <v>1</v>
      </c>
      <c r="C11" s="10">
        <f>SUM(C13:C19)</f>
        <v>50</v>
      </c>
      <c r="D11" s="10">
        <f>SUM(D13:D19)</f>
        <v>1191</v>
      </c>
      <c r="E11" s="10">
        <f>SUM(E13:E19)</f>
        <v>441</v>
      </c>
      <c r="F11" s="10">
        <f>SUM(F13:F19)</f>
        <v>2848</v>
      </c>
    </row>
    <row r="12" spans="1:8" x14ac:dyDescent="0.2">
      <c r="A12" s="40" t="s">
        <v>70</v>
      </c>
      <c r="B12" s="41"/>
      <c r="C12" s="10"/>
      <c r="D12" s="10"/>
      <c r="E12" s="10"/>
      <c r="F12" s="10"/>
      <c r="G12" s="42"/>
      <c r="H12" s="18"/>
    </row>
    <row r="13" spans="1:8" x14ac:dyDescent="0.2">
      <c r="A13" s="40" t="s">
        <v>95</v>
      </c>
      <c r="B13" s="41" t="s">
        <v>96</v>
      </c>
      <c r="C13" s="10"/>
      <c r="D13" s="10"/>
      <c r="E13" s="10"/>
      <c r="F13" s="10"/>
    </row>
    <row r="14" spans="1:8" x14ac:dyDescent="0.2">
      <c r="A14" s="40" t="s">
        <v>97</v>
      </c>
      <c r="B14" s="41" t="s">
        <v>98</v>
      </c>
      <c r="C14" s="10"/>
      <c r="D14" s="10"/>
      <c r="E14" s="10"/>
      <c r="F14" s="10"/>
    </row>
    <row r="15" spans="1:8" x14ac:dyDescent="0.2">
      <c r="A15" s="40" t="s">
        <v>99</v>
      </c>
      <c r="B15" s="41" t="s">
        <v>100</v>
      </c>
      <c r="C15" s="10">
        <v>50</v>
      </c>
      <c r="D15" s="10">
        <v>50</v>
      </c>
      <c r="E15" s="10"/>
      <c r="F15" s="10"/>
    </row>
    <row r="16" spans="1:8" x14ac:dyDescent="0.2">
      <c r="A16" s="40" t="s">
        <v>101</v>
      </c>
      <c r="B16" s="41" t="s">
        <v>102</v>
      </c>
      <c r="C16" s="10"/>
      <c r="D16" s="10"/>
      <c r="E16" s="10"/>
      <c r="F16" s="10"/>
    </row>
    <row r="17" spans="1:8" x14ac:dyDescent="0.2">
      <c r="A17" s="40" t="s">
        <v>103</v>
      </c>
      <c r="B17" s="41" t="s">
        <v>104</v>
      </c>
      <c r="C17" s="10"/>
      <c r="D17" s="10">
        <f>1141+C17</f>
        <v>1141</v>
      </c>
      <c r="E17" s="10">
        <v>441</v>
      </c>
      <c r="F17" s="10">
        <v>2617</v>
      </c>
      <c r="G17" s="42"/>
      <c r="H17" s="18"/>
    </row>
    <row r="18" spans="1:8" x14ac:dyDescent="0.2">
      <c r="A18" s="40" t="s">
        <v>105</v>
      </c>
      <c r="B18" s="41" t="s">
        <v>106</v>
      </c>
      <c r="C18" s="10"/>
      <c r="D18" s="10"/>
      <c r="E18" s="10">
        <v>0</v>
      </c>
      <c r="F18" s="10">
        <v>191</v>
      </c>
    </row>
    <row r="19" spans="1:8" x14ac:dyDescent="0.2">
      <c r="A19" s="40" t="s">
        <v>107</v>
      </c>
      <c r="B19" s="41" t="s">
        <v>108</v>
      </c>
      <c r="C19" s="10"/>
      <c r="D19" s="10"/>
      <c r="E19" s="10">
        <v>0</v>
      </c>
      <c r="F19" s="10">
        <v>40</v>
      </c>
    </row>
    <row r="20" spans="1:8" x14ac:dyDescent="0.2">
      <c r="A20" s="40" t="s">
        <v>109</v>
      </c>
      <c r="B20" s="41">
        <v>2</v>
      </c>
      <c r="C20" s="10">
        <v>12430</v>
      </c>
      <c r="D20" s="10">
        <v>27270</v>
      </c>
      <c r="E20" s="10"/>
      <c r="F20" s="10"/>
    </row>
    <row r="21" spans="1:8" x14ac:dyDescent="0.2">
      <c r="A21" s="40" t="s">
        <v>19</v>
      </c>
      <c r="B21" s="41"/>
      <c r="C21" s="10"/>
      <c r="D21" s="10"/>
      <c r="E21" s="10"/>
      <c r="F21" s="10"/>
    </row>
    <row r="22" spans="1:8" x14ac:dyDescent="0.2">
      <c r="A22" s="40" t="s">
        <v>110</v>
      </c>
      <c r="B22" s="41" t="s">
        <v>111</v>
      </c>
      <c r="C22" s="10"/>
      <c r="D22" s="10"/>
      <c r="E22" s="10"/>
      <c r="F22" s="10"/>
    </row>
    <row r="23" spans="1:8" x14ac:dyDescent="0.2">
      <c r="A23" s="40" t="s">
        <v>112</v>
      </c>
      <c r="B23" s="41" t="s">
        <v>113</v>
      </c>
      <c r="C23" s="10"/>
      <c r="D23" s="10"/>
      <c r="E23" s="10"/>
      <c r="F23" s="10"/>
    </row>
    <row r="24" spans="1:8" ht="25.5" x14ac:dyDescent="0.2">
      <c r="A24" s="40" t="s">
        <v>114</v>
      </c>
      <c r="B24" s="41">
        <v>3</v>
      </c>
      <c r="C24" s="10"/>
      <c r="D24" s="17"/>
      <c r="E24" s="17"/>
      <c r="F24" s="17"/>
    </row>
    <row r="25" spans="1:8" x14ac:dyDescent="0.2">
      <c r="A25" s="40" t="s">
        <v>70</v>
      </c>
      <c r="B25" s="41"/>
      <c r="C25" s="10"/>
      <c r="D25" s="10"/>
      <c r="E25" s="10"/>
      <c r="F25" s="10"/>
    </row>
    <row r="26" spans="1:8" x14ac:dyDescent="0.2">
      <c r="A26" s="40" t="s">
        <v>115</v>
      </c>
      <c r="B26" s="41" t="s">
        <v>116</v>
      </c>
      <c r="C26" s="10"/>
      <c r="D26" s="10"/>
      <c r="E26" s="10"/>
      <c r="F26" s="10"/>
    </row>
    <row r="27" spans="1:8" x14ac:dyDescent="0.2">
      <c r="A27" s="40" t="s">
        <v>117</v>
      </c>
      <c r="B27" s="41" t="s">
        <v>118</v>
      </c>
      <c r="C27" s="10"/>
      <c r="D27" s="10"/>
      <c r="E27" s="10"/>
      <c r="F27" s="10"/>
    </row>
    <row r="28" spans="1:8" x14ac:dyDescent="0.2">
      <c r="A28" s="43" t="s">
        <v>119</v>
      </c>
      <c r="B28" s="41" t="s">
        <v>120</v>
      </c>
      <c r="C28" s="10"/>
      <c r="D28" s="10"/>
      <c r="E28" s="10"/>
      <c r="F28" s="10"/>
    </row>
    <row r="29" spans="1:8" x14ac:dyDescent="0.2">
      <c r="A29" s="40" t="s">
        <v>121</v>
      </c>
      <c r="B29" s="41" t="s">
        <v>122</v>
      </c>
      <c r="C29" s="10"/>
      <c r="D29" s="10"/>
      <c r="E29" s="10"/>
      <c r="F29" s="10"/>
    </row>
    <row r="30" spans="1:8" x14ac:dyDescent="0.2">
      <c r="A30" s="40" t="s">
        <v>123</v>
      </c>
      <c r="B30" s="41" t="s">
        <v>124</v>
      </c>
      <c r="C30" s="10"/>
      <c r="D30" s="10"/>
      <c r="E30" s="10"/>
      <c r="F30" s="10"/>
    </row>
    <row r="31" spans="1:8" ht="25.5" x14ac:dyDescent="0.2">
      <c r="A31" s="40" t="s">
        <v>125</v>
      </c>
      <c r="B31" s="41" t="s">
        <v>126</v>
      </c>
      <c r="C31" s="17"/>
      <c r="D31" s="17"/>
      <c r="E31" s="17"/>
      <c r="F31" s="17"/>
    </row>
    <row r="32" spans="1:8" x14ac:dyDescent="0.2">
      <c r="A32" s="40" t="s">
        <v>127</v>
      </c>
      <c r="B32" s="41">
        <v>4</v>
      </c>
      <c r="C32" s="10">
        <f>C34</f>
        <v>503</v>
      </c>
      <c r="D32" s="44">
        <f>D34</f>
        <v>17942</v>
      </c>
      <c r="E32" s="44">
        <f>E34</f>
        <v>1212</v>
      </c>
      <c r="F32" s="44">
        <f>F34</f>
        <v>25800</v>
      </c>
    </row>
    <row r="33" spans="1:6" x14ac:dyDescent="0.2">
      <c r="A33" s="40" t="s">
        <v>19</v>
      </c>
      <c r="B33" s="41"/>
      <c r="C33" s="10"/>
      <c r="D33" s="10"/>
      <c r="E33" s="10"/>
      <c r="F33" s="10"/>
    </row>
    <row r="34" spans="1:6" x14ac:dyDescent="0.2">
      <c r="A34" s="40" t="s">
        <v>128</v>
      </c>
      <c r="B34" s="41" t="s">
        <v>129</v>
      </c>
      <c r="C34" s="10">
        <f>508-5</f>
        <v>503</v>
      </c>
      <c r="D34" s="10">
        <v>17942</v>
      </c>
      <c r="E34" s="10">
        <f>1164+48</f>
        <v>1212</v>
      </c>
      <c r="F34" s="10">
        <v>25800</v>
      </c>
    </row>
    <row r="35" spans="1:6" ht="38.25" x14ac:dyDescent="0.2">
      <c r="A35" s="40" t="s">
        <v>130</v>
      </c>
      <c r="B35" s="41" t="s">
        <v>131</v>
      </c>
      <c r="C35" s="10"/>
      <c r="D35" s="10"/>
      <c r="E35" s="10"/>
      <c r="F35" s="10"/>
    </row>
    <row r="36" spans="1:6" x14ac:dyDescent="0.2">
      <c r="A36" s="43" t="s">
        <v>132</v>
      </c>
      <c r="B36" s="41">
        <v>5</v>
      </c>
      <c r="C36" s="10">
        <f>49-21</f>
        <v>28</v>
      </c>
      <c r="D36" s="10">
        <v>1975</v>
      </c>
      <c r="E36" s="10">
        <f>1523-675-340</f>
        <v>508</v>
      </c>
      <c r="F36" s="10">
        <v>784</v>
      </c>
    </row>
    <row r="37" spans="1:6" x14ac:dyDescent="0.2">
      <c r="A37" s="43" t="s">
        <v>133</v>
      </c>
      <c r="B37" s="41">
        <v>6</v>
      </c>
      <c r="C37" s="10">
        <v>26528</v>
      </c>
      <c r="D37" s="10">
        <v>30306</v>
      </c>
      <c r="E37" s="10">
        <v>339</v>
      </c>
      <c r="F37" s="10">
        <v>20018</v>
      </c>
    </row>
    <row r="38" spans="1:6" x14ac:dyDescent="0.2">
      <c r="A38" s="43" t="s">
        <v>134</v>
      </c>
      <c r="B38" s="41">
        <v>7</v>
      </c>
      <c r="C38" s="17"/>
      <c r="D38" s="17"/>
      <c r="E38" s="17"/>
      <c r="F38" s="17"/>
    </row>
    <row r="39" spans="1:6" x14ac:dyDescent="0.2">
      <c r="A39" s="43" t="s">
        <v>135</v>
      </c>
      <c r="B39" s="41">
        <v>8</v>
      </c>
      <c r="C39" s="17"/>
      <c r="D39" s="17"/>
      <c r="E39" s="17"/>
      <c r="F39" s="17"/>
    </row>
    <row r="40" spans="1:6" x14ac:dyDescent="0.2">
      <c r="A40" s="40" t="s">
        <v>136</v>
      </c>
      <c r="B40" s="41">
        <v>9</v>
      </c>
      <c r="C40" s="10">
        <v>0</v>
      </c>
      <c r="D40" s="10">
        <v>101</v>
      </c>
      <c r="E40" s="10">
        <v>1</v>
      </c>
      <c r="F40" s="10">
        <v>1</v>
      </c>
    </row>
    <row r="41" spans="1:6" x14ac:dyDescent="0.2">
      <c r="A41" s="45" t="s">
        <v>137</v>
      </c>
      <c r="B41" s="41">
        <v>10</v>
      </c>
      <c r="C41" s="17">
        <f>C11+C32+C36+C37+C40+C20</f>
        <v>39539</v>
      </c>
      <c r="D41" s="17">
        <f>D11+D32+D36+D37+D40+D20</f>
        <v>78785</v>
      </c>
      <c r="E41" s="17">
        <f>E11+E32+E36+E37+E40+E20</f>
        <v>2501</v>
      </c>
      <c r="F41" s="17">
        <f>F11+F32+F36+F37+F40+F20</f>
        <v>49451</v>
      </c>
    </row>
    <row r="42" spans="1:6" x14ac:dyDescent="0.2">
      <c r="A42" s="45"/>
      <c r="B42" s="41"/>
      <c r="C42" s="10"/>
      <c r="D42" s="10"/>
      <c r="E42" s="10"/>
      <c r="F42" s="10"/>
    </row>
    <row r="43" spans="1:6" x14ac:dyDescent="0.2">
      <c r="A43" s="40" t="s">
        <v>138</v>
      </c>
      <c r="B43" s="41">
        <v>11</v>
      </c>
      <c r="C43" s="10">
        <f>C49</f>
        <v>0</v>
      </c>
      <c r="D43" s="10">
        <f>D49</f>
        <v>127</v>
      </c>
      <c r="E43" s="10">
        <f>E50</f>
        <v>0</v>
      </c>
      <c r="F43" s="10">
        <f>F50</f>
        <v>126</v>
      </c>
    </row>
    <row r="44" spans="1:6" x14ac:dyDescent="0.2">
      <c r="A44" s="40" t="s">
        <v>70</v>
      </c>
      <c r="B44" s="41"/>
      <c r="C44" s="10"/>
      <c r="D44" s="10"/>
      <c r="E44" s="10"/>
      <c r="F44" s="10"/>
    </row>
    <row r="45" spans="1:6" x14ac:dyDescent="0.2">
      <c r="A45" s="40" t="s">
        <v>139</v>
      </c>
      <c r="B45" s="46" t="s">
        <v>140</v>
      </c>
      <c r="C45" s="10"/>
      <c r="D45" s="10"/>
      <c r="E45" s="10"/>
      <c r="F45" s="10"/>
    </row>
    <row r="46" spans="1:6" x14ac:dyDescent="0.2">
      <c r="A46" s="40" t="s">
        <v>141</v>
      </c>
      <c r="B46" s="46" t="s">
        <v>142</v>
      </c>
      <c r="C46" s="10"/>
      <c r="D46" s="10"/>
      <c r="E46" s="10"/>
      <c r="F46" s="10"/>
    </row>
    <row r="47" spans="1:6" x14ac:dyDescent="0.2">
      <c r="A47" s="38" t="s">
        <v>143</v>
      </c>
      <c r="B47" s="39" t="s">
        <v>144</v>
      </c>
      <c r="C47" s="10"/>
      <c r="D47" s="10"/>
      <c r="E47" s="10"/>
      <c r="F47" s="10"/>
    </row>
    <row r="48" spans="1:6" x14ac:dyDescent="0.2">
      <c r="A48" s="40" t="s">
        <v>145</v>
      </c>
      <c r="B48" s="41" t="s">
        <v>146</v>
      </c>
      <c r="C48" s="10"/>
      <c r="D48" s="10"/>
      <c r="E48" s="10"/>
      <c r="F48" s="10"/>
    </row>
    <row r="49" spans="1:6" x14ac:dyDescent="0.2">
      <c r="A49" s="40" t="s">
        <v>147</v>
      </c>
      <c r="B49" s="41" t="s">
        <v>148</v>
      </c>
      <c r="C49" s="10">
        <v>0</v>
      </c>
      <c r="D49" s="10">
        <v>127</v>
      </c>
      <c r="E49" s="10"/>
      <c r="F49" s="10"/>
    </row>
    <row r="50" spans="1:6" x14ac:dyDescent="0.2">
      <c r="A50" s="38" t="s">
        <v>149</v>
      </c>
      <c r="B50" s="47" t="s">
        <v>150</v>
      </c>
      <c r="C50" s="10">
        <v>0</v>
      </c>
      <c r="D50" s="10">
        <v>0</v>
      </c>
      <c r="E50" s="10">
        <v>0</v>
      </c>
      <c r="F50" s="10">
        <v>126</v>
      </c>
    </row>
    <row r="51" spans="1:6" x14ac:dyDescent="0.2">
      <c r="A51" s="38" t="s">
        <v>151</v>
      </c>
      <c r="B51" s="7">
        <v>12</v>
      </c>
      <c r="C51" s="10">
        <v>173</v>
      </c>
      <c r="D51" s="17">
        <v>1254</v>
      </c>
      <c r="E51" s="17"/>
      <c r="F51" s="17"/>
    </row>
    <row r="52" spans="1:6" x14ac:dyDescent="0.2">
      <c r="A52" s="38" t="s">
        <v>70</v>
      </c>
      <c r="B52" s="7"/>
      <c r="C52" s="10"/>
      <c r="D52" s="10"/>
      <c r="E52" s="10"/>
      <c r="F52" s="10"/>
    </row>
    <row r="53" spans="1:6" x14ac:dyDescent="0.2">
      <c r="A53" s="38" t="s">
        <v>152</v>
      </c>
      <c r="B53" s="7" t="s">
        <v>153</v>
      </c>
      <c r="C53" s="10"/>
      <c r="D53" s="10"/>
      <c r="E53" s="10"/>
      <c r="F53" s="10"/>
    </row>
    <row r="54" spans="1:6" x14ac:dyDescent="0.2">
      <c r="A54" s="38" t="s">
        <v>154</v>
      </c>
      <c r="B54" s="7" t="s">
        <v>155</v>
      </c>
      <c r="C54" s="10">
        <v>27</v>
      </c>
      <c r="D54" s="10">
        <v>42</v>
      </c>
      <c r="E54" s="10">
        <v>0</v>
      </c>
      <c r="F54" s="10"/>
    </row>
    <row r="55" spans="1:6" ht="25.5" x14ac:dyDescent="0.2">
      <c r="A55" s="38" t="s">
        <v>156</v>
      </c>
      <c r="B55" s="7" t="s">
        <v>157</v>
      </c>
      <c r="C55" s="17"/>
      <c r="D55" s="17"/>
      <c r="E55" s="17"/>
      <c r="F55" s="17"/>
    </row>
    <row r="56" spans="1:6" x14ac:dyDescent="0.2">
      <c r="A56" s="38" t="s">
        <v>19</v>
      </c>
      <c r="B56" s="28"/>
      <c r="C56" s="10"/>
      <c r="D56" s="10"/>
      <c r="E56" s="10"/>
      <c r="F56" s="10"/>
    </row>
    <row r="57" spans="1:6" x14ac:dyDescent="0.2">
      <c r="A57" s="38" t="s">
        <v>158</v>
      </c>
      <c r="B57" s="7" t="s">
        <v>159</v>
      </c>
      <c r="C57" s="10"/>
      <c r="D57" s="10"/>
      <c r="E57" s="10"/>
      <c r="F57" s="10"/>
    </row>
    <row r="58" spans="1:6" x14ac:dyDescent="0.2">
      <c r="A58" s="38" t="s">
        <v>160</v>
      </c>
      <c r="B58" s="7" t="s">
        <v>161</v>
      </c>
      <c r="C58" s="10"/>
      <c r="D58" s="10"/>
      <c r="E58" s="10"/>
      <c r="F58" s="10"/>
    </row>
    <row r="59" spans="1:6" x14ac:dyDescent="0.2">
      <c r="A59" s="38" t="s">
        <v>162</v>
      </c>
      <c r="B59" s="7" t="s">
        <v>163</v>
      </c>
      <c r="C59" s="10"/>
      <c r="D59" s="10"/>
      <c r="E59" s="10"/>
      <c r="F59" s="10"/>
    </row>
    <row r="60" spans="1:6" x14ac:dyDescent="0.2">
      <c r="A60" s="38" t="s">
        <v>164</v>
      </c>
      <c r="B60" s="7" t="s">
        <v>165</v>
      </c>
      <c r="C60" s="10"/>
      <c r="D60" s="10"/>
      <c r="E60" s="10"/>
      <c r="F60" s="10"/>
    </row>
    <row r="61" spans="1:6" x14ac:dyDescent="0.2">
      <c r="A61" s="38" t="s">
        <v>166</v>
      </c>
      <c r="B61" s="7" t="s">
        <v>167</v>
      </c>
      <c r="C61" s="10"/>
      <c r="D61" s="10"/>
      <c r="E61" s="10"/>
      <c r="F61" s="10"/>
    </row>
    <row r="62" spans="1:6" x14ac:dyDescent="0.2">
      <c r="A62" s="38" t="s">
        <v>168</v>
      </c>
      <c r="B62" s="7" t="s">
        <v>169</v>
      </c>
      <c r="C62" s="10">
        <f>29578+184</f>
        <v>29762</v>
      </c>
      <c r="D62" s="10">
        <v>102655</v>
      </c>
      <c r="E62" s="10">
        <v>21311</v>
      </c>
      <c r="F62" s="10">
        <v>77081</v>
      </c>
    </row>
    <row r="63" spans="1:6" x14ac:dyDescent="0.2">
      <c r="A63" s="38" t="s">
        <v>19</v>
      </c>
      <c r="B63" s="7" t="s">
        <v>170</v>
      </c>
      <c r="C63" s="10"/>
      <c r="D63" s="10"/>
      <c r="E63" s="10"/>
      <c r="F63" s="10"/>
    </row>
    <row r="64" spans="1:6" x14ac:dyDescent="0.2">
      <c r="A64" s="38" t="s">
        <v>171</v>
      </c>
      <c r="B64" s="7" t="s">
        <v>172</v>
      </c>
      <c r="C64" s="10">
        <v>16047</v>
      </c>
      <c r="D64" s="10">
        <v>55159</v>
      </c>
      <c r="E64" s="10">
        <v>10887</v>
      </c>
      <c r="F64" s="10">
        <v>47074</v>
      </c>
    </row>
    <row r="65" spans="1:6" x14ac:dyDescent="0.2">
      <c r="A65" s="38" t="s">
        <v>173</v>
      </c>
      <c r="B65" s="7" t="s">
        <v>174</v>
      </c>
      <c r="C65" s="10">
        <v>2184</v>
      </c>
      <c r="D65" s="10">
        <v>8625</v>
      </c>
      <c r="E65" s="10">
        <v>2226</v>
      </c>
      <c r="F65" s="10">
        <v>8885</v>
      </c>
    </row>
    <row r="66" spans="1:6" x14ac:dyDescent="0.2">
      <c r="A66" s="38" t="s">
        <v>175</v>
      </c>
      <c r="B66" s="7" t="s">
        <v>176</v>
      </c>
      <c r="C66" s="10">
        <v>202</v>
      </c>
      <c r="D66" s="10">
        <v>784</v>
      </c>
      <c r="E66" s="10">
        <v>113</v>
      </c>
      <c r="F66" s="10">
        <v>245</v>
      </c>
    </row>
    <row r="67" spans="1:6" ht="25.5" x14ac:dyDescent="0.2">
      <c r="A67" s="38" t="s">
        <v>177</v>
      </c>
      <c r="B67" s="7" t="s">
        <v>178</v>
      </c>
      <c r="C67" s="10">
        <v>1632</v>
      </c>
      <c r="D67" s="10">
        <v>6935</v>
      </c>
      <c r="E67" s="10">
        <v>1538</v>
      </c>
      <c r="F67" s="10">
        <v>4810</v>
      </c>
    </row>
    <row r="68" spans="1:6" x14ac:dyDescent="0.2">
      <c r="A68" s="38" t="s">
        <v>179</v>
      </c>
      <c r="B68" s="7" t="s">
        <v>180</v>
      </c>
      <c r="C68" s="17"/>
      <c r="D68" s="17"/>
      <c r="E68" s="17"/>
      <c r="F68" s="17"/>
    </row>
    <row r="69" spans="1:6" x14ac:dyDescent="0.2">
      <c r="A69" s="38" t="s">
        <v>181</v>
      </c>
      <c r="B69" s="7" t="s">
        <v>182</v>
      </c>
      <c r="C69" s="10">
        <v>0</v>
      </c>
      <c r="D69" s="10">
        <v>1140</v>
      </c>
      <c r="E69" s="10">
        <v>0</v>
      </c>
      <c r="F69" s="10">
        <v>548</v>
      </c>
    </row>
    <row r="70" spans="1:6" x14ac:dyDescent="0.2">
      <c r="A70" s="48" t="s">
        <v>183</v>
      </c>
      <c r="B70" s="7" t="s">
        <v>184</v>
      </c>
      <c r="C70" s="17">
        <f>C43+C62+C69+C51</f>
        <v>29935</v>
      </c>
      <c r="D70" s="17">
        <f>D43+D62+D69+D51</f>
        <v>105176</v>
      </c>
      <c r="E70" s="17">
        <f>E43+E62+E69</f>
        <v>21311</v>
      </c>
      <c r="F70" s="17">
        <f>F43+F62+F69</f>
        <v>77755</v>
      </c>
    </row>
    <row r="71" spans="1:6" x14ac:dyDescent="0.2">
      <c r="A71" s="38"/>
      <c r="B71" s="49"/>
      <c r="C71" s="17"/>
      <c r="D71" s="17"/>
      <c r="E71" s="17"/>
      <c r="F71" s="17"/>
    </row>
    <row r="72" spans="1:6" ht="25.5" x14ac:dyDescent="0.2">
      <c r="A72" s="38" t="s">
        <v>185</v>
      </c>
      <c r="B72" s="49" t="s">
        <v>186</v>
      </c>
      <c r="C72" s="10">
        <f>C41-C70</f>
        <v>9604</v>
      </c>
      <c r="D72" s="10">
        <f>D41-D70</f>
        <v>-26391</v>
      </c>
      <c r="E72" s="10">
        <f>E41-E70</f>
        <v>-18810</v>
      </c>
      <c r="F72" s="10">
        <f>F41-F70</f>
        <v>-28304</v>
      </c>
    </row>
    <row r="73" spans="1:6" ht="25.5" x14ac:dyDescent="0.2">
      <c r="A73" s="38" t="s">
        <v>187</v>
      </c>
      <c r="B73" s="7" t="s">
        <v>188</v>
      </c>
      <c r="C73" s="10"/>
      <c r="D73" s="10"/>
      <c r="E73" s="10"/>
      <c r="F73" s="10"/>
    </row>
    <row r="74" spans="1:6" x14ac:dyDescent="0.2">
      <c r="A74" s="38" t="s">
        <v>19</v>
      </c>
      <c r="B74" s="7"/>
      <c r="C74" s="17"/>
      <c r="D74" s="17"/>
      <c r="E74" s="17"/>
      <c r="F74" s="17"/>
    </row>
    <row r="75" spans="1:6" ht="25.5" x14ac:dyDescent="0.2">
      <c r="A75" s="38" t="s">
        <v>189</v>
      </c>
      <c r="B75" s="7" t="s">
        <v>190</v>
      </c>
      <c r="C75" s="10"/>
      <c r="D75" s="10"/>
      <c r="E75" s="10"/>
      <c r="F75" s="10"/>
    </row>
    <row r="76" spans="1:6" ht="25.5" x14ac:dyDescent="0.2">
      <c r="A76" s="38" t="s">
        <v>191</v>
      </c>
      <c r="B76" s="7">
        <v>20</v>
      </c>
      <c r="C76" s="10">
        <f>C72</f>
        <v>9604</v>
      </c>
      <c r="D76" s="10">
        <f>D72</f>
        <v>-26391</v>
      </c>
      <c r="E76" s="10">
        <f>E72</f>
        <v>-18810</v>
      </c>
      <c r="F76" s="10">
        <f>F72</f>
        <v>-28304</v>
      </c>
    </row>
    <row r="77" spans="1:6" x14ac:dyDescent="0.2">
      <c r="A77" s="38"/>
      <c r="B77" s="7"/>
      <c r="C77" s="10"/>
      <c r="D77" s="10"/>
      <c r="E77" s="10"/>
      <c r="F77" s="10"/>
    </row>
    <row r="78" spans="1:6" x14ac:dyDescent="0.2">
      <c r="A78" s="38" t="s">
        <v>192</v>
      </c>
      <c r="B78" s="7">
        <v>21</v>
      </c>
      <c r="C78" s="10"/>
      <c r="D78" s="10"/>
      <c r="E78" s="10"/>
      <c r="F78" s="10"/>
    </row>
    <row r="79" spans="1:6" x14ac:dyDescent="0.2">
      <c r="A79" s="38"/>
      <c r="B79" s="7"/>
      <c r="C79" s="17"/>
      <c r="D79" s="17"/>
      <c r="E79" s="17"/>
      <c r="F79" s="17"/>
    </row>
    <row r="80" spans="1:6" ht="25.5" x14ac:dyDescent="0.2">
      <c r="A80" s="38" t="s">
        <v>193</v>
      </c>
      <c r="B80" s="7">
        <v>22</v>
      </c>
      <c r="C80" s="10">
        <f>C76</f>
        <v>9604</v>
      </c>
      <c r="D80" s="10">
        <f>D76</f>
        <v>-26391</v>
      </c>
      <c r="E80" s="10">
        <f>E76</f>
        <v>-18810</v>
      </c>
      <c r="F80" s="10">
        <f>F76</f>
        <v>-28304</v>
      </c>
    </row>
    <row r="81" spans="1:6" x14ac:dyDescent="0.2">
      <c r="A81" s="38" t="s">
        <v>194</v>
      </c>
      <c r="B81" s="7">
        <v>23</v>
      </c>
      <c r="C81" s="17"/>
      <c r="D81" s="17"/>
      <c r="E81" s="17"/>
      <c r="F81" s="17"/>
    </row>
    <row r="82" spans="1:6" x14ac:dyDescent="0.2">
      <c r="A82" s="38"/>
      <c r="B82" s="7"/>
      <c r="C82" s="10"/>
      <c r="D82" s="10"/>
      <c r="E82" s="10"/>
      <c r="F82" s="10"/>
    </row>
    <row r="83" spans="1:6" x14ac:dyDescent="0.2">
      <c r="A83" s="38" t="s">
        <v>75</v>
      </c>
      <c r="B83" s="7">
        <v>24</v>
      </c>
      <c r="C83" s="10"/>
      <c r="D83" s="10"/>
      <c r="E83" s="10"/>
      <c r="F83" s="10"/>
    </row>
    <row r="84" spans="1:6" x14ac:dyDescent="0.2">
      <c r="A84" s="38"/>
      <c r="B84" s="7"/>
      <c r="C84" s="10"/>
      <c r="D84" s="10"/>
      <c r="E84" s="10"/>
      <c r="F84" s="10"/>
    </row>
    <row r="85" spans="1:6" x14ac:dyDescent="0.2">
      <c r="A85" s="48" t="s">
        <v>195</v>
      </c>
      <c r="B85" s="9">
        <v>25</v>
      </c>
      <c r="C85" s="17">
        <f>C80</f>
        <v>9604</v>
      </c>
      <c r="D85" s="17">
        <f>D80</f>
        <v>-26391</v>
      </c>
      <c r="E85" s="17">
        <f>E80</f>
        <v>-18810</v>
      </c>
      <c r="F85" s="17">
        <f>F80</f>
        <v>-28304</v>
      </c>
    </row>
    <row r="86" spans="1:6" x14ac:dyDescent="0.2">
      <c r="A86" s="50"/>
      <c r="B86" s="51"/>
      <c r="C86" s="52"/>
      <c r="D86" s="52"/>
      <c r="E86" s="52"/>
      <c r="F86" s="52"/>
    </row>
    <row r="87" spans="1:6" x14ac:dyDescent="0.2">
      <c r="A87" s="53" t="s">
        <v>196</v>
      </c>
      <c r="B87" s="53"/>
      <c r="C87" s="53"/>
      <c r="D87" s="53"/>
      <c r="E87" s="53"/>
      <c r="F87" s="53"/>
    </row>
    <row r="90" spans="1:6" ht="38.25" x14ac:dyDescent="0.2">
      <c r="A90" s="26" t="s">
        <v>79</v>
      </c>
      <c r="B90" s="1" t="s">
        <v>197</v>
      </c>
    </row>
    <row r="91" spans="1:6" x14ac:dyDescent="0.2">
      <c r="A91" s="25"/>
    </row>
    <row r="92" spans="1:6" x14ac:dyDescent="0.2">
      <c r="A92" s="27" t="s">
        <v>84</v>
      </c>
      <c r="B92" s="1" t="s">
        <v>197</v>
      </c>
    </row>
    <row r="93" spans="1:6" x14ac:dyDescent="0.2">
      <c r="A93" s="25"/>
    </row>
    <row r="94" spans="1:6" x14ac:dyDescent="0.2">
      <c r="A94" s="25" t="s">
        <v>80</v>
      </c>
      <c r="B94" s="1" t="s">
        <v>197</v>
      </c>
    </row>
    <row r="95" spans="1:6" x14ac:dyDescent="0.2">
      <c r="A95" s="25"/>
    </row>
    <row r="96" spans="1:6" x14ac:dyDescent="0.2">
      <c r="A96" s="1" t="s">
        <v>81</v>
      </c>
    </row>
    <row r="97" spans="1:1" x14ac:dyDescent="0.2">
      <c r="A97" s="25" t="s">
        <v>82</v>
      </c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</sheetData>
  <mergeCells count="6">
    <mergeCell ref="E1:F1"/>
    <mergeCell ref="A3:F3"/>
    <mergeCell ref="A4:F4"/>
    <mergeCell ref="A5:F5"/>
    <mergeCell ref="A6:F6"/>
    <mergeCell ref="A87:F8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Timur Bekenev</cp:lastModifiedBy>
  <cp:lastPrinted>2013-10-10T09:38:40Z</cp:lastPrinted>
  <dcterms:created xsi:type="dcterms:W3CDTF">2013-10-10T09:38:08Z</dcterms:created>
  <dcterms:modified xsi:type="dcterms:W3CDTF">2014-01-14T11:02:51Z</dcterms:modified>
</cp:coreProperties>
</file>