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баланс" sheetId="1" r:id="rId1"/>
    <sheet name="ОСД" sheetId="2" r:id="rId2"/>
    <sheet name="ДДС" sheetId="3" r:id="rId3"/>
    <sheet name="Капитал" sheetId="4" r:id="rId4"/>
  </sheets>
  <calcPr calcId="145621"/>
</workbook>
</file>

<file path=xl/calcChain.xml><?xml version="1.0" encoding="utf-8"?>
<calcChain xmlns="http://schemas.openxmlformats.org/spreadsheetml/2006/main">
  <c r="I8" i="4" l="1"/>
  <c r="F8" i="4"/>
  <c r="G8" i="4"/>
  <c r="H8" i="4"/>
  <c r="E8" i="4"/>
  <c r="E12" i="2"/>
  <c r="E20" i="2" s="1"/>
  <c r="E23" i="2" s="1"/>
  <c r="C57" i="1"/>
  <c r="C56" i="1"/>
  <c r="D56" i="1"/>
  <c r="C55" i="1"/>
  <c r="D55" i="1"/>
  <c r="D53" i="1"/>
  <c r="C53" i="1"/>
  <c r="D45" i="1"/>
  <c r="C45" i="1"/>
  <c r="D37" i="1"/>
  <c r="D39" i="1" s="1"/>
  <c r="C39" i="1"/>
  <c r="C37" i="1"/>
  <c r="C27" i="1"/>
  <c r="D27" i="1"/>
  <c r="D29" i="1" s="1"/>
  <c r="C16" i="1"/>
  <c r="D16" i="1"/>
  <c r="C14" i="4"/>
  <c r="C16" i="4" s="1"/>
  <c r="D30" i="1" l="1"/>
  <c r="D57" i="1"/>
</calcChain>
</file>

<file path=xl/sharedStrings.xml><?xml version="1.0" encoding="utf-8"?>
<sst xmlns="http://schemas.openxmlformats.org/spreadsheetml/2006/main" count="150" uniqueCount="133">
  <si>
    <t xml:space="preserve">КОНСОЛИДИРОВАННЫЙ ОТЧЕТ О ФИНАНСОВОМ ПОЛОЖЕНИИ </t>
  </si>
  <si>
    <t>В тысячах тенге</t>
  </si>
  <si>
    <t>Прим.</t>
  </si>
  <si>
    <t>31 марта 2015</t>
  </si>
  <si>
    <t xml:space="preserve">31 декабря 2014 </t>
  </si>
  <si>
    <t>АКТИВЫ</t>
  </si>
  <si>
    <t>Долгосрочные активы</t>
  </si>
  <si>
    <t>Основные средства</t>
  </si>
  <si>
    <t>Гудвил</t>
  </si>
  <si>
    <t>Неснижаемые запасы государственного зерна</t>
  </si>
  <si>
    <t>Долгосрочная дебиторская задолженность</t>
  </si>
  <si>
    <t>Прочие долгосрочные активы</t>
  </si>
  <si>
    <t>Краткосрочные активы</t>
  </si>
  <si>
    <t>Товарно-материальные запасы</t>
  </si>
  <si>
    <t>Налог на добавленную стоимость и прочие налоги к возмещению</t>
  </si>
  <si>
    <t>Предоплата по подоходному налогу</t>
  </si>
  <si>
    <t xml:space="preserve">Краткосрочные авансы выданные </t>
  </si>
  <si>
    <t>Весенне-летнее финансирование посевов</t>
  </si>
  <si>
    <t>Займы выданные</t>
  </si>
  <si>
    <t>Краткосрочные банковские вклады</t>
  </si>
  <si>
    <t>Денежные средства и их эквиваленты</t>
  </si>
  <si>
    <t>Активы, классифицированные как предназначенные для продажи</t>
  </si>
  <si>
    <t>ИТОГО АКТИВЫ</t>
  </si>
  <si>
    <r>
      <t>КАПИТАЛ И ОБЯЗАТЕЛЬСТВА</t>
    </r>
    <r>
      <rPr>
        <b/>
        <sz val="9"/>
        <color theme="1"/>
        <rFont val="Arial"/>
        <family val="2"/>
        <charset val="204"/>
      </rPr>
      <t xml:space="preserve"> </t>
    </r>
  </si>
  <si>
    <t>Капитал</t>
  </si>
  <si>
    <t>Уставный капитал</t>
  </si>
  <si>
    <t>Резерв от пересчета иностранной валюты</t>
  </si>
  <si>
    <t xml:space="preserve">Нераспределенная прибыль </t>
  </si>
  <si>
    <t>Неконтрольные доли участия</t>
  </si>
  <si>
    <t>Итого капитал</t>
  </si>
  <si>
    <t>Долгосрочные обязательства</t>
  </si>
  <si>
    <t>Обязательства по финансовой аренде</t>
  </si>
  <si>
    <t>Обязательства по отложенному налогу</t>
  </si>
  <si>
    <t>Краткосрочные обязательства</t>
  </si>
  <si>
    <t>Итого обязательства</t>
  </si>
  <si>
    <t xml:space="preserve">ИТОГО КАПИТАЛ И ОБЯЗАТЕЛЬСТВА </t>
  </si>
  <si>
    <t>Балансовая стоимость одной простой акции, тенге</t>
  </si>
  <si>
    <t>КОНСОЛИДИРОВАННЫЙ ОТЧЕТ О СОВОКУПНОМ ДОХОДЕ</t>
  </si>
  <si>
    <t>31 марта 2015 года</t>
  </si>
  <si>
    <t xml:space="preserve">31 марта 2014 года 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</si>
  <si>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</si>
  <si>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</si>
  <si>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</si>
  <si>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</si>
  <si>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Убыток от курсовой разницы, нетто</t>
  </si>
  <si>
    <t>Доходы от финансирования</t>
  </si>
  <si>
    <t>Доля в прибыли ассоциированной компании и совместного предприятия</t>
  </si>
  <si>
    <t>Затраты по финансированию</t>
  </si>
  <si>
    <t>Прочие доходы</t>
  </si>
  <si>
    <t>Прочие расходы</t>
  </si>
  <si>
    <t xml:space="preserve">Прибыль до налогообложения </t>
  </si>
  <si>
    <t>Расходы по налогу на прибыль</t>
  </si>
  <si>
    <t>Прибыль/ (убыток) за отчетный год</t>
  </si>
  <si>
    <t>Прибыль/ (убыток), приходящаяся на:</t>
  </si>
  <si>
    <t>Акционера материнской компании</t>
  </si>
  <si>
    <t>Прочий совокупный доход:</t>
  </si>
  <si>
    <t>Курсовые разницы при пересчете отчетности дочерних организаций заграницей за вычетом налогов</t>
  </si>
  <si>
    <t>Прочий совокупный доход за отчетный год, за вычетом налогов</t>
  </si>
  <si>
    <t>Итого совокупный доход за отчетный год, за вычетом налогов</t>
  </si>
  <si>
    <t xml:space="preserve">Приходящийся на: </t>
  </si>
  <si>
    <t xml:space="preserve">Неконтрольные доли участия </t>
  </si>
  <si>
    <t>Прибыль на акцию</t>
  </si>
  <si>
    <t>Базовая и разводненная, в отношении прибыли за отчетный год, приходящейся на держателей простых акций материнской компании</t>
  </si>
  <si>
    <t>КОНСОЛИДИРОВАННЫЙ ОТЧЕТ ОБ ИЗМЕНЕНИЯХ В КАПИТАЛЕ</t>
  </si>
  <si>
    <t>На 1 января 2014 г.</t>
  </si>
  <si>
    <t xml:space="preserve">Прибыль за отчетный период </t>
  </si>
  <si>
    <t xml:space="preserve">Прочий совокупный доход за отчетный период </t>
  </si>
  <si>
    <t xml:space="preserve">Итого совокупный доход за отчетный период </t>
  </si>
  <si>
    <t>Выпуск акций</t>
  </si>
  <si>
    <t>Операции с Акционером</t>
  </si>
  <si>
    <t>На 1 января 2015 г.</t>
  </si>
  <si>
    <t>Прочий совокупный доход за отчетный период (неаудировано)</t>
  </si>
  <si>
    <t>Итого совокупный доход за отчетный период</t>
  </si>
  <si>
    <t>На 31 марта 2015 г.</t>
  </si>
  <si>
    <t>ОТЧЕТ О ДВИЖЕНИИ ДЕНЕЖНЫХ СРЕДСТВ</t>
  </si>
  <si>
    <t>За год,</t>
  </si>
  <si>
    <t>закончившихся 31 марта</t>
  </si>
  <si>
    <t>2015 года</t>
  </si>
  <si>
    <t>2014 года</t>
  </si>
  <si>
    <t>Прибыль/(убыток) до налогообложения</t>
  </si>
  <si>
    <t>Корректировки на:</t>
  </si>
  <si>
    <t>Износ основных средств и нематериальных активов</t>
  </si>
  <si>
    <t>Убыток от выбытия основных средств</t>
  </si>
  <si>
    <t>Начисленные затраты по финансированию</t>
  </si>
  <si>
    <t>Начисленные доходы от финансирования</t>
  </si>
  <si>
    <t>Доля в чистой прибыли совместного предприятия</t>
  </si>
  <si>
    <t>Восстановление резерва по безнадежной задолженности</t>
  </si>
  <si>
    <t>Нереализованная отрицательная/(положительная) курсовая разница</t>
  </si>
  <si>
    <t>Изменения оборотных активов и краткосрочных обязательств:</t>
  </si>
  <si>
    <t>Изменение в товарно-материальных запасах</t>
  </si>
  <si>
    <t>Изменение в государственных запасах зерна</t>
  </si>
  <si>
    <t>Изменение в налоге на добавленную стоимость и прочих налогах к возмещению</t>
  </si>
  <si>
    <t>Изменение в авансах выданных</t>
  </si>
  <si>
    <t>Изменение в весенне-летнем финансировании</t>
  </si>
  <si>
    <t>Изменение в займах, предоставленных клиентам</t>
  </si>
  <si>
    <t>Изменение в прочих финансовых активах</t>
  </si>
  <si>
    <t>Изменение в дебиторской задолженности</t>
  </si>
  <si>
    <t>Изменение в налогах к уплате</t>
  </si>
  <si>
    <t>Изменение в кредиторской задолженности</t>
  </si>
  <si>
    <t>Изменение в авансах полученных</t>
  </si>
  <si>
    <t>Поступление/(выбытие) денежных средств от операционной деятельности</t>
  </si>
  <si>
    <t>Уплаченный подоходный налог</t>
  </si>
  <si>
    <t>Проценты полученные по займам и прочим финансовым активам</t>
  </si>
  <si>
    <t>Чистое (выбытие)/поступление денежных средств от операционной деятельности</t>
  </si>
  <si>
    <t>Инвестиционная деятельность:</t>
  </si>
  <si>
    <t>Погашение/(размещение) банковских депозитов</t>
  </si>
  <si>
    <t>Чистые денежные средства, полученные от (использованные в) инвестиционной деятельности</t>
  </si>
  <si>
    <t>Финансовая деятельность:</t>
  </si>
  <si>
    <t>Погашение государственных займов</t>
  </si>
  <si>
    <t>Получение займов от коммерческих банков</t>
  </si>
  <si>
    <t>Погашение займов от коммерческих банков</t>
  </si>
  <si>
    <t>Получение займов от Акционера</t>
  </si>
  <si>
    <t>Чистые денежные средства, полученные от / (использованные в) финансовой деятельности</t>
  </si>
  <si>
    <t>Чистое увеличение в денежных средствах и их эквивалентах</t>
  </si>
  <si>
    <t>Денежные средства и их эквиваленты на начало отчётного периода</t>
  </si>
  <si>
    <t>Денежные средства и их эквиваленты на конец отчётного периода</t>
  </si>
  <si>
    <t>Инвестиции в соместные предприятия</t>
  </si>
  <si>
    <t>Активы по отсроченному подоходному налогу</t>
  </si>
  <si>
    <t xml:space="preserve">Займы выданные </t>
  </si>
  <si>
    <t xml:space="preserve">Дебиторская и прочая задолженность </t>
  </si>
  <si>
    <t>Капитал, приходящийся на акционера материнской компании</t>
  </si>
  <si>
    <t>Выпущенные долговые ценные бумаги</t>
  </si>
  <si>
    <t>Займы полученные</t>
  </si>
  <si>
    <t xml:space="preserve">Авансы полученные </t>
  </si>
  <si>
    <t>Кредиторская задолженность</t>
  </si>
  <si>
    <t>Налоги к уплате</t>
  </si>
  <si>
    <t>Обязательства, непосредственно связанные с активами, предназначенными для продажи</t>
  </si>
  <si>
    <t>Доходы от реализации продукции и оказанных услуг</t>
  </si>
  <si>
    <t>Себестоимость реализованной продукции и оказанных услуг</t>
  </si>
  <si>
    <t>Уплаченные проценты по займам и  долговым ценным бумагам</t>
  </si>
  <si>
    <t>Реализация ОС и НМА</t>
  </si>
  <si>
    <t>Приходится на акционеров материнской компании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</si>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</sst>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6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1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 wrapText="1"/>
    </xf>
    <xf numFmtId="0" fontId="4" fillId="2" borderId="0" xfId="0" applyFont="1" applyFill="1" applyBorder="1" applyAlignment="1"/>
    <xf numFmtId="0" fontId="1" fillId="2" borderId="0" xfId="0" applyFont="1" applyFill="1" applyAlignment="1">
      <alignment horizontal="center" wrapText="1"/>
    </xf>
    <xf numFmtId="0" fontId="1" fillId="2" borderId="0" xfId="0" quotePrefix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indent="1"/>
    </xf>
    <xf numFmtId="164" fontId="5" fillId="0" borderId="0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0" fontId="2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Border="1" applyAlignment="1">
      <alignment horizontal="left" vertical="top" indent="1"/>
    </xf>
    <xf numFmtId="164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0" fontId="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Continuous" wrapText="1"/>
    </xf>
    <xf numFmtId="0" fontId="2" fillId="2" borderId="0" xfId="0" applyFont="1" applyFill="1" applyAlignment="1">
      <alignment horizontal="centerContinuous"/>
    </xf>
    <xf numFmtId="0" fontId="2" fillId="2" borderId="0" xfId="0" quotePrefix="1" applyFont="1" applyFill="1" applyBorder="1" applyAlignment="1">
      <alignment horizontal="right" wrapText="1"/>
    </xf>
    <xf numFmtId="0" fontId="2" fillId="0" borderId="0" xfId="0" quotePrefix="1" applyFont="1" applyFill="1" applyBorder="1" applyAlignment="1">
      <alignment horizontal="right" wrapText="1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164" fontId="2" fillId="0" borderId="0" xfId="0" applyNumberFormat="1" applyFont="1" applyFill="1" applyAlignment="1">
      <alignment wrapText="1"/>
    </xf>
    <xf numFmtId="0" fontId="7" fillId="2" borderId="0" xfId="0" applyFont="1" applyFill="1" applyBorder="1" applyAlignment="1">
      <alignment horizontal="left" indent="1"/>
    </xf>
    <xf numFmtId="0" fontId="1" fillId="2" borderId="4" xfId="0" applyFont="1" applyFill="1" applyBorder="1" applyAlignment="1"/>
    <xf numFmtId="0" fontId="1" fillId="2" borderId="4" xfId="0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2" borderId="4" xfId="0" applyFont="1" applyFill="1" applyBorder="1" applyAlignment="1"/>
    <xf numFmtId="164" fontId="6" fillId="2" borderId="4" xfId="0" applyNumberFormat="1" applyFont="1" applyFill="1" applyBorder="1" applyAlignment="1">
      <alignment wrapText="1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166" fontId="7" fillId="2" borderId="5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wrapText="1"/>
    </xf>
    <xf numFmtId="0" fontId="2" fillId="2" borderId="3" xfId="0" quotePrefix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wrapText="1"/>
    </xf>
    <xf numFmtId="0" fontId="2" fillId="2" borderId="0" xfId="0" quotePrefix="1" applyFont="1" applyFill="1" applyAlignment="1">
      <alignment horizontal="left" vertical="top" wrapText="1"/>
    </xf>
    <xf numFmtId="164" fontId="2" fillId="2" borderId="0" xfId="0" applyNumberFormat="1" applyFont="1" applyFill="1" applyAlignment="1">
      <alignment wrapText="1"/>
    </xf>
    <xf numFmtId="0" fontId="2" fillId="2" borderId="0" xfId="0" quotePrefix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3" xfId="0" quotePrefix="1" applyFont="1" applyFill="1" applyBorder="1" applyAlignment="1">
      <alignment horizontal="left" vertical="top" wrapText="1"/>
    </xf>
    <xf numFmtId="0" fontId="1" fillId="2" borderId="0" xfId="0" quotePrefix="1" applyFont="1" applyFill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4" xfId="0" quotePrefix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6" xfId="0" quotePrefix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wrapText="1"/>
    </xf>
    <xf numFmtId="0" fontId="2" fillId="2" borderId="2" xfId="0" quotePrefix="1" applyFont="1" applyFill="1" applyBorder="1" applyAlignment="1">
      <alignment horizontal="left" wrapText="1" indent="1"/>
    </xf>
    <xf numFmtId="166" fontId="7" fillId="0" borderId="5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9"/>
  <sheetViews>
    <sheetView topLeftCell="A10" workbookViewId="0">
      <selection activeCell="J12" sqref="J12"/>
    </sheetView>
  </sheetViews>
  <sheetFormatPr defaultRowHeight="15" x14ac:dyDescent="0.25"/>
  <cols>
    <col min="1" max="1" width="53.42578125" customWidth="1"/>
    <col min="2" max="2" width="8.140625" customWidth="1"/>
    <col min="3" max="3" width="19" customWidth="1"/>
    <col min="4" max="4" width="18.7109375" customWidth="1"/>
  </cols>
  <sheetData>
    <row r="3" spans="1:4" x14ac:dyDescent="0.25">
      <c r="A3" s="1" t="s">
        <v>0</v>
      </c>
      <c r="B3" s="2"/>
      <c r="C3" s="3"/>
      <c r="D3" s="4"/>
    </row>
    <row r="4" spans="1:4" ht="36.75" x14ac:dyDescent="0.25">
      <c r="A4" s="5" t="s">
        <v>1</v>
      </c>
      <c r="B4" s="6" t="s">
        <v>2</v>
      </c>
      <c r="C4" s="7" t="s">
        <v>3</v>
      </c>
      <c r="D4" s="8" t="s">
        <v>4</v>
      </c>
    </row>
    <row r="5" spans="1:4" x14ac:dyDescent="0.25">
      <c r="A5" s="9"/>
      <c r="B5" s="10"/>
      <c r="C5" s="11"/>
      <c r="D5" s="12"/>
    </row>
    <row r="6" spans="1:4" x14ac:dyDescent="0.25">
      <c r="A6" s="13" t="s">
        <v>5</v>
      </c>
      <c r="B6" s="14"/>
      <c r="C6" s="15"/>
      <c r="D6" s="16"/>
    </row>
    <row r="7" spans="1:4" x14ac:dyDescent="0.25">
      <c r="A7" s="13" t="s">
        <v>6</v>
      </c>
      <c r="B7" s="14"/>
      <c r="C7" s="15"/>
      <c r="D7" s="17"/>
    </row>
    <row r="8" spans="1:4" x14ac:dyDescent="0.25">
      <c r="A8" s="18" t="s">
        <v>9</v>
      </c>
      <c r="B8" s="19"/>
      <c r="C8" s="20">
        <v>14483538</v>
      </c>
      <c r="D8" s="17">
        <v>14200727</v>
      </c>
    </row>
    <row r="9" spans="1:4" x14ac:dyDescent="0.25">
      <c r="A9" s="18" t="s">
        <v>7</v>
      </c>
      <c r="B9" s="19"/>
      <c r="C9" s="20">
        <v>9741671</v>
      </c>
      <c r="D9" s="17">
        <v>9905103</v>
      </c>
    </row>
    <row r="10" spans="1:4" x14ac:dyDescent="0.25">
      <c r="A10" s="18" t="s">
        <v>116</v>
      </c>
      <c r="B10" s="19"/>
      <c r="C10" s="23">
        <v>2206044</v>
      </c>
      <c r="D10" s="21">
        <v>2518040</v>
      </c>
    </row>
    <row r="11" spans="1:4" x14ac:dyDescent="0.25">
      <c r="A11" s="18" t="s">
        <v>10</v>
      </c>
      <c r="B11" s="19"/>
      <c r="C11" s="23">
        <v>1113715</v>
      </c>
      <c r="D11" s="17">
        <v>26172</v>
      </c>
    </row>
    <row r="12" spans="1:4" x14ac:dyDescent="0.25">
      <c r="A12" s="18" t="s">
        <v>117</v>
      </c>
      <c r="B12" s="19"/>
      <c r="C12" s="20">
        <v>343562</v>
      </c>
      <c r="D12" s="17">
        <v>158344</v>
      </c>
    </row>
    <row r="13" spans="1:4" x14ac:dyDescent="0.25">
      <c r="A13" s="22" t="s">
        <v>118</v>
      </c>
      <c r="B13" s="19"/>
      <c r="C13" s="20">
        <v>107567</v>
      </c>
      <c r="D13" s="17">
        <v>624452</v>
      </c>
    </row>
    <row r="14" spans="1:4" x14ac:dyDescent="0.25">
      <c r="A14" s="18" t="s">
        <v>11</v>
      </c>
      <c r="B14" s="19"/>
      <c r="C14" s="20">
        <v>274070</v>
      </c>
      <c r="D14" s="17">
        <v>269226</v>
      </c>
    </row>
    <row r="15" spans="1:4" x14ac:dyDescent="0.25">
      <c r="A15" s="18" t="s">
        <v>8</v>
      </c>
      <c r="B15" s="19"/>
      <c r="C15" s="20">
        <v>41300</v>
      </c>
      <c r="D15" s="17">
        <v>41300</v>
      </c>
    </row>
    <row r="16" spans="1:4" x14ac:dyDescent="0.25">
      <c r="A16" s="35"/>
      <c r="B16" s="34"/>
      <c r="C16" s="32">
        <f>SUM(C8:C15)</f>
        <v>28311467</v>
      </c>
      <c r="D16" s="32">
        <f>ROUND(SUM(D8:D15),)</f>
        <v>27743364</v>
      </c>
    </row>
    <row r="17" spans="1:4" x14ac:dyDescent="0.25">
      <c r="A17" s="13" t="s">
        <v>12</v>
      </c>
      <c r="B17" s="19"/>
      <c r="C17" s="29"/>
      <c r="D17" s="17"/>
    </row>
    <row r="18" spans="1:4" x14ac:dyDescent="0.25">
      <c r="A18" s="18" t="s">
        <v>13</v>
      </c>
      <c r="B18" s="19"/>
      <c r="C18" s="29">
        <v>41552024</v>
      </c>
      <c r="D18" s="17">
        <v>39829090</v>
      </c>
    </row>
    <row r="19" spans="1:4" x14ac:dyDescent="0.25">
      <c r="A19" s="18" t="s">
        <v>119</v>
      </c>
      <c r="B19" s="19"/>
      <c r="C19" s="30">
        <v>36383953</v>
      </c>
      <c r="D19" s="17">
        <v>36667602</v>
      </c>
    </row>
    <row r="20" spans="1:4" x14ac:dyDescent="0.25">
      <c r="A20" s="18" t="s">
        <v>20</v>
      </c>
      <c r="B20" s="19"/>
      <c r="C20" s="29">
        <v>27331727</v>
      </c>
      <c r="D20" s="17">
        <v>26571901</v>
      </c>
    </row>
    <row r="21" spans="1:4" x14ac:dyDescent="0.25">
      <c r="A21" s="22" t="s">
        <v>17</v>
      </c>
      <c r="B21" s="19"/>
      <c r="C21" s="29">
        <v>12736188</v>
      </c>
      <c r="D21" s="17">
        <v>2896644</v>
      </c>
    </row>
    <row r="22" spans="1:4" x14ac:dyDescent="0.25">
      <c r="A22" s="31" t="s">
        <v>19</v>
      </c>
      <c r="B22" s="19"/>
      <c r="C22" s="29">
        <v>6731223</v>
      </c>
      <c r="D22" s="17">
        <v>22531062</v>
      </c>
    </row>
    <row r="23" spans="1:4" x14ac:dyDescent="0.25">
      <c r="A23" s="18" t="s">
        <v>14</v>
      </c>
      <c r="B23" s="19"/>
      <c r="C23" s="29">
        <v>2449128</v>
      </c>
      <c r="D23" s="17">
        <v>2269375</v>
      </c>
    </row>
    <row r="24" spans="1:4" x14ac:dyDescent="0.25">
      <c r="A24" s="18" t="s">
        <v>15</v>
      </c>
      <c r="B24" s="19"/>
      <c r="C24" s="29">
        <v>1216950</v>
      </c>
      <c r="D24" s="17">
        <v>786540</v>
      </c>
    </row>
    <row r="25" spans="1:4" x14ac:dyDescent="0.25">
      <c r="A25" s="22" t="s">
        <v>18</v>
      </c>
      <c r="B25" s="19"/>
      <c r="C25" s="29">
        <v>993549</v>
      </c>
      <c r="D25" s="17">
        <v>697373</v>
      </c>
    </row>
    <row r="26" spans="1:4" x14ac:dyDescent="0.25">
      <c r="A26" s="18" t="s">
        <v>16</v>
      </c>
      <c r="B26" s="19"/>
      <c r="C26" s="29">
        <v>407222</v>
      </c>
      <c r="D26" s="17">
        <v>402906</v>
      </c>
    </row>
    <row r="27" spans="1:4" x14ac:dyDescent="0.25">
      <c r="A27" s="26"/>
      <c r="B27" s="27"/>
      <c r="C27" s="28">
        <f>SUM(C18:C26)</f>
        <v>129801964</v>
      </c>
      <c r="D27" s="32">
        <f>ROUND(SUM(D18:D26),)</f>
        <v>132652493</v>
      </c>
    </row>
    <row r="28" spans="1:4" x14ac:dyDescent="0.25">
      <c r="A28" s="33" t="s">
        <v>21</v>
      </c>
      <c r="B28" s="34"/>
      <c r="C28" s="32">
        <v>426182</v>
      </c>
      <c r="D28" s="17">
        <v>1430371</v>
      </c>
    </row>
    <row r="29" spans="1:4" x14ac:dyDescent="0.25">
      <c r="A29" s="35"/>
      <c r="B29" s="36"/>
      <c r="C29" s="32">
        <v>130228146</v>
      </c>
      <c r="D29" s="32">
        <f>D28+D27</f>
        <v>134082864</v>
      </c>
    </row>
    <row r="30" spans="1:4" ht="15.75" thickBot="1" x14ac:dyDescent="0.3">
      <c r="A30" s="37" t="s">
        <v>22</v>
      </c>
      <c r="B30" s="38"/>
      <c r="C30" s="39">
        <v>158539613</v>
      </c>
      <c r="D30" s="39">
        <f>D29+D16</f>
        <v>161826228</v>
      </c>
    </row>
    <row r="31" spans="1:4" x14ac:dyDescent="0.25">
      <c r="A31" s="40"/>
      <c r="B31" s="15"/>
      <c r="C31" s="29"/>
      <c r="D31" s="17"/>
    </row>
    <row r="32" spans="1:4" x14ac:dyDescent="0.25">
      <c r="A32" s="41" t="s">
        <v>23</v>
      </c>
      <c r="B32" s="14"/>
      <c r="C32" s="29"/>
      <c r="D32" s="17"/>
    </row>
    <row r="33" spans="1:4" x14ac:dyDescent="0.25">
      <c r="A33" s="13" t="s">
        <v>24</v>
      </c>
      <c r="B33" s="14"/>
      <c r="C33" s="29"/>
      <c r="D33" s="17"/>
    </row>
    <row r="34" spans="1:4" x14ac:dyDescent="0.25">
      <c r="A34" s="18" t="s">
        <v>25</v>
      </c>
      <c r="B34" s="19"/>
      <c r="C34" s="29">
        <v>51120065</v>
      </c>
      <c r="D34" s="17">
        <v>51120065</v>
      </c>
    </row>
    <row r="35" spans="1:4" x14ac:dyDescent="0.25">
      <c r="A35" s="18" t="s">
        <v>26</v>
      </c>
      <c r="B35" s="19"/>
      <c r="C35" s="29">
        <v>-502972</v>
      </c>
      <c r="D35" s="17">
        <v>-176161</v>
      </c>
    </row>
    <row r="36" spans="1:4" x14ac:dyDescent="0.25">
      <c r="A36" s="24" t="s">
        <v>27</v>
      </c>
      <c r="B36" s="25"/>
      <c r="C36" s="142">
        <v>16154574</v>
      </c>
      <c r="D36" s="143">
        <v>15174639</v>
      </c>
    </row>
    <row r="37" spans="1:4" x14ac:dyDescent="0.25">
      <c r="A37" s="63" t="s">
        <v>120</v>
      </c>
      <c r="B37" s="19"/>
      <c r="C37" s="29">
        <f>SUM(C34:C36)</f>
        <v>66771667</v>
      </c>
      <c r="D37" s="17">
        <f>SUM(D34:D36)</f>
        <v>66118543</v>
      </c>
    </row>
    <row r="38" spans="1:4" x14ac:dyDescent="0.25">
      <c r="A38" s="144" t="s">
        <v>28</v>
      </c>
      <c r="B38" s="25"/>
      <c r="C38" s="29">
        <v>848</v>
      </c>
      <c r="D38" s="17">
        <v>849</v>
      </c>
    </row>
    <row r="39" spans="1:4" ht="15.75" thickBot="1" x14ac:dyDescent="0.3">
      <c r="A39" s="42" t="s">
        <v>29</v>
      </c>
      <c r="B39" s="43"/>
      <c r="C39" s="39">
        <f>SUM(C37:C38)</f>
        <v>66772515</v>
      </c>
      <c r="D39" s="44">
        <f>D38+D37</f>
        <v>66119392</v>
      </c>
    </row>
    <row r="40" spans="1:4" x14ac:dyDescent="0.25">
      <c r="A40" s="45"/>
      <c r="B40" s="46"/>
      <c r="C40" s="29"/>
      <c r="D40" s="17"/>
    </row>
    <row r="41" spans="1:4" x14ac:dyDescent="0.25">
      <c r="A41" s="45" t="s">
        <v>30</v>
      </c>
      <c r="B41" s="46"/>
      <c r="C41" s="47"/>
      <c r="D41" s="17"/>
    </row>
    <row r="42" spans="1:4" x14ac:dyDescent="0.25">
      <c r="A42" s="49" t="s">
        <v>121</v>
      </c>
      <c r="B42" s="19"/>
      <c r="C42" s="29">
        <v>22916641</v>
      </c>
      <c r="D42" s="17">
        <v>22897432</v>
      </c>
    </row>
    <row r="43" spans="1:4" x14ac:dyDescent="0.25">
      <c r="A43" s="48" t="s">
        <v>32</v>
      </c>
      <c r="B43" s="46"/>
      <c r="C43" s="29">
        <v>170300</v>
      </c>
      <c r="D43" s="17">
        <v>137152</v>
      </c>
    </row>
    <row r="44" spans="1:4" x14ac:dyDescent="0.25">
      <c r="A44" s="48" t="s">
        <v>31</v>
      </c>
      <c r="B44" s="46"/>
      <c r="C44" s="29">
        <v>18408</v>
      </c>
      <c r="D44" s="17">
        <v>64294</v>
      </c>
    </row>
    <row r="45" spans="1:4" x14ac:dyDescent="0.25">
      <c r="A45" s="35"/>
      <c r="B45" s="145"/>
      <c r="C45" s="32">
        <f>SUM(C42:C44)</f>
        <v>23105349</v>
      </c>
      <c r="D45" s="146">
        <f>SUM(D42:D44)</f>
        <v>23098878</v>
      </c>
    </row>
    <row r="46" spans="1:4" x14ac:dyDescent="0.25">
      <c r="A46" s="13" t="s">
        <v>33</v>
      </c>
      <c r="B46" s="19"/>
      <c r="C46" s="29"/>
      <c r="D46" s="17"/>
    </row>
    <row r="47" spans="1:4" x14ac:dyDescent="0.25">
      <c r="A47" s="18" t="s">
        <v>122</v>
      </c>
      <c r="B47" s="19"/>
      <c r="C47" s="29">
        <v>42044995</v>
      </c>
      <c r="D47" s="17">
        <v>47011279</v>
      </c>
    </row>
    <row r="48" spans="1:4" x14ac:dyDescent="0.25">
      <c r="A48" s="18" t="s">
        <v>121</v>
      </c>
      <c r="B48" s="19"/>
      <c r="C48" s="29">
        <v>23365510</v>
      </c>
      <c r="D48" s="17">
        <v>22433835</v>
      </c>
    </row>
    <row r="49" spans="1:4" x14ac:dyDescent="0.25">
      <c r="A49" s="49" t="s">
        <v>123</v>
      </c>
      <c r="B49" s="19"/>
      <c r="C49" s="29">
        <v>1898950</v>
      </c>
      <c r="D49" s="17">
        <v>1400172</v>
      </c>
    </row>
    <row r="50" spans="1:4" x14ac:dyDescent="0.25">
      <c r="A50" s="18" t="s">
        <v>124</v>
      </c>
      <c r="B50" s="19"/>
      <c r="C50" s="29">
        <v>1057709</v>
      </c>
      <c r="D50" s="17">
        <v>999666</v>
      </c>
    </row>
    <row r="51" spans="1:4" x14ac:dyDescent="0.25">
      <c r="A51" s="18" t="s">
        <v>31</v>
      </c>
      <c r="B51" s="19"/>
      <c r="C51" s="29">
        <v>215458</v>
      </c>
      <c r="D51" s="17">
        <v>169596</v>
      </c>
    </row>
    <row r="52" spans="1:4" x14ac:dyDescent="0.25">
      <c r="A52" s="24" t="s">
        <v>125</v>
      </c>
      <c r="B52" s="25"/>
      <c r="C52" s="142">
        <v>79127</v>
      </c>
      <c r="D52" s="143">
        <v>190979</v>
      </c>
    </row>
    <row r="53" spans="1:4" x14ac:dyDescent="0.25">
      <c r="A53" s="18"/>
      <c r="B53" s="19"/>
      <c r="C53" s="30">
        <f>SUM(C47:C52)</f>
        <v>68661749</v>
      </c>
      <c r="D53" s="17">
        <f>SUM(D47:D52)</f>
        <v>72205527</v>
      </c>
    </row>
    <row r="54" spans="1:4" ht="24.75" x14ac:dyDescent="0.25">
      <c r="A54" s="147" t="s">
        <v>126</v>
      </c>
      <c r="B54" s="25"/>
      <c r="C54" s="29">
        <v>0</v>
      </c>
      <c r="D54" s="17">
        <v>402431</v>
      </c>
    </row>
    <row r="55" spans="1:4" x14ac:dyDescent="0.25">
      <c r="A55" s="31"/>
      <c r="B55" s="19"/>
      <c r="C55" s="32">
        <f>SUM(C53:C54)</f>
        <v>68661749</v>
      </c>
      <c r="D55" s="50">
        <f>SUM(D53:D54)</f>
        <v>72607958</v>
      </c>
    </row>
    <row r="56" spans="1:4" x14ac:dyDescent="0.25">
      <c r="A56" s="51" t="s">
        <v>34</v>
      </c>
      <c r="B56" s="36"/>
      <c r="C56" s="32">
        <f>C55+C45</f>
        <v>91767098</v>
      </c>
      <c r="D56" s="50">
        <f>D55+D45</f>
        <v>95706836</v>
      </c>
    </row>
    <row r="57" spans="1:4" x14ac:dyDescent="0.25">
      <c r="A57" s="51" t="s">
        <v>35</v>
      </c>
      <c r="B57" s="52"/>
      <c r="C57" s="32">
        <f>C39+C56</f>
        <v>158539613</v>
      </c>
      <c r="D57" s="50">
        <f>D56+D39</f>
        <v>161826228</v>
      </c>
    </row>
    <row r="58" spans="1:4" ht="15.75" thickBot="1" x14ac:dyDescent="0.3">
      <c r="A58" s="42" t="s">
        <v>36</v>
      </c>
      <c r="B58" s="38"/>
      <c r="C58" s="53">
        <v>1305.3820451910615</v>
      </c>
      <c r="D58" s="53">
        <v>1292.6057899183031</v>
      </c>
    </row>
    <row r="59" spans="1:4" x14ac:dyDescent="0.25">
      <c r="A59" s="54"/>
      <c r="B59" s="2"/>
      <c r="C59" s="2"/>
      <c r="D59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0"/>
  <sheetViews>
    <sheetView topLeftCell="A13" workbookViewId="0">
      <selection activeCell="J38" sqref="J38"/>
    </sheetView>
  </sheetViews>
  <sheetFormatPr defaultRowHeight="15" x14ac:dyDescent="0.25"/>
  <cols>
    <col min="1" max="1" width="5.42578125" customWidth="1"/>
    <col min="2" max="2" width="19.42578125" customWidth="1"/>
    <col min="3" max="3" width="34" customWidth="1"/>
    <col min="4" max="4" width="21.42578125" customWidth="1"/>
    <col min="5" max="5" width="20.85546875" customWidth="1"/>
  </cols>
  <sheetData>
    <row r="3" spans="2:15" s="2" customFormat="1" ht="12" x14ac:dyDescent="0.2">
      <c r="B3" s="55" t="s">
        <v>37</v>
      </c>
      <c r="D3" s="56"/>
      <c r="E3" s="57"/>
      <c r="F3" s="82"/>
    </row>
    <row r="4" spans="2:15" s="2" customFormat="1" ht="24" x14ac:dyDescent="0.2">
      <c r="B4" s="5" t="s">
        <v>1</v>
      </c>
      <c r="C4" s="6" t="s">
        <v>2</v>
      </c>
      <c r="D4" s="58" t="s">
        <v>38</v>
      </c>
      <c r="E4" s="59" t="s">
        <v>39</v>
      </c>
      <c r="F4" s="82"/>
    </row>
    <row r="5" spans="2:15" s="2" customFormat="1" ht="12" x14ac:dyDescent="0.2">
      <c r="B5" s="60"/>
      <c r="C5" s="10"/>
      <c r="D5" s="61"/>
      <c r="E5" s="62"/>
      <c r="F5" s="82"/>
    </row>
    <row r="6" spans="2:15" s="2" customFormat="1" ht="12" x14ac:dyDescent="0.2">
      <c r="B6" s="18" t="s">
        <v>127</v>
      </c>
      <c r="C6" s="19"/>
      <c r="D6" s="29">
        <v>4617222</v>
      </c>
      <c r="E6" s="21">
        <v>11938106</v>
      </c>
      <c r="F6" s="83"/>
    </row>
    <row r="7" spans="2:15" s="2" customFormat="1" ht="12" x14ac:dyDescent="0.2">
      <c r="B7" s="24" t="s">
        <v>128</v>
      </c>
      <c r="C7" s="25"/>
      <c r="D7" s="29">
        <v>-3449674</v>
      </c>
      <c r="E7" s="21">
        <v>-6466772</v>
      </c>
      <c r="F7" s="83"/>
    </row>
    <row r="8" spans="2:15" s="1" customFormat="1" ht="12" x14ac:dyDescent="0.2">
      <c r="B8" s="64" t="s">
        <v>40</v>
      </c>
      <c r="C8" s="10"/>
      <c r="D8" s="28">
        <v>1167548</v>
      </c>
      <c r="E8" s="62">
        <v>5471334</v>
      </c>
      <c r="F8" s="84"/>
      <c r="G8" s="2"/>
      <c r="H8" s="2"/>
      <c r="I8" s="2"/>
      <c r="J8" s="2"/>
      <c r="K8" s="2"/>
      <c r="M8" s="2"/>
      <c r="N8" s="2"/>
      <c r="O8" s="2"/>
    </row>
    <row r="9" spans="2:15" s="2" customFormat="1" ht="12" x14ac:dyDescent="0.2">
      <c r="B9" s="63"/>
      <c r="C9" s="19"/>
      <c r="D9" s="29"/>
      <c r="E9" s="21"/>
      <c r="F9" s="83"/>
    </row>
    <row r="10" spans="2:15" s="2" customFormat="1" ht="12" x14ac:dyDescent="0.2">
      <c r="B10" s="18" t="s">
        <v>41</v>
      </c>
      <c r="C10" s="19"/>
      <c r="D10" s="29">
        <v>-380211</v>
      </c>
      <c r="E10" s="21">
        <v>-440191</v>
      </c>
      <c r="F10" s="83"/>
    </row>
    <row r="11" spans="2:15" s="2" customFormat="1" ht="12" x14ac:dyDescent="0.2">
      <c r="B11" s="18" t="s">
        <v>42</v>
      </c>
      <c r="C11" s="19"/>
      <c r="D11" s="29">
        <v>-817704</v>
      </c>
      <c r="E11" s="21">
        <v>-2654603</v>
      </c>
      <c r="F11" s="83"/>
    </row>
    <row r="12" spans="2:15" s="1" customFormat="1" ht="12" x14ac:dyDescent="0.2">
      <c r="B12" s="64" t="s">
        <v>43</v>
      </c>
      <c r="C12" s="10"/>
      <c r="D12" s="28">
        <v>-30367</v>
      </c>
      <c r="E12" s="62">
        <f>SUM(E8:E11)</f>
        <v>2376540</v>
      </c>
      <c r="F12" s="84"/>
      <c r="G12" s="85"/>
      <c r="H12" s="2"/>
      <c r="I12" s="2"/>
      <c r="J12" s="2"/>
      <c r="K12" s="2"/>
      <c r="M12" s="2"/>
      <c r="N12" s="2"/>
      <c r="O12" s="2"/>
    </row>
    <row r="13" spans="2:15" s="2" customFormat="1" ht="12" x14ac:dyDescent="0.2">
      <c r="B13" s="40"/>
      <c r="C13" s="19"/>
      <c r="D13" s="29"/>
      <c r="E13" s="21"/>
      <c r="F13" s="83"/>
    </row>
    <row r="14" spans="2:15" s="2" customFormat="1" ht="12" x14ac:dyDescent="0.2">
      <c r="B14" s="18" t="s">
        <v>44</v>
      </c>
      <c r="C14" s="19"/>
      <c r="D14" s="29">
        <v>-51647</v>
      </c>
      <c r="E14" s="21">
        <v>-250602</v>
      </c>
      <c r="F14" s="83"/>
    </row>
    <row r="15" spans="2:15" s="2" customFormat="1" ht="12" x14ac:dyDescent="0.2">
      <c r="B15" s="18" t="s">
        <v>46</v>
      </c>
      <c r="C15" s="19"/>
      <c r="D15" s="29">
        <v>14815</v>
      </c>
      <c r="E15" s="21">
        <v>-10527</v>
      </c>
      <c r="F15" s="83"/>
    </row>
    <row r="16" spans="2:15" s="2" customFormat="1" ht="12" x14ac:dyDescent="0.2">
      <c r="B16" s="18" t="s">
        <v>45</v>
      </c>
      <c r="C16" s="19"/>
      <c r="D16" s="29">
        <v>796205</v>
      </c>
      <c r="E16" s="21">
        <v>784349</v>
      </c>
      <c r="F16" s="83"/>
    </row>
    <row r="17" spans="2:15" s="2" customFormat="1" ht="12" x14ac:dyDescent="0.2">
      <c r="B17" s="18" t="s">
        <v>47</v>
      </c>
      <c r="C17" s="19"/>
      <c r="D17" s="29">
        <v>-1442592</v>
      </c>
      <c r="E17" s="21">
        <v>-1982605</v>
      </c>
      <c r="F17" s="83"/>
    </row>
    <row r="18" spans="2:15" s="2" customFormat="1" ht="12" x14ac:dyDescent="0.2">
      <c r="B18" s="18" t="s">
        <v>48</v>
      </c>
      <c r="C18" s="19"/>
      <c r="D18" s="29">
        <v>757394</v>
      </c>
      <c r="E18" s="21">
        <v>551684</v>
      </c>
      <c r="F18" s="83"/>
    </row>
    <row r="19" spans="2:15" s="2" customFormat="1" ht="12" x14ac:dyDescent="0.2">
      <c r="B19" s="24" t="s">
        <v>49</v>
      </c>
      <c r="C19" s="25"/>
      <c r="D19" s="29">
        <v>-25208</v>
      </c>
      <c r="E19" s="21">
        <v>-97857</v>
      </c>
      <c r="F19" s="83"/>
    </row>
    <row r="20" spans="2:15" s="1" customFormat="1" ht="12" x14ac:dyDescent="0.2">
      <c r="B20" s="55" t="s">
        <v>50</v>
      </c>
      <c r="C20" s="6"/>
      <c r="D20" s="28">
        <v>18600</v>
      </c>
      <c r="E20" s="62">
        <f>SUM(E12:E19)</f>
        <v>1370982</v>
      </c>
      <c r="F20" s="84"/>
      <c r="G20" s="2"/>
      <c r="H20" s="2"/>
      <c r="I20" s="2"/>
      <c r="J20" s="2"/>
      <c r="K20" s="2"/>
      <c r="M20" s="2"/>
      <c r="N20" s="2"/>
      <c r="O20" s="2"/>
    </row>
    <row r="21" spans="2:15" s="2" customFormat="1" ht="12" x14ac:dyDescent="0.2">
      <c r="B21" s="54"/>
      <c r="C21" s="46"/>
      <c r="D21" s="47"/>
      <c r="E21" s="65"/>
      <c r="F21" s="83"/>
    </row>
    <row r="22" spans="2:15" s="2" customFormat="1" ht="12" x14ac:dyDescent="0.2">
      <c r="B22" s="66" t="s">
        <v>51</v>
      </c>
      <c r="C22" s="19"/>
      <c r="D22" s="29">
        <v>13769</v>
      </c>
      <c r="E22" s="21">
        <v>-352386</v>
      </c>
      <c r="F22" s="83"/>
    </row>
    <row r="23" spans="2:15" s="1" customFormat="1" ht="12.75" thickBot="1" x14ac:dyDescent="0.25">
      <c r="B23" s="67" t="s">
        <v>52</v>
      </c>
      <c r="C23" s="68"/>
      <c r="D23" s="39">
        <v>32369</v>
      </c>
      <c r="E23" s="69">
        <f>SUM(E20:E22)</f>
        <v>1018596</v>
      </c>
      <c r="F23" s="84"/>
      <c r="G23" s="2"/>
      <c r="H23" s="2"/>
      <c r="I23" s="2"/>
      <c r="J23" s="2"/>
      <c r="K23" s="2"/>
      <c r="M23" s="2"/>
      <c r="N23" s="2"/>
      <c r="O23" s="2"/>
    </row>
    <row r="24" spans="2:15" s="2" customFormat="1" ht="12" x14ac:dyDescent="0.2">
      <c r="B24" s="54"/>
      <c r="C24" s="16"/>
      <c r="D24" s="29"/>
      <c r="E24" s="21"/>
      <c r="F24" s="82"/>
    </row>
    <row r="25" spans="2:15" s="2" customFormat="1" ht="12" x14ac:dyDescent="0.2">
      <c r="B25" s="48" t="s">
        <v>53</v>
      </c>
      <c r="C25" s="70"/>
      <c r="D25" s="47"/>
      <c r="E25" s="65"/>
      <c r="F25" s="82"/>
    </row>
    <row r="26" spans="2:15" s="2" customFormat="1" ht="12" x14ac:dyDescent="0.2">
      <c r="B26" s="48" t="s">
        <v>54</v>
      </c>
      <c r="C26" s="46"/>
      <c r="D26" s="47">
        <v>32369.583297792426</v>
      </c>
      <c r="E26" s="65">
        <v>1029275</v>
      </c>
      <c r="F26" s="82"/>
    </row>
    <row r="27" spans="2:15" s="2" customFormat="1" ht="12" x14ac:dyDescent="0.2">
      <c r="B27" s="18" t="s">
        <v>28</v>
      </c>
      <c r="C27" s="19"/>
      <c r="D27" s="29">
        <v>-0.58329779242551594</v>
      </c>
      <c r="E27" s="21">
        <v>-10679</v>
      </c>
      <c r="F27" s="82"/>
      <c r="H27" s="85"/>
    </row>
    <row r="28" spans="2:15" s="1" customFormat="1" ht="12.75" thickBot="1" x14ac:dyDescent="0.25">
      <c r="B28" s="67"/>
      <c r="C28" s="68"/>
      <c r="D28" s="39">
        <v>32369</v>
      </c>
      <c r="E28" s="69">
        <v>1018596</v>
      </c>
      <c r="F28" s="86"/>
      <c r="G28" s="2"/>
      <c r="H28" s="85"/>
      <c r="I28" s="2"/>
      <c r="J28" s="2"/>
      <c r="K28" s="2"/>
      <c r="M28" s="2"/>
      <c r="N28" s="2"/>
      <c r="O28" s="2"/>
    </row>
    <row r="29" spans="2:15" s="2" customFormat="1" ht="12" x14ac:dyDescent="0.2">
      <c r="B29" s="54"/>
      <c r="C29" s="46"/>
      <c r="D29" s="47">
        <v>0</v>
      </c>
      <c r="E29" s="65">
        <v>0</v>
      </c>
      <c r="F29" s="82"/>
    </row>
    <row r="30" spans="2:15" s="2" customFormat="1" ht="12" x14ac:dyDescent="0.2">
      <c r="B30" s="55" t="s">
        <v>55</v>
      </c>
      <c r="C30" s="46"/>
      <c r="D30" s="47"/>
      <c r="E30" s="65"/>
      <c r="F30" s="82"/>
    </row>
    <row r="31" spans="2:15" s="2" customFormat="1" ht="12" x14ac:dyDescent="0.2">
      <c r="B31" s="18" t="s">
        <v>56</v>
      </c>
      <c r="C31" s="19"/>
      <c r="D31" s="29">
        <v>-326811</v>
      </c>
      <c r="E31" s="21">
        <v>394774</v>
      </c>
      <c r="F31" s="82"/>
    </row>
    <row r="32" spans="2:15" s="2" customFormat="1" ht="12" x14ac:dyDescent="0.2">
      <c r="B32" s="51" t="s">
        <v>57</v>
      </c>
      <c r="C32" s="34"/>
      <c r="D32" s="32">
        <v>-326811</v>
      </c>
      <c r="E32" s="71">
        <v>394774</v>
      </c>
      <c r="F32" s="82"/>
    </row>
    <row r="33" spans="2:6" s="2" customFormat="1" ht="12.75" thickBot="1" x14ac:dyDescent="0.25">
      <c r="B33" s="42" t="s">
        <v>58</v>
      </c>
      <c r="C33" s="72"/>
      <c r="D33" s="39">
        <v>-294442</v>
      </c>
      <c r="E33" s="69">
        <v>1413370</v>
      </c>
      <c r="F33" s="82"/>
    </row>
    <row r="34" spans="2:6" s="2" customFormat="1" ht="12" x14ac:dyDescent="0.2">
      <c r="C34" s="16"/>
      <c r="D34" s="29">
        <v>0</v>
      </c>
      <c r="E34" s="21"/>
      <c r="F34" s="82"/>
    </row>
    <row r="35" spans="2:6" s="2" customFormat="1" ht="12" x14ac:dyDescent="0.2">
      <c r="B35" s="48" t="s">
        <v>59</v>
      </c>
      <c r="C35" s="46"/>
      <c r="D35" s="73"/>
      <c r="E35" s="74"/>
      <c r="F35" s="82"/>
    </row>
    <row r="36" spans="2:6" s="2" customFormat="1" ht="12" x14ac:dyDescent="0.2">
      <c r="B36" s="48" t="s">
        <v>54</v>
      </c>
      <c r="C36" s="46"/>
      <c r="D36" s="47">
        <v>-294441.41670220759</v>
      </c>
      <c r="E36" s="65">
        <v>1424049</v>
      </c>
      <c r="F36" s="82"/>
    </row>
    <row r="37" spans="2:6" s="2" customFormat="1" ht="12" x14ac:dyDescent="0.2">
      <c r="B37" s="18" t="s">
        <v>60</v>
      </c>
      <c r="C37" s="19"/>
      <c r="D37" s="29">
        <v>-0.58329779242551594</v>
      </c>
      <c r="E37" s="21">
        <v>-10679</v>
      </c>
      <c r="F37" s="82"/>
    </row>
    <row r="38" spans="2:6" s="2" customFormat="1" ht="12.75" thickBot="1" x14ac:dyDescent="0.25">
      <c r="B38" s="75"/>
      <c r="C38" s="43"/>
      <c r="D38" s="76">
        <v>-294442</v>
      </c>
      <c r="E38" s="69">
        <v>1413370</v>
      </c>
      <c r="F38" s="82"/>
    </row>
    <row r="39" spans="2:6" s="2" customFormat="1" ht="12.75" thickBot="1" x14ac:dyDescent="0.25">
      <c r="B39" s="77" t="s">
        <v>61</v>
      </c>
      <c r="C39" s="78"/>
      <c r="D39" s="79"/>
      <c r="E39" s="80"/>
      <c r="F39" s="82"/>
    </row>
    <row r="40" spans="2:6" s="2" customFormat="1" ht="12.75" thickBot="1" x14ac:dyDescent="0.25">
      <c r="B40" s="77" t="s">
        <v>62</v>
      </c>
      <c r="C40" s="78"/>
      <c r="D40" s="81">
        <v>0.63320700585557599</v>
      </c>
      <c r="E40" s="148">
        <v>21.295175787949436</v>
      </c>
      <c r="F40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9"/>
  <sheetViews>
    <sheetView topLeftCell="A34" workbookViewId="0">
      <selection activeCell="D58" sqref="D58"/>
    </sheetView>
  </sheetViews>
  <sheetFormatPr defaultRowHeight="15" x14ac:dyDescent="0.25"/>
  <cols>
    <col min="1" max="1" width="2.85546875" customWidth="1"/>
    <col min="2" max="2" width="59.28515625" customWidth="1"/>
    <col min="4" max="4" width="13.85546875" customWidth="1"/>
    <col min="5" max="5" width="24.28515625" customWidth="1"/>
  </cols>
  <sheetData>
    <row r="3" spans="2:5" s="2" customFormat="1" ht="12.75" customHeight="1" x14ac:dyDescent="0.2">
      <c r="B3" s="1" t="s">
        <v>74</v>
      </c>
      <c r="C3" s="54"/>
    </row>
    <row r="4" spans="2:5" s="2" customFormat="1" ht="12.75" customHeight="1" x14ac:dyDescent="0.2">
      <c r="B4" s="101"/>
      <c r="C4" s="102"/>
      <c r="D4" s="103" t="s">
        <v>75</v>
      </c>
      <c r="E4" s="104"/>
    </row>
    <row r="5" spans="2:5" s="2" customFormat="1" ht="12.75" customHeight="1" thickBot="1" x14ac:dyDescent="0.25">
      <c r="B5" s="101"/>
      <c r="C5" s="102"/>
      <c r="D5" s="105" t="s">
        <v>76</v>
      </c>
      <c r="E5" s="106"/>
    </row>
    <row r="6" spans="2:5" s="2" customFormat="1" ht="27" customHeight="1" thickBot="1" x14ac:dyDescent="0.25">
      <c r="B6" s="107" t="s">
        <v>1</v>
      </c>
      <c r="C6" s="108" t="s">
        <v>2</v>
      </c>
      <c r="D6" s="109" t="s">
        <v>77</v>
      </c>
      <c r="E6" s="110" t="s">
        <v>78</v>
      </c>
    </row>
    <row r="7" spans="2:5" s="2" customFormat="1" ht="12.75" customHeight="1" x14ac:dyDescent="0.2">
      <c r="B7" s="111"/>
      <c r="C7" s="102"/>
      <c r="D7" s="112"/>
      <c r="E7" s="113"/>
    </row>
    <row r="8" spans="2:5" s="2" customFormat="1" ht="12.75" customHeight="1" x14ac:dyDescent="0.2">
      <c r="B8" s="114" t="s">
        <v>79</v>
      </c>
      <c r="C8" s="102"/>
      <c r="D8" s="115">
        <v>18600</v>
      </c>
      <c r="E8" s="116">
        <v>1018596</v>
      </c>
    </row>
    <row r="9" spans="2:5" s="2" customFormat="1" ht="12.75" customHeight="1" x14ac:dyDescent="0.2">
      <c r="B9" s="117" t="s">
        <v>80</v>
      </c>
      <c r="C9" s="102"/>
      <c r="D9" s="115">
        <v>0</v>
      </c>
      <c r="E9" s="116"/>
    </row>
    <row r="10" spans="2:5" s="2" customFormat="1" ht="24" customHeight="1" x14ac:dyDescent="0.2">
      <c r="B10" s="118" t="s">
        <v>81</v>
      </c>
      <c r="C10" s="119"/>
      <c r="D10" s="115">
        <v>172483</v>
      </c>
      <c r="E10" s="116">
        <v>122682</v>
      </c>
    </row>
    <row r="11" spans="2:5" s="2" customFormat="1" ht="12.75" customHeight="1" x14ac:dyDescent="0.2">
      <c r="B11" s="118" t="s">
        <v>82</v>
      </c>
      <c r="C11" s="119"/>
      <c r="D11" s="115">
        <v>104</v>
      </c>
      <c r="E11" s="116">
        <v>93574</v>
      </c>
    </row>
    <row r="12" spans="2:5" s="2" customFormat="1" ht="12.75" customHeight="1" x14ac:dyDescent="0.2">
      <c r="B12" s="118" t="s">
        <v>83</v>
      </c>
      <c r="C12" s="119">
        <v>19</v>
      </c>
      <c r="D12" s="115">
        <v>1442592</v>
      </c>
      <c r="E12" s="116">
        <v>1982605</v>
      </c>
    </row>
    <row r="13" spans="2:5" s="2" customFormat="1" ht="12.75" customHeight="1" x14ac:dyDescent="0.2">
      <c r="B13" s="118" t="s">
        <v>84</v>
      </c>
      <c r="C13" s="119">
        <v>19</v>
      </c>
      <c r="D13" s="115">
        <v>-796205</v>
      </c>
      <c r="E13" s="116">
        <v>-784349</v>
      </c>
    </row>
    <row r="14" spans="2:5" s="2" customFormat="1" ht="15.75" customHeight="1" x14ac:dyDescent="0.2">
      <c r="B14" s="118" t="s">
        <v>85</v>
      </c>
      <c r="C14" s="119"/>
      <c r="D14" s="115">
        <v>-14815</v>
      </c>
      <c r="E14" s="116">
        <v>10527</v>
      </c>
    </row>
    <row r="15" spans="2:5" s="2" customFormat="1" ht="16.5" customHeight="1" x14ac:dyDescent="0.2">
      <c r="B15" s="118" t="s">
        <v>86</v>
      </c>
      <c r="C15" s="119">
        <v>17</v>
      </c>
      <c r="D15" s="115">
        <v>-4048</v>
      </c>
      <c r="E15" s="116">
        <v>-173</v>
      </c>
    </row>
    <row r="16" spans="2:5" s="2" customFormat="1" ht="19.5" customHeight="1" x14ac:dyDescent="0.2">
      <c r="B16" s="149" t="s">
        <v>87</v>
      </c>
      <c r="C16" s="150"/>
      <c r="D16" s="151">
        <v>183646</v>
      </c>
      <c r="E16" s="152">
        <v>627037</v>
      </c>
    </row>
    <row r="17" spans="2:5" s="2" customFormat="1" ht="29.25" customHeight="1" x14ac:dyDescent="0.2">
      <c r="B17" s="114" t="s">
        <v>88</v>
      </c>
      <c r="C17" s="119"/>
      <c r="D17" s="115">
        <v>0</v>
      </c>
      <c r="E17" s="116"/>
    </row>
    <row r="18" spans="2:5" s="2" customFormat="1" ht="12" x14ac:dyDescent="0.2">
      <c r="B18" s="118" t="s">
        <v>90</v>
      </c>
      <c r="C18" s="119"/>
      <c r="D18" s="115">
        <v>-282811</v>
      </c>
      <c r="E18" s="116"/>
    </row>
    <row r="19" spans="2:5" s="2" customFormat="1" ht="12" x14ac:dyDescent="0.2">
      <c r="B19" s="118" t="s">
        <v>89</v>
      </c>
      <c r="C19" s="119"/>
      <c r="D19" s="115">
        <v>-1722770</v>
      </c>
      <c r="E19" s="116">
        <v>6368566</v>
      </c>
    </row>
    <row r="20" spans="2:5" s="2" customFormat="1" ht="24" x14ac:dyDescent="0.2">
      <c r="B20" s="118" t="s">
        <v>91</v>
      </c>
      <c r="C20" s="119"/>
      <c r="D20" s="115">
        <v>-179753</v>
      </c>
      <c r="E20" s="116">
        <v>-225186</v>
      </c>
    </row>
    <row r="21" spans="2:5" s="2" customFormat="1" ht="12" x14ac:dyDescent="0.2">
      <c r="B21" s="118" t="s">
        <v>92</v>
      </c>
      <c r="C21" s="119"/>
      <c r="D21" s="115">
        <v>-4316</v>
      </c>
      <c r="E21" s="116">
        <v>2671688</v>
      </c>
    </row>
    <row r="22" spans="2:5" s="2" customFormat="1" ht="12" x14ac:dyDescent="0.2">
      <c r="B22" s="118" t="s">
        <v>93</v>
      </c>
      <c r="C22" s="119"/>
      <c r="D22" s="115">
        <v>-9839544</v>
      </c>
      <c r="E22" s="116"/>
    </row>
    <row r="23" spans="2:5" s="2" customFormat="1" ht="12" x14ac:dyDescent="0.2">
      <c r="B23" s="118" t="s">
        <v>94</v>
      </c>
      <c r="C23" s="119"/>
      <c r="D23" s="115">
        <v>248921</v>
      </c>
      <c r="E23" s="116">
        <v>16987</v>
      </c>
    </row>
    <row r="24" spans="2:5" s="2" customFormat="1" ht="12" x14ac:dyDescent="0.2">
      <c r="B24" s="118" t="s">
        <v>95</v>
      </c>
      <c r="C24" s="119"/>
      <c r="D24" s="115">
        <v>0</v>
      </c>
      <c r="E24" s="116">
        <v>57589</v>
      </c>
    </row>
    <row r="25" spans="2:5" s="2" customFormat="1" ht="12" x14ac:dyDescent="0.2">
      <c r="B25" s="118" t="s">
        <v>96</v>
      </c>
      <c r="C25" s="119"/>
      <c r="D25" s="115">
        <v>-88962</v>
      </c>
      <c r="E25" s="116">
        <v>-72411</v>
      </c>
    </row>
    <row r="26" spans="2:5" s="2" customFormat="1" ht="12" x14ac:dyDescent="0.2">
      <c r="B26" s="118" t="s">
        <v>97</v>
      </c>
      <c r="C26" s="119"/>
      <c r="D26" s="115">
        <v>-173918</v>
      </c>
      <c r="E26" s="116">
        <v>-250397</v>
      </c>
    </row>
    <row r="27" spans="2:5" s="2" customFormat="1" ht="12" x14ac:dyDescent="0.2">
      <c r="B27" s="118" t="s">
        <v>98</v>
      </c>
      <c r="C27" s="119"/>
      <c r="D27" s="115">
        <v>68141</v>
      </c>
      <c r="E27" s="116">
        <v>-429108</v>
      </c>
    </row>
    <row r="28" spans="2:5" s="2" customFormat="1" ht="12.75" thickBot="1" x14ac:dyDescent="0.25">
      <c r="B28" s="118" t="s">
        <v>99</v>
      </c>
      <c r="C28" s="119"/>
      <c r="D28" s="120">
        <v>498778</v>
      </c>
      <c r="E28" s="116">
        <v>1883695</v>
      </c>
    </row>
    <row r="29" spans="2:5" s="2" customFormat="1" ht="24" x14ac:dyDescent="0.2">
      <c r="B29" s="121" t="s">
        <v>100</v>
      </c>
      <c r="C29" s="122"/>
      <c r="D29" s="115">
        <v>-10473877</v>
      </c>
      <c r="E29" s="153">
        <v>13091922</v>
      </c>
    </row>
    <row r="30" spans="2:5" s="2" customFormat="1" ht="12" x14ac:dyDescent="0.2">
      <c r="B30" s="118" t="s">
        <v>101</v>
      </c>
      <c r="C30" s="119"/>
      <c r="D30" s="115">
        <v>-531819</v>
      </c>
      <c r="E30" s="116">
        <v>12279</v>
      </c>
    </row>
    <row r="31" spans="2:5" s="2" customFormat="1" ht="12" x14ac:dyDescent="0.2">
      <c r="B31" s="123" t="s">
        <v>129</v>
      </c>
      <c r="C31" s="119"/>
      <c r="D31" s="115">
        <v>-298774</v>
      </c>
      <c r="E31" s="116">
        <v>-450392</v>
      </c>
    </row>
    <row r="32" spans="2:5" s="2" customFormat="1" ht="12.75" thickBot="1" x14ac:dyDescent="0.25">
      <c r="B32" s="118" t="s">
        <v>102</v>
      </c>
      <c r="C32" s="119"/>
      <c r="D32" s="120">
        <v>593845</v>
      </c>
      <c r="E32" s="116">
        <v>843958</v>
      </c>
    </row>
    <row r="33" spans="2:5" s="2" customFormat="1" ht="24.75" thickBot="1" x14ac:dyDescent="0.25">
      <c r="B33" s="124" t="s">
        <v>103</v>
      </c>
      <c r="C33" s="125"/>
      <c r="D33" s="120">
        <v>-10710625</v>
      </c>
      <c r="E33" s="154">
        <v>13497767</v>
      </c>
    </row>
    <row r="34" spans="2:5" s="2" customFormat="1" ht="12" x14ac:dyDescent="0.2">
      <c r="B34" s="114" t="s">
        <v>104</v>
      </c>
      <c r="C34" s="119"/>
      <c r="D34" s="112"/>
      <c r="E34" s="116"/>
    </row>
    <row r="35" spans="2:5" s="2" customFormat="1" ht="12" x14ac:dyDescent="0.2">
      <c r="B35" s="118" t="s">
        <v>105</v>
      </c>
      <c r="C35" s="119"/>
      <c r="D35" s="115">
        <v>16179864</v>
      </c>
      <c r="E35" s="116">
        <v>-6142000</v>
      </c>
    </row>
    <row r="36" spans="2:5" s="2" customFormat="1" ht="12.75" thickBot="1" x14ac:dyDescent="0.25">
      <c r="B36" s="118" t="s">
        <v>130</v>
      </c>
      <c r="C36" s="119"/>
      <c r="D36" s="115">
        <v>-14163</v>
      </c>
      <c r="E36" s="155">
        <v>-47474</v>
      </c>
    </row>
    <row r="37" spans="2:5" s="2" customFormat="1" ht="24.75" thickBot="1" x14ac:dyDescent="0.25">
      <c r="B37" s="124" t="s">
        <v>106</v>
      </c>
      <c r="C37" s="125"/>
      <c r="D37" s="126">
        <v>16165701</v>
      </c>
      <c r="E37" s="156">
        <v>-6189474</v>
      </c>
    </row>
    <row r="38" spans="2:5" s="2" customFormat="1" ht="12.75" customHeight="1" x14ac:dyDescent="0.2">
      <c r="B38" s="127"/>
      <c r="C38" s="128"/>
      <c r="D38" s="129"/>
      <c r="E38" s="130"/>
    </row>
    <row r="39" spans="2:5" s="2" customFormat="1" ht="12.75" customHeight="1" x14ac:dyDescent="0.2">
      <c r="B39" s="131" t="s">
        <v>107</v>
      </c>
      <c r="C39" s="128"/>
      <c r="D39" s="132"/>
      <c r="E39" s="133"/>
    </row>
    <row r="40" spans="2:5" s="2" customFormat="1" ht="12.75" customHeight="1" x14ac:dyDescent="0.2">
      <c r="B40" s="134" t="s">
        <v>108</v>
      </c>
      <c r="C40" s="128"/>
      <c r="D40" s="115">
        <v>0</v>
      </c>
      <c r="E40" s="133">
        <v>-745187</v>
      </c>
    </row>
    <row r="41" spans="2:5" s="2" customFormat="1" ht="12.75" customHeight="1" x14ac:dyDescent="0.2">
      <c r="B41" s="134" t="s">
        <v>109</v>
      </c>
      <c r="C41" s="128"/>
      <c r="D41" s="115">
        <v>0</v>
      </c>
      <c r="E41" s="133">
        <v>26204000</v>
      </c>
    </row>
    <row r="42" spans="2:5" s="2" customFormat="1" ht="12.75" customHeight="1" x14ac:dyDescent="0.2">
      <c r="B42" s="134" t="s">
        <v>110</v>
      </c>
      <c r="C42" s="128"/>
      <c r="D42" s="115">
        <v>-22345250</v>
      </c>
      <c r="E42" s="133">
        <v>-19757765</v>
      </c>
    </row>
    <row r="43" spans="2:5" s="2" customFormat="1" ht="12.75" customHeight="1" thickBot="1" x14ac:dyDescent="0.25">
      <c r="B43" s="135" t="s">
        <v>111</v>
      </c>
      <c r="C43" s="136">
        <v>13</v>
      </c>
      <c r="D43" s="120">
        <v>17650000</v>
      </c>
      <c r="E43" s="137">
        <v>0</v>
      </c>
    </row>
    <row r="44" spans="2:5" s="2" customFormat="1" ht="24.75" thickBot="1" x14ac:dyDescent="0.25">
      <c r="B44" s="138" t="s">
        <v>112</v>
      </c>
      <c r="C44" s="136"/>
      <c r="D44" s="120">
        <v>-4695250</v>
      </c>
      <c r="E44" s="137">
        <v>5701048</v>
      </c>
    </row>
    <row r="45" spans="2:5" s="2" customFormat="1" ht="12" x14ac:dyDescent="0.2">
      <c r="B45" s="127"/>
      <c r="C45" s="128"/>
      <c r="D45" s="132"/>
      <c r="E45" s="133">
        <v>0</v>
      </c>
    </row>
    <row r="46" spans="2:5" s="2" customFormat="1" ht="12" x14ac:dyDescent="0.2">
      <c r="B46" s="131" t="s">
        <v>113</v>
      </c>
      <c r="C46" s="128"/>
      <c r="D46" s="115">
        <v>759826</v>
      </c>
      <c r="E46" s="133">
        <v>13009341</v>
      </c>
    </row>
    <row r="47" spans="2:5" s="2" customFormat="1" ht="24.75" thickBot="1" x14ac:dyDescent="0.25">
      <c r="B47" s="138" t="s">
        <v>114</v>
      </c>
      <c r="C47" s="136">
        <v>11</v>
      </c>
      <c r="D47" s="120">
        <v>26571901</v>
      </c>
      <c r="E47" s="137">
        <v>20939737</v>
      </c>
    </row>
    <row r="48" spans="2:5" s="2" customFormat="1" ht="12.75" thickBot="1" x14ac:dyDescent="0.25">
      <c r="B48" s="139" t="s">
        <v>115</v>
      </c>
      <c r="C48" s="140">
        <v>11</v>
      </c>
      <c r="D48" s="141">
        <v>27331727</v>
      </c>
      <c r="E48" s="157">
        <v>33949078</v>
      </c>
    </row>
    <row r="49" ht="15.75" thickTop="1" x14ac:dyDescent="0.25"/>
  </sheetData>
  <mergeCells count="2">
    <mergeCell ref="D4:E4"/>
    <mergeCell ref="D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6"/>
  <sheetViews>
    <sheetView tabSelected="1" workbookViewId="0">
      <selection activeCell="L15" sqref="L15"/>
    </sheetView>
  </sheetViews>
  <sheetFormatPr defaultRowHeight="15" x14ac:dyDescent="0.25"/>
  <cols>
    <col min="2" max="2" width="32.140625" customWidth="1"/>
    <col min="3" max="3" width="22.85546875" customWidth="1"/>
    <col min="4" max="4" width="10.7109375" bestFit="1" customWidth="1"/>
    <col min="5" max="5" width="14.28515625" customWidth="1"/>
    <col min="6" max="7" width="10.7109375" bestFit="1" customWidth="1"/>
    <col min="8" max="8" width="11.42578125" customWidth="1"/>
    <col min="9" max="9" width="10.7109375" bestFit="1" customWidth="1"/>
  </cols>
  <sheetData>
    <row r="3" spans="2:10" s="2" customFormat="1" ht="12" x14ac:dyDescent="0.2">
      <c r="B3" s="1" t="s">
        <v>63</v>
      </c>
      <c r="C3" s="87"/>
      <c r="D3" s="159" t="s">
        <v>131</v>
      </c>
      <c r="E3" s="160"/>
      <c r="F3" s="160"/>
      <c r="G3" s="160"/>
      <c r="H3" s="161"/>
      <c r="I3" s="162"/>
      <c r="J3" s="88"/>
    </row>
    <row r="4" spans="2:10" s="2" customFormat="1" ht="47.25" customHeight="1" x14ac:dyDescent="0.2">
      <c r="B4" s="89" t="s">
        <v>1</v>
      </c>
      <c r="C4" s="6" t="s">
        <v>2</v>
      </c>
      <c r="D4" s="158" t="s">
        <v>25</v>
      </c>
      <c r="E4" s="158" t="s">
        <v>26</v>
      </c>
      <c r="F4" s="158" t="s">
        <v>27</v>
      </c>
      <c r="G4" s="158" t="s">
        <v>132</v>
      </c>
      <c r="H4" s="6" t="s">
        <v>28</v>
      </c>
      <c r="I4" s="6" t="s">
        <v>132</v>
      </c>
    </row>
    <row r="5" spans="2:10" s="2" customFormat="1" ht="12" x14ac:dyDescent="0.2">
      <c r="B5" s="90" t="s">
        <v>64</v>
      </c>
      <c r="C5" s="91"/>
      <c r="D5" s="50">
        <v>48333717</v>
      </c>
      <c r="E5" s="50">
        <v>-450949</v>
      </c>
      <c r="F5" s="50">
        <v>12804532</v>
      </c>
      <c r="G5" s="50">
        <v>60687300</v>
      </c>
      <c r="H5" s="50">
        <v>14746</v>
      </c>
      <c r="I5" s="50">
        <v>60702046</v>
      </c>
    </row>
    <row r="6" spans="2:10" s="2" customFormat="1" ht="12" x14ac:dyDescent="0.2">
      <c r="B6" s="92" t="s">
        <v>65</v>
      </c>
      <c r="C6" s="70"/>
      <c r="D6" s="93"/>
      <c r="E6" s="93"/>
      <c r="F6" s="93">
        <v>1909237</v>
      </c>
      <c r="G6" s="93">
        <v>1909237</v>
      </c>
      <c r="H6" s="93">
        <v>-13897</v>
      </c>
      <c r="I6" s="93">
        <v>1895340</v>
      </c>
      <c r="J6" s="85"/>
    </row>
    <row r="7" spans="2:10" s="2" customFormat="1" ht="24" x14ac:dyDescent="0.2">
      <c r="B7" s="94" t="s">
        <v>66</v>
      </c>
      <c r="C7" s="70"/>
      <c r="D7" s="93"/>
      <c r="E7" s="93">
        <v>274788</v>
      </c>
      <c r="F7" s="93"/>
      <c r="G7" s="93">
        <v>274788</v>
      </c>
      <c r="H7" s="93"/>
      <c r="I7" s="93">
        <v>274788</v>
      </c>
      <c r="J7" s="85"/>
    </row>
    <row r="8" spans="2:10" s="2" customFormat="1" ht="24" x14ac:dyDescent="0.2">
      <c r="B8" s="90" t="s">
        <v>67</v>
      </c>
      <c r="C8" s="91"/>
      <c r="D8" s="50">
        <v>0</v>
      </c>
      <c r="E8" s="50">
        <f>SUM(E6:E7)</f>
        <v>274788</v>
      </c>
      <c r="F8" s="50">
        <f t="shared" ref="F8:H8" si="0">SUM(F6:F7)</f>
        <v>1909237</v>
      </c>
      <c r="G8" s="50">
        <f t="shared" si="0"/>
        <v>2184025</v>
      </c>
      <c r="H8" s="50">
        <f t="shared" si="0"/>
        <v>-13897</v>
      </c>
      <c r="I8" s="50">
        <f>G8+H8</f>
        <v>2170128</v>
      </c>
    </row>
    <row r="9" spans="2:10" s="2" customFormat="1" ht="12" x14ac:dyDescent="0.2">
      <c r="B9" s="95" t="s">
        <v>68</v>
      </c>
      <c r="C9" s="16"/>
      <c r="D9" s="17">
        <v>2786348</v>
      </c>
      <c r="E9" s="17"/>
      <c r="F9" s="17"/>
      <c r="G9" s="17">
        <v>2786348</v>
      </c>
      <c r="H9" s="17"/>
      <c r="I9" s="17">
        <v>2786348</v>
      </c>
    </row>
    <row r="10" spans="2:10" s="2" customFormat="1" ht="12" x14ac:dyDescent="0.2">
      <c r="B10" s="95" t="s">
        <v>69</v>
      </c>
      <c r="C10" s="19"/>
      <c r="D10" s="17"/>
      <c r="E10" s="17"/>
      <c r="F10" s="17">
        <v>460870</v>
      </c>
      <c r="G10" s="17">
        <v>460870</v>
      </c>
      <c r="H10" s="17"/>
      <c r="I10" s="17">
        <v>460870</v>
      </c>
    </row>
    <row r="11" spans="2:10" s="2" customFormat="1" ht="12" x14ac:dyDescent="0.2">
      <c r="B11" s="96" t="s">
        <v>70</v>
      </c>
      <c r="C11" s="52"/>
      <c r="D11" s="32">
        <v>51120065</v>
      </c>
      <c r="E11" s="32">
        <v>-176161</v>
      </c>
      <c r="F11" s="32">
        <v>15174639</v>
      </c>
      <c r="G11" s="32">
        <v>66118543</v>
      </c>
      <c r="H11" s="32">
        <v>849</v>
      </c>
      <c r="I11" s="32">
        <v>66119392</v>
      </c>
    </row>
    <row r="12" spans="2:10" s="2" customFormat="1" ht="12" x14ac:dyDescent="0.2">
      <c r="B12" s="97" t="s">
        <v>65</v>
      </c>
      <c r="C12" s="6"/>
      <c r="D12" s="47"/>
      <c r="E12" s="47"/>
      <c r="F12" s="47">
        <v>32369.583297792426</v>
      </c>
      <c r="G12" s="47">
        <v>32369.583297792426</v>
      </c>
      <c r="H12" s="47">
        <v>-0.58329779242551594</v>
      </c>
      <c r="I12" s="47">
        <v>32369</v>
      </c>
      <c r="J12" s="85"/>
    </row>
    <row r="13" spans="2:10" s="2" customFormat="1" ht="24" x14ac:dyDescent="0.2">
      <c r="B13" s="98" t="s">
        <v>71</v>
      </c>
      <c r="C13" s="73"/>
      <c r="D13" s="47"/>
      <c r="E13" s="47">
        <v>-326811</v>
      </c>
      <c r="F13" s="47"/>
      <c r="G13" s="47">
        <v>-326811</v>
      </c>
      <c r="H13" s="47"/>
      <c r="I13" s="47">
        <v>-326811</v>
      </c>
    </row>
    <row r="14" spans="2:10" s="2" customFormat="1" ht="24" x14ac:dyDescent="0.2">
      <c r="B14" s="96" t="s">
        <v>72</v>
      </c>
      <c r="C14" s="32">
        <f>SUM(C12:C13)</f>
        <v>0</v>
      </c>
      <c r="D14" s="32">
        <v>0</v>
      </c>
      <c r="E14" s="32">
        <v>-326811</v>
      </c>
      <c r="F14" s="32">
        <v>32369.583297792426</v>
      </c>
      <c r="G14" s="32">
        <v>-294441.41670220759</v>
      </c>
      <c r="H14" s="32">
        <v>-0.58329779242551594</v>
      </c>
      <c r="I14" s="32">
        <v>-294442</v>
      </c>
    </row>
    <row r="15" spans="2:10" s="2" customFormat="1" ht="12" x14ac:dyDescent="0.2">
      <c r="B15" s="15" t="s">
        <v>69</v>
      </c>
      <c r="C15" s="14"/>
      <c r="D15" s="29"/>
      <c r="E15" s="29"/>
      <c r="F15" s="29">
        <v>947565.02350000001</v>
      </c>
      <c r="G15" s="29">
        <v>947565.02350000001</v>
      </c>
      <c r="H15" s="29"/>
      <c r="I15" s="29">
        <v>947565.02350000001</v>
      </c>
    </row>
    <row r="16" spans="2:10" s="2" customFormat="1" ht="12.75" thickBot="1" x14ac:dyDescent="0.25">
      <c r="B16" s="99" t="s">
        <v>73</v>
      </c>
      <c r="C16" s="100">
        <f>SUM(C14:C15)+C11</f>
        <v>0</v>
      </c>
      <c r="D16" s="100">
        <v>51120065</v>
      </c>
      <c r="E16" s="100">
        <v>-502972</v>
      </c>
      <c r="F16" s="100">
        <v>16154573.606797792</v>
      </c>
      <c r="G16" s="100">
        <v>66771666.606797792</v>
      </c>
      <c r="H16" s="100">
        <v>848.41670220757453</v>
      </c>
      <c r="I16" s="100">
        <v>66772515.023500003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ОСД</vt:lpstr>
      <vt:lpstr>ДДС</vt:lpstr>
      <vt:lpstr>Капитал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2015-04-23T12:02:34Z</dcterms:modified>
</cp:coreProperties>
</file>