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05" windowWidth="13080" windowHeight="10200" tabRatio="965"/>
  </bookViews>
  <sheets>
    <sheet name="422 Ф1" sheetId="30" r:id="rId1"/>
    <sheet name="422 Ф2" sheetId="33" r:id="rId2"/>
    <sheet name="422 Ф3" sheetId="34" r:id="rId3"/>
    <sheet name="422 Ф4" sheetId="35" r:id="rId4"/>
  </sheets>
  <externalReferences>
    <externalReference r:id="rId5"/>
  </externalReferences>
  <definedNames>
    <definedName name="Z_E91AF634_63C5_43C6_A950_DFB08CC2C2F4_.wvu.PrintArea" localSheetId="1" hidden="1">'422 Ф2'!$A$1:$D$59</definedName>
    <definedName name="Z_E91AF634_63C5_43C6_A950_DFB08CC2C2F4_.wvu.Rows" localSheetId="2" hidden="1">'422 Ф3'!$78:$80</definedName>
    <definedName name="_xlnm.Print_Area" localSheetId="1">'422 Ф2'!$A$1:$D$59</definedName>
  </definedNames>
  <calcPr calcId="144525"/>
  <customWorkbookViews>
    <customWorkbookView name="bayzakova.a - Личное представление" guid="{4E345A44-A9F5-410C-A885-A457A3AE3C16}" mergeInterval="0" personalView="1" maximized="1" xWindow="1" yWindow="1" windowWidth="1152" windowHeight="643" tabRatio="928" activeSheetId="7"/>
    <customWorkbookView name="Aynura Mukanova - Личное представление" guid="{8D41DE10-D7DC-40A6-A589-174DF059FEAE}" mergeInterval="0" personalView="1" maximized="1" windowWidth="1916" windowHeight="821" tabRatio="923" activeSheetId="28"/>
    <customWorkbookView name="Kymbat Faizullina - Личное представление" guid="{E91AF634-63C5-43C6-A950-DFB08CC2C2F4}" mergeInterval="0" personalView="1" maximized="1" windowWidth="1916" windowHeight="835" tabRatio="965" activeSheetId="27"/>
  </customWorkbookViews>
</workbook>
</file>

<file path=xl/calcChain.xml><?xml version="1.0" encoding="utf-8"?>
<calcChain xmlns="http://schemas.openxmlformats.org/spreadsheetml/2006/main">
  <c r="C65" i="34" l="1"/>
  <c r="C44" i="34"/>
  <c r="C31" i="34"/>
  <c r="C12" i="34"/>
  <c r="I73" i="35"/>
  <c r="I72" i="35"/>
  <c r="I71" i="35"/>
  <c r="I69" i="35"/>
  <c r="I68" i="35"/>
  <c r="I67" i="35"/>
  <c r="I66" i="35"/>
  <c r="I65" i="35"/>
  <c r="I64" i="35"/>
  <c r="I63" i="35"/>
  <c r="I62" i="35"/>
  <c r="H61" i="35"/>
  <c r="G61" i="35"/>
  <c r="F61" i="35"/>
  <c r="E61" i="35"/>
  <c r="D61" i="35"/>
  <c r="C61" i="35"/>
  <c r="I61" i="35" s="1"/>
  <c r="I60" i="35"/>
  <c r="H59" i="35"/>
  <c r="F59" i="35"/>
  <c r="E59" i="35"/>
  <c r="D59" i="35"/>
  <c r="C59" i="35"/>
  <c r="I58" i="35"/>
  <c r="I56" i="35"/>
  <c r="I55" i="35"/>
  <c r="I54" i="35"/>
  <c r="H53" i="35"/>
  <c r="I53" i="35" s="1"/>
  <c r="I52" i="35"/>
  <c r="I51" i="35"/>
  <c r="I50" i="35"/>
  <c r="I49" i="35"/>
  <c r="H48" i="35"/>
  <c r="G48" i="35"/>
  <c r="E48" i="35"/>
  <c r="E46" i="35" s="1"/>
  <c r="D48" i="35"/>
  <c r="C48" i="35"/>
  <c r="C46" i="35"/>
  <c r="E45" i="35"/>
  <c r="E74" i="35" s="1"/>
  <c r="I44" i="35"/>
  <c r="E43" i="35"/>
  <c r="D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H30" i="35"/>
  <c r="G30" i="35"/>
  <c r="F30" i="35"/>
  <c r="E30" i="35"/>
  <c r="D30" i="35"/>
  <c r="C30" i="35"/>
  <c r="I30" i="35" s="1"/>
  <c r="I29" i="35"/>
  <c r="H28" i="35"/>
  <c r="G28" i="35"/>
  <c r="F28" i="35"/>
  <c r="E28" i="35"/>
  <c r="D28" i="35"/>
  <c r="C28" i="35"/>
  <c r="I28" i="35" s="1"/>
  <c r="I27" i="35"/>
  <c r="I26" i="35"/>
  <c r="I25" i="35"/>
  <c r="I24" i="35"/>
  <c r="I23" i="35"/>
  <c r="I22" i="35"/>
  <c r="I21" i="35"/>
  <c r="I20" i="35"/>
  <c r="I19" i="35"/>
  <c r="I18" i="35"/>
  <c r="H17" i="35"/>
  <c r="H15" i="35" s="1"/>
  <c r="H43" i="35" s="1"/>
  <c r="H45" i="35" s="1"/>
  <c r="G17" i="35"/>
  <c r="E17" i="35"/>
  <c r="D17" i="35"/>
  <c r="C17" i="35"/>
  <c r="I17" i="35" s="1"/>
  <c r="I16" i="35"/>
  <c r="G15" i="35"/>
  <c r="F15" i="35"/>
  <c r="E15" i="35"/>
  <c r="D15" i="35"/>
  <c r="C15" i="35"/>
  <c r="H14" i="35"/>
  <c r="G14" i="35"/>
  <c r="F14" i="35"/>
  <c r="F43" i="35" s="1"/>
  <c r="F45" i="35" s="1"/>
  <c r="E14" i="35"/>
  <c r="D14" i="35"/>
  <c r="C14" i="35"/>
  <c r="C43" i="35" s="1"/>
  <c r="I13" i="35"/>
  <c r="I12" i="35"/>
  <c r="C78" i="34"/>
  <c r="D65" i="34"/>
  <c r="C59" i="34"/>
  <c r="D59" i="34"/>
  <c r="D72" i="34" s="1"/>
  <c r="D44" i="34"/>
  <c r="D31" i="34"/>
  <c r="C20" i="34"/>
  <c r="D20" i="34"/>
  <c r="D12" i="34"/>
  <c r="D47" i="33"/>
  <c r="D31" i="33"/>
  <c r="D13" i="33"/>
  <c r="D18" i="33" s="1"/>
  <c r="D24" i="33" s="1"/>
  <c r="D26" i="33" s="1"/>
  <c r="D28" i="33" s="1"/>
  <c r="D74" i="30"/>
  <c r="D76" i="30" s="1"/>
  <c r="D67" i="30"/>
  <c r="D57" i="30"/>
  <c r="D46" i="30"/>
  <c r="D29" i="30"/>
  <c r="D57" i="34" l="1"/>
  <c r="D77" i="30"/>
  <c r="D47" i="30"/>
  <c r="D29" i="34"/>
  <c r="G43" i="35"/>
  <c r="G45" i="35" s="1"/>
  <c r="D44" i="33"/>
  <c r="D46" i="33" s="1"/>
  <c r="C45" i="35"/>
  <c r="I43" i="35"/>
  <c r="I15" i="35"/>
  <c r="D46" i="35"/>
  <c r="D74" i="35" s="1"/>
  <c r="I14" i="35"/>
  <c r="C72" i="34"/>
  <c r="C29" i="34"/>
  <c r="C57" i="34"/>
  <c r="D74" i="34" l="1"/>
  <c r="D76" i="34" s="1"/>
  <c r="D80" i="30"/>
  <c r="D81" i="30"/>
  <c r="C74" i="34"/>
  <c r="C76" i="34"/>
  <c r="C80" i="34" s="1"/>
  <c r="C74" i="35"/>
  <c r="I45" i="35"/>
  <c r="I70" i="35" l="1"/>
  <c r="G59" i="35"/>
  <c r="I59" i="35" s="1"/>
  <c r="C67" i="30" l="1"/>
  <c r="C13" i="33" l="1"/>
  <c r="C18" i="33" s="1"/>
  <c r="C24" i="33" s="1"/>
  <c r="C57" i="30"/>
  <c r="C77" i="34" l="1"/>
  <c r="C29" i="30"/>
  <c r="H46" i="35"/>
  <c r="H74" i="35" s="1"/>
  <c r="C47" i="33"/>
  <c r="C31" i="33"/>
  <c r="I57" i="35" l="1"/>
  <c r="F48" i="35"/>
  <c r="F46" i="35" l="1"/>
  <c r="I48" i="35"/>
  <c r="F74" i="35" l="1"/>
  <c r="C74" i="30" l="1"/>
  <c r="C76" i="30" s="1"/>
  <c r="C77" i="30" l="1"/>
  <c r="G46" i="35" l="1"/>
  <c r="I47" i="35"/>
  <c r="G74" i="35" l="1"/>
  <c r="I46" i="35"/>
  <c r="I74" i="35" s="1"/>
  <c r="C46" i="30" l="1"/>
  <c r="C47" i="30" s="1"/>
  <c r="C81" i="30" l="1"/>
  <c r="C26" i="33" l="1"/>
  <c r="C28" i="33" s="1"/>
  <c r="C44" i="33" l="1"/>
  <c r="C46" i="33" s="1"/>
  <c r="E29" i="33"/>
</calcChain>
</file>

<file path=xl/sharedStrings.xml><?xml version="1.0" encoding="utf-8"?>
<sst xmlns="http://schemas.openxmlformats.org/spreadsheetml/2006/main" count="414" uniqueCount="310">
  <si>
    <t>Основные средства</t>
  </si>
  <si>
    <t>Биологические активы</t>
  </si>
  <si>
    <t>Нематериальные активы</t>
  </si>
  <si>
    <t>Прочие долгосрочные активы</t>
  </si>
  <si>
    <t>Денежные средства и их эквиваленты</t>
  </si>
  <si>
    <t>Займы</t>
  </si>
  <si>
    <t>Резервы</t>
  </si>
  <si>
    <t>Расходы по реализации</t>
  </si>
  <si>
    <t>Прочие расходы</t>
  </si>
  <si>
    <t>Прочие доходы</t>
  </si>
  <si>
    <t>Итого капитал</t>
  </si>
  <si>
    <t>КОНСОЛИДИРОВАННЫЙ ОТЧЕТ ОБ ИЗМЕНЕНИЯХ В КАПИТАЛЕ</t>
  </si>
  <si>
    <t>Прочие долгосрочные финансовые активы</t>
  </si>
  <si>
    <t>Прочие краткосрочные финансовые активы</t>
  </si>
  <si>
    <t>Запасы</t>
  </si>
  <si>
    <t>Прочие краткосрочные активы</t>
  </si>
  <si>
    <t>Инвестиции, учитываемые методом долевого участия</t>
  </si>
  <si>
    <t>Прочие краткосрочные обязательства</t>
  </si>
  <si>
    <t>Отложенные налоговые обязательства</t>
  </si>
  <si>
    <t>Прочие краткосрочные финансовые обязательства</t>
  </si>
  <si>
    <t>Отложенные налоговые активы</t>
  </si>
  <si>
    <t>Прочие долгосрочные финансовые обязательства</t>
  </si>
  <si>
    <t>Нераспределенная прибыль (непокрытый убыток)</t>
  </si>
  <si>
    <t>Выручка</t>
  </si>
  <si>
    <t>Текущие налоговые обязательства по подоходному налогу</t>
  </si>
  <si>
    <t>Прочие долгосрочные обязательства</t>
  </si>
  <si>
    <t>Краткосрочная торговая и прочая кредиторская задолженность</t>
  </si>
  <si>
    <t>Расходы по финансированию</t>
  </si>
  <si>
    <t>Наименование показателей</t>
  </si>
  <si>
    <t>Код стр.</t>
  </si>
  <si>
    <t>За отчетный период</t>
  </si>
  <si>
    <t>За предыдущий период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</si>
  <si>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</si>
  <si>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</si>
  <si>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</si>
  <si>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</si>
  <si>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</si>
  <si>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</si>
  <si>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</si>
  <si>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</si>
  <si>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</si>
  <si>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</si>
  <si>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</si>
  <si>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</si>
  <si>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</si>
  <si>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020</t>
  </si>
  <si>
    <t>платежи поставщикам за товары и услуги</t>
  </si>
  <si>
    <t>021</t>
  </si>
  <si>
    <t>022</t>
  </si>
  <si>
    <t>023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</si>
  <si>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</si>
  <si>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</si>
  <si>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</si>
  <si>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</si>
  <si>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</si>
  <si>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</si>
  <si>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</si>
  <si>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030</t>
  </si>
  <si>
    <t>040</t>
  </si>
  <si>
    <t>реализация основных средств</t>
  </si>
  <si>
    <t>041</t>
  </si>
  <si>
    <t>042</t>
  </si>
  <si>
    <t>043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</si>
  <si>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</si>
  <si>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</si>
  <si>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</si>
  <si>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</si>
  <si>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</si>
  <si>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</si>
  <si>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</si>
  <si>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</si>
  <si>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</si>
  <si>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</si>
  <si>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</si>
  <si>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</si>
  <si>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</si>
  <si>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</si>
  <si>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</si>
  <si>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</si>
  <si>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</si>
  <si>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</si>
  <si>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</si>
  <si>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</si>
  <si>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</si>
  <si>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</si>
  <si>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</si>
  <si>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</si>
  <si>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</si>
  <si>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</si>
  <si>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</si>
  <si>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</si>
  <si>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</si>
  <si>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</si>
  <si>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</si>
  <si>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</si>
  <si>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080</t>
  </si>
  <si>
    <t>090</t>
  </si>
  <si>
    <t>091</t>
  </si>
  <si>
    <t>получение займов</t>
  </si>
  <si>
    <t>092</t>
  </si>
  <si>
    <t>093</t>
  </si>
  <si>
    <t>094</t>
  </si>
  <si>
    <t>погашение займов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</si>
  <si>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</si>
  <si>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</si>
  <si>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</si>
  <si>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</si>
  <si>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</si>
  <si>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105</t>
  </si>
  <si>
    <t>4. Влияние обменных курсов валют к тенге</t>
  </si>
  <si>
    <t>120</t>
  </si>
  <si>
    <t>130</t>
  </si>
  <si>
    <t>Место печати</t>
  </si>
  <si>
    <t>Предварительный, неаудированный</t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</si>
  <si>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</si>
  <si>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</si>
  <si>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</si>
  <si>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</si>
  <si>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Наименование организации:  АО "Национальная компания  "Продовольственная контрактная корпорация"</t>
  </si>
  <si>
    <t>КОНСОЛИДИРОВАННЫЙ ОТЧЕТ  О  ДВИЖЕНИИ  ДЕНЕЖНЫХ  СРЕДСТВ (прямой метод)</t>
  </si>
  <si>
    <t>тыс.тенге</t>
  </si>
  <si>
    <t>I. ДВИЖЕНИЕ  ДЕНЕЖНЫХ  СРЕДСТВ  ОТ ОПЕРАЦИОННОЙ ДЕЯТЕЛЬНОСТИ</t>
  </si>
  <si>
    <t>1. Поступление денежных средств, всего (сумма строк с 011 по 016)</t>
  </si>
  <si>
    <t>авансы, полученные от покупателей, заказчиков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</si>
  <si>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</si>
  <si>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</si>
  <si>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</si>
  <si>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</si>
  <si>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3. Чистая сумма денежных средств от операционной
деятельности (строка 010 - строка 020)</t>
  </si>
  <si>
    <t>II. ДВИЖЕНИЕ  ДЕНЕЖНЫХ  СРЕДСТВ  ОТ ИНВЕСТИЦИОННОЙ ДЕЯТЕЛЬНОСТИ</t>
  </si>
  <si>
    <t>1. Поступление денежных средств, всего (сумма строк с 041 по 051)</t>
  </si>
  <si>
    <t>реализация нематериальных активов</t>
  </si>
  <si>
    <t>реализация других долгосрочных   активов</t>
  </si>
  <si>
    <t>реализация долевых инструментов других организаций (кроме дочерних) и долей участия в совместном предпринимательствефинансовых активов</t>
  </si>
  <si>
    <t>фьючерсные и форвардные контракты, опционы и свопы</t>
  </si>
  <si>
    <t>2. Выбытие денежных средств, всего (сумма строк с 061 по 071)</t>
  </si>
  <si>
    <t>приобретение контроля над дочерними организациями</t>
  </si>
  <si>
    <t>3. Чистая сумма денежных средств от инвестиционной
деятельности (строка 040 - строка 060)</t>
  </si>
  <si>
    <t>III.  ДВИЖЕНИЕ  ДЕНЕЖНЫХ  СРЕДСТВ  ОТ ФИНАНСОВОЙ ДЕЯТЕЛЬНОСТИ</t>
  </si>
  <si>
    <t>1. Поступление денежных средств, всего (сумма строк с 091 по  094)</t>
  </si>
  <si>
    <t>эмиссия акций и других финансовых инструментов</t>
  </si>
  <si>
    <t>2. Выбытие денежных средств, всего (сумма строк с 101 по 105)</t>
  </si>
  <si>
    <t>100</t>
  </si>
  <si>
    <t>101</t>
  </si>
  <si>
    <t>прочие выбытия</t>
  </si>
  <si>
    <t>3. Чистая сумма денежных средств от финансовой деятельности (строка 090 - строка 100)</t>
  </si>
  <si>
    <t>110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</si>
  <si>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</si>
  <si>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</si>
  <si>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</si>
  <si>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</si>
  <si>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</si>
  <si>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>Руководитель ___________________________</t>
  </si>
  <si>
    <t xml:space="preserve">Главный бухгалтер _________________________    </t>
  </si>
  <si>
    <t>за период, заканчивающийся "30" сентября 2013 года</t>
  </si>
  <si>
    <t>Приложение 2</t>
  </si>
  <si>
    <t>к приказу Министра финансов РК</t>
  </si>
  <si>
    <t>Сведения о реорганизации:</t>
  </si>
  <si>
    <t>Вид деятельности организации:   любая, не противоречащая законодательству  РК</t>
  </si>
  <si>
    <t>Организационно-правовая форма:  Акционерное Общество</t>
  </si>
  <si>
    <t>Форма отчетности: консолидированная</t>
  </si>
  <si>
    <t>Среднегодовая численность работников: 1 754 чел.</t>
  </si>
  <si>
    <t>Субъект предпринимательства:  крупный</t>
  </si>
  <si>
    <t>Юридический адрес организации: г.Астана, ул.Московская 29/3</t>
  </si>
  <si>
    <t xml:space="preserve">КОНСОЛИДИРОВАННЫЙ БУХГАЛТЕРСКИЙ БАЛАНС </t>
  </si>
  <si>
    <t>Активы</t>
  </si>
  <si>
    <t>Код строки</t>
  </si>
  <si>
    <t>На конец отчетного периода</t>
  </si>
  <si>
    <t xml:space="preserve"> I. КРАТКОСРОЧНЫЕ 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</si>
  <si>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</si>
  <si>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</si>
  <si>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</si>
  <si>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</si>
  <si>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</si>
  <si>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</si>
  <si>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</si>
  <si>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</si>
  <si>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</si>
  <si>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</si>
  <si>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</si>
  <si>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 xml:space="preserve">II. ДОЛГОСРОЧНЫЕ АКТИВЫ </t>
  </si>
  <si>
    <t>Долгосрочная торговая и прочая дебиторская задолженность</t>
  </si>
  <si>
    <t>Инвестиционное имущество</t>
  </si>
  <si>
    <t>Разведочные и оценочные активы</t>
  </si>
  <si>
    <t>Итого долгосрочных активов (сумма строк с 110 по 123)</t>
  </si>
  <si>
    <t>БАЛАНС (строка 100+строка 101+строка 200)</t>
  </si>
  <si>
    <t>III. КРАТКОСРОЧНЫЕ ОБЯЗАТЕЛЬСТВА</t>
  </si>
  <si>
    <t>Краткосрочные резервы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</si>
  <si>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</si>
  <si>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</si>
  <si>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презназначенных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</si>
  <si>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</si>
  <si>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</si>
  <si>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</si>
  <si>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</si>
  <si>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</si>
  <si>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</si>
  <si>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</si>
  <si>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</si>
  <si>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</si>
  <si>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</si>
  <si>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</si>
  <si>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>БАЛАНС (строка 300+строка 400+строка 500)</t>
  </si>
  <si>
    <t>Балансовая стоимость одной простой акции, тенге</t>
  </si>
  <si>
    <t>Руководитель ______________________________</t>
  </si>
  <si>
    <t xml:space="preserve">Главный бухгалтер ___________________________________        </t>
  </si>
  <si>
    <t>по состоянию на "30" сентября  2013  года</t>
  </si>
  <si>
    <t>Приложение 3</t>
  </si>
  <si>
    <t>Наименование организации:  АО"Национальная компания "Продовольственная контрактная корпорация"</t>
  </si>
  <si>
    <t>КОНСОЛИДИРОВАННЫЙ ОТЧЕТ О ПРИБЫЛЯХ  И УБЫТКАХ</t>
  </si>
  <si>
    <t>Себестоимость  реализованной продукции и оказанных услуг</t>
  </si>
  <si>
    <t>Валовая прибыль (строка 010 - строка 011)</t>
  </si>
  <si>
    <t xml:space="preserve">Административные расходы 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</si>
  <si>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</si>
  <si>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</si>
  <si>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</si>
  <si>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</si>
  <si>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</si>
  <si>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</si>
  <si>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 xml:space="preserve">Расходы по корпоративному подоходному налогу </t>
  </si>
  <si>
    <t>Прибыль (убыток) после налогообложения от продолжающейся деятельности (строка 100 - строка 101)</t>
  </si>
  <si>
    <t>200</t>
  </si>
  <si>
    <t xml:space="preserve">Прибыль (убыток) после налогообложения от прекращенной деятельности 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</si>
  <si>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</si>
  <si>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</si>
  <si>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</si>
  <si>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</si>
  <si>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</si>
  <si>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</si>
  <si>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400</t>
  </si>
  <si>
    <t>Переоценка основных средств</t>
  </si>
  <si>
    <t>410</t>
  </si>
  <si>
    <t>Переоценка финансовых активов, имеющихся в наличии для продажи</t>
  </si>
  <si>
    <t>411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</si>
  <si>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</si>
  <si>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412</t>
  </si>
  <si>
    <t>Актуарные прибыли (убытки) по пенсионным обязательствам</t>
  </si>
  <si>
    <t>413</t>
  </si>
  <si>
    <t>Эффект изменения в ставке подоходного налога на отсроченный налог дочерних организаций</t>
  </si>
  <si>
    <t>414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</si>
  <si>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</si>
  <si>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</si>
  <si>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</si>
  <si>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</si>
  <si>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</si>
  <si>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</si>
  <si>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</si>
  <si>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</si>
  <si>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</si>
  <si>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</si>
  <si>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</si>
  <si>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420</t>
  </si>
  <si>
    <t>Общая совокупная прибыль (строка 300+строка 400)</t>
  </si>
  <si>
    <t>500</t>
  </si>
  <si>
    <t>Общая совокупная прибыль относимая на: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</si>
  <si>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</si>
  <si>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</si>
  <si>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</si>
  <si>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</si>
  <si>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</si>
  <si>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Руководитель____________________________________</t>
  </si>
  <si>
    <t xml:space="preserve">Главный бухгалтер ________________________________        </t>
  </si>
  <si>
    <t>Руководитель</t>
  </si>
  <si>
    <t>Байнаков Р.Г.</t>
  </si>
  <si>
    <t>Главный бухгалтер</t>
  </si>
  <si>
    <t>Нурмуханбет Г.Е.</t>
  </si>
  <si>
    <t>Приложение 6</t>
  </si>
  <si>
    <t>код стр.</t>
  </si>
  <si>
    <t>Капитал материнской организации</t>
  </si>
  <si>
    <t>Уставный (акционерный)  капитал</t>
  </si>
  <si>
    <t>Эмиссионный капитал</t>
  </si>
  <si>
    <t>Нераспределеная прибыль</t>
  </si>
  <si>
    <t>1</t>
  </si>
  <si>
    <t>2</t>
  </si>
  <si>
    <t>3</t>
  </si>
  <si>
    <t>Сальдо на 1 января 2011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</si>
  <si>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</si>
  <si>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</si>
  <si>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</si>
  <si>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</si>
  <si>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</si>
  <si>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</si>
  <si>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</si>
  <si>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</si>
  <si>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</si>
  <si>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</si>
  <si>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</si>
  <si>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</si>
  <si>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</si>
  <si>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</si>
  <si>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</si>
  <si>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</si>
  <si>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</si>
  <si>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</si>
  <si>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</si>
  <si>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</si>
  <si>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</si>
  <si>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</si>
  <si>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</si>
  <si>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</si>
  <si>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</si>
  <si>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</si>
  <si>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</si>
  <si>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</si>
  <si>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</si>
  <si>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</si>
  <si>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за период, заканчивающийся "30" сентября 2013  года</t>
  </si>
  <si>
    <t>Сальдо на 30 сентября отчетного года (строка 500 + строка 600 + строка 700)</t>
  </si>
  <si>
    <t>На начало отчетного периода (пересчитано*)</t>
  </si>
  <si>
    <t>* Некоторые суммы, приведенные в этом столбце, не согласуются с годовой консолидированной финансовой отчетностью по состоянию на 31 декабря 2012 года, поскольку отражают произведенные корректировки, подробная информация о которых приводится в примечании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</si>
</sst>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#,##0&quot;р.&quot;;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7" formatCode="000"/>
    <numFmt numFmtId="170" formatCode="0.0%"/>
    <numFmt numFmtId="172" formatCode="_(* #,##0.00_);_(* \(#,##0.00\);_(* &quot;-&quot;??_);_(@_)"/>
    <numFmt numFmtId="173" formatCode="_ * #,##0.00_ ;_ * \-#,##0.00_ ;_ * &quot;-&quot;??_ ;_ @_ "/>
    <numFmt numFmtId="174" formatCode="0%_);\(0%\)"/>
    <numFmt numFmtId="175" formatCode="0.000"/>
    <numFmt numFmtId="176" formatCode="_-* #,##0.00\ _?_._-;\-* #,##0.00\ _?_._-;_-* &quot;-&quot;??\ _?_._-;_-@_-"/>
    <numFmt numFmtId="177" formatCode="_-* #,##0\ &quot;р.&quot;_-;\-* #,##0\ &quot;р.&quot;_-;_-* &quot;-&quot;\ &quot;р.&quot;_-;_-@_-"/>
    <numFmt numFmtId="178" formatCode="0.000%"/>
    <numFmt numFmtId="179" formatCode="_(* #,##0.0_);_(* \(#,##0.00\);_(* &quot;-&quot;??_);_(@_)"/>
    <numFmt numFmtId="180" formatCode="General_)"/>
    <numFmt numFmtId="181" formatCode="#,##0.0_);\(#,##0.0\)"/>
    <numFmt numFmtId="182" formatCode="#,##0.000_);\(#,##0.000\)"/>
    <numFmt numFmtId="183" formatCode="&quot;р.&quot;#,\);\(&quot;р.&quot;#,##0\)"/>
    <numFmt numFmtId="184" formatCode="* \(#,##0\);* #,##0_);&quot;-&quot;??_);@"/>
    <numFmt numFmtId="185" formatCode="_-* #,##0.0_р_._-;\-* #,##0.0_р_._-;_-* &quot;-&quot;?_р_._-;_-@_-"/>
    <numFmt numFmtId="186" formatCode="* #,##0_);* \(#,##0\);&quot;-&quot;??_);@"/>
    <numFmt numFmtId="187" formatCode="&quot;р.&quot;#,##0\ ;\-&quot;р.&quot;#,##0"/>
    <numFmt numFmtId="188" formatCode="&quot;р.&quot;#,##0.00\ ;\(&quot;р.&quot;#,##0.00\)"/>
    <numFmt numFmtId="189" formatCode="_-* #,##0.00_-;\-* #,##0.00_-;_-* &quot;-&quot;??_-;_-@_-"/>
    <numFmt numFmtId="190" formatCode="0.00000"/>
    <numFmt numFmtId="191" formatCode="0.00_)"/>
    <numFmt numFmtId="192" formatCode="_-* #,##0\ _d_._-;\-* #,##0\ _d_._-;_-* &quot;-&quot;\ _d_._-;_-@_-"/>
    <numFmt numFmtId="193" formatCode="_-* #,##0.00\ _d_._-;\-* #,##0.00\ _d_._-;_-* &quot;-&quot;??\ _d_._-;_-@_-"/>
    <numFmt numFmtId="194" formatCode="_-* #,##0\ _đ_._-;\-* #,##0\ _đ_._-;_-* &quot;-&quot;\ _đ_._-;_-@_-"/>
    <numFmt numFmtId="195" formatCode="_-* #,##0.00\ _đ_._-;\-* #,##0.00\ _đ_._-;_-* &quot;-&quot;??\ _đ_._-;_-@_-"/>
    <numFmt numFmtId="196" formatCode="_-* #,##0_d_._-;\-* #,##0_d_._-;_-* &quot;-&quot;_d_._-;_-@_-"/>
    <numFmt numFmtId="197" formatCode="_-* #,##0.00_d_._-;\-* #,##0.00_d_._-;_-* &quot;-&quot;??_d_._-;_-@_-"/>
    <numFmt numFmtId="198" formatCode="_-* #,##0.0000\ &quot;р.&quot;_-;\-* #,##0.0000\ &quot;р.&quot;_-;_-* &quot;-&quot;??\ &quot;р.&quot;_-;_-@_-"/>
    <numFmt numFmtId="199" formatCode="_-* #,##0.00000\ &quot;р.&quot;_-;\-* #,##0.00000\ &quot;р.&quot;_-;_-* &quot;-&quot;??\ &quot;р.&quot;_-;_-@_-"/>
    <numFmt numFmtId="200" formatCode="\60\4\7\:"/>
    <numFmt numFmtId="201" formatCode="\+0.0;\-0.0"/>
    <numFmt numFmtId="202" formatCode="\+0.0%;\-0.0%"/>
    <numFmt numFmtId="203" formatCode="&quot;р.&quot;#,##0"/>
    <numFmt numFmtId="204" formatCode="&quot;р.&quot;#,\);\(&quot;р.&quot;#,\)"/>
    <numFmt numFmtId="205" formatCode="&quot;р.&quot;#,;\(&quot;р.&quot;#,\)"/>
    <numFmt numFmtId="206" formatCode="_-* #,##0.00_р_._-;\-* #,##0.00_р_._-;_-* &quot;-&quot;?_р_._-;_-@_-"/>
    <numFmt numFmtId="207" formatCode="_-* #,##0.00_р_._-;\-* #,##0.00_р_._-;_-* &quot;-&quot;_р_._-;_-@_-"/>
    <numFmt numFmtId="208" formatCode="_-* #,##0.00\ _р_._-;\-* #,##0.00\ _р_._-;_-* &quot;-&quot;??\ _р_._-;_-@_-"/>
    <numFmt numFmtId="209" formatCode="[$-409]d\-mmm\-yy;@"/>
    <numFmt numFmtId="210" formatCode="[$-409]d\-mmm;@"/>
    <numFmt numFmtId="211" formatCode="#,##0_);\(#,##0\);&quot;- &quot;;&quot;  &quot;@"/>
    <numFmt numFmtId="212" formatCode="_(* #,##0,_);_(* \(#,##0,\);_(* &quot;-&quot;_);_(@_)"/>
    <numFmt numFmtId="213" formatCode="&quot;£&quot;#,##0;\-&quot;£&quot;#,##0"/>
    <numFmt numFmtId="214" formatCode="#,"/>
    <numFmt numFmtId="217" formatCode="#,##0.00&quot; $&quot;;[Red]\-#,##0.00&quot; $&quot;"/>
    <numFmt numFmtId="218" formatCode="_-* #,##0.00[$€-1]_-;\-* #,##0.00[$€-1]_-;_-* &quot;-&quot;??[$€-1]_-"/>
    <numFmt numFmtId="219" formatCode="_-* #,##0.00[$€-1]_-;\-* #,##0.00[$€-1]_-;_-* \-??[$€-1]_-"/>
    <numFmt numFmtId="220" formatCode="_-* #,##0.00_р_._-;\-* #,##0.00_р_._-;_-* \-??_р_._-;_-@_-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charset val="204"/>
    </font>
    <font>
      <sz val="10"/>
      <color indexed="10"/>
      <name val="Arial"/>
      <family val="2"/>
    </font>
    <font>
      <sz val="10"/>
      <name val="Helv"/>
    </font>
    <font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9"/>
      <name val="Arial CYR"/>
      <charset val="204"/>
    </font>
    <font>
      <sz val="1"/>
      <color indexed="8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i/>
      <sz val="10"/>
      <name val="Times New Roman Cyr"/>
      <family val="1"/>
      <charset val="204"/>
    </font>
    <font>
      <b/>
      <sz val="1"/>
      <color indexed="8"/>
      <name val="Courier"/>
      <family val="3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2"/>
      <name val="Tms Rmn"/>
      <charset val="204"/>
    </font>
    <font>
      <b/>
      <sz val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name val="NTHelvetica/Cyrillic"/>
      <charset val="204"/>
    </font>
    <font>
      <b/>
      <sz val="14"/>
      <name val="Times New Roman"/>
      <family val="1"/>
      <charset val="204"/>
    </font>
    <font>
      <sz val="14"/>
      <name val="¾©"/>
      <family val="1"/>
      <charset val="128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0"/>
      <color indexed="8"/>
      <name val="Arial"/>
      <family val="2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u val="singleAccounting"/>
      <sz val="9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Helv"/>
      <family val="2"/>
      <charset val="204"/>
    </font>
    <font>
      <sz val="10"/>
      <name val="Courier"/>
      <family val="3"/>
    </font>
    <font>
      <b/>
      <sz val="10"/>
      <name val="AA Normal"/>
    </font>
    <font>
      <sz val="10"/>
      <name val="AA Normal"/>
    </font>
    <font>
      <b/>
      <sz val="18"/>
      <color indexed="56"/>
      <name val="Cambria"/>
      <family val="2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sz val="14"/>
      <color indexed="62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sz val="14"/>
      <color indexed="60"/>
      <name val="Times New Roman"/>
      <family val="2"/>
      <charset val="204"/>
    </font>
    <font>
      <sz val="14"/>
      <color indexed="2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52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sz val="14"/>
      <color indexed="17"/>
      <name val="Times New Roman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8"/>
      <name val="Arial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9">
    <xf numFmtId="0" fontId="0" fillId="0" borderId="0"/>
    <xf numFmtId="41" fontId="13" fillId="0" borderId="0" applyFont="0" applyFill="0" applyBorder="0" applyAlignment="0" applyProtection="0"/>
    <xf numFmtId="0" fontId="14" fillId="0" borderId="0"/>
    <xf numFmtId="0" fontId="13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" fillId="0" borderId="0"/>
    <xf numFmtId="0" fontId="19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>
      <alignment horizontal="left"/>
    </xf>
    <xf numFmtId="0" fontId="11" fillId="0" borderId="0"/>
    <xf numFmtId="0" fontId="13" fillId="0" borderId="0"/>
    <xf numFmtId="43" fontId="13" fillId="0" borderId="0" applyFont="0" applyFill="0" applyBorder="0" applyAlignment="0" applyProtection="0"/>
    <xf numFmtId="0" fontId="11" fillId="0" borderId="0"/>
    <xf numFmtId="0" fontId="13" fillId="0" borderId="0"/>
    <xf numFmtId="43" fontId="13" fillId="0" borderId="0" applyFont="0" applyFill="0" applyBorder="0" applyAlignment="0" applyProtection="0"/>
    <xf numFmtId="0" fontId="10" fillId="0" borderId="0"/>
    <xf numFmtId="0" fontId="15" fillId="0" borderId="0"/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75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8" fillId="0" borderId="0"/>
    <xf numFmtId="176" fontId="18" fillId="0" borderId="0" applyFont="0" applyFill="0" applyBorder="0" applyAlignment="0" applyProtection="0"/>
    <xf numFmtId="0" fontId="17" fillId="0" borderId="0"/>
    <xf numFmtId="0" fontId="17" fillId="0" borderId="0"/>
    <xf numFmtId="0" fontId="26" fillId="0" borderId="0"/>
    <xf numFmtId="0" fontId="28" fillId="0" borderId="0"/>
    <xf numFmtId="0" fontId="37" fillId="0" borderId="0"/>
    <xf numFmtId="0" fontId="3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1" fillId="0" borderId="0">
      <alignment vertical="top"/>
    </xf>
    <xf numFmtId="0" fontId="21" fillId="0" borderId="0">
      <alignment vertical="top"/>
    </xf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3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1" fillId="0" borderId="0">
      <alignment vertical="top"/>
    </xf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21" fillId="0" borderId="0">
      <alignment vertical="top"/>
    </xf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0"/>
    <xf numFmtId="0" fontId="37" fillId="0" borderId="0"/>
    <xf numFmtId="0" fontId="37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37" fillId="0" borderId="0"/>
    <xf numFmtId="0" fontId="26" fillId="0" borderId="0"/>
    <xf numFmtId="0" fontId="37" fillId="0" borderId="0"/>
    <xf numFmtId="0" fontId="28" fillId="0" borderId="0"/>
    <xf numFmtId="0" fontId="37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38" fillId="0" borderId="0"/>
    <xf numFmtId="0" fontId="3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6" fillId="0" borderId="0"/>
    <xf numFmtId="0" fontId="21" fillId="0" borderId="0">
      <alignment vertical="top"/>
    </xf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1" fillId="0" borderId="0">
      <alignment vertical="top"/>
    </xf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37" fillId="0" borderId="0"/>
    <xf numFmtId="0" fontId="26" fillId="0" borderId="0"/>
    <xf numFmtId="0" fontId="26" fillId="0" borderId="0"/>
    <xf numFmtId="0" fontId="38" fillId="0" borderId="0"/>
    <xf numFmtId="0" fontId="37" fillId="0" borderId="0"/>
    <xf numFmtId="0" fontId="37" fillId="0" borderId="0"/>
    <xf numFmtId="0" fontId="28" fillId="0" borderId="0"/>
    <xf numFmtId="0" fontId="26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6" fillId="0" borderId="0"/>
    <xf numFmtId="0" fontId="28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3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1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26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9" fillId="0" borderId="15">
      <protection locked="0"/>
    </xf>
    <xf numFmtId="0" fontId="34" fillId="0" borderId="0">
      <protection locked="0"/>
    </xf>
    <xf numFmtId="0" fontId="34" fillId="0" borderId="0">
      <protection locked="0"/>
    </xf>
    <xf numFmtId="44" fontId="39" fillId="0" borderId="0">
      <protection locked="0"/>
    </xf>
    <xf numFmtId="44" fontId="39" fillId="0" borderId="0">
      <protection locked="0"/>
    </xf>
    <xf numFmtId="44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4" fillId="0" borderId="15">
      <protection locked="0"/>
    </xf>
    <xf numFmtId="177" fontId="42" fillId="0" borderId="0">
      <alignment horizontal="center"/>
    </xf>
    <xf numFmtId="0" fontId="43" fillId="0" borderId="0">
      <protection locked="0"/>
    </xf>
    <xf numFmtId="0" fontId="43" fillId="0" borderId="0">
      <protection locked="0"/>
    </xf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5" fontId="45" fillId="0" borderId="5" applyAlignment="0" applyProtection="0"/>
    <xf numFmtId="179" fontId="46" fillId="0" borderId="0" applyFill="0" applyBorder="0" applyAlignment="0"/>
    <xf numFmtId="180" fontId="46" fillId="0" borderId="0" applyFill="0" applyBorder="0" applyAlignment="0"/>
    <xf numFmtId="175" fontId="46" fillId="0" borderId="0" applyFill="0" applyBorder="0" applyAlignment="0"/>
    <xf numFmtId="181" fontId="47" fillId="0" borderId="0" applyFill="0" applyBorder="0" applyAlignment="0"/>
    <xf numFmtId="182" fontId="47" fillId="0" borderId="0" applyFill="0" applyBorder="0" applyAlignment="0"/>
    <xf numFmtId="179" fontId="46" fillId="0" borderId="0" applyFill="0" applyBorder="0" applyAlignment="0"/>
    <xf numFmtId="183" fontId="47" fillId="0" borderId="0" applyFill="0" applyBorder="0" applyAlignment="0"/>
    <xf numFmtId="180" fontId="46" fillId="0" borderId="0" applyFill="0" applyBorder="0" applyAlignment="0"/>
    <xf numFmtId="0" fontId="16" fillId="0" borderId="13">
      <alignment horizont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9" fontId="4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7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7" fillId="7" borderId="0" applyFont="0" applyFill="0" applyBorder="0" applyAlignment="0" applyProtection="0"/>
    <xf numFmtId="184" fontId="48" fillId="0" borderId="0" applyFill="0" applyBorder="0" applyProtection="0"/>
    <xf numFmtId="184" fontId="48" fillId="0" borderId="5" applyFill="0" applyProtection="0"/>
    <xf numFmtId="184" fontId="48" fillId="0" borderId="15" applyFill="0" applyProtection="0"/>
    <xf numFmtId="180" fontId="46" fillId="0" borderId="0" applyFont="0" applyFill="0" applyBorder="0" applyAlignment="0" applyProtection="0"/>
    <xf numFmtId="185" fontId="42" fillId="7" borderId="0" applyFont="0" applyFill="0" applyBorder="0" applyAlignment="0" applyProtection="0"/>
    <xf numFmtId="0" fontId="17" fillId="7" borderId="0" applyFont="0" applyFill="0" applyBorder="0" applyAlignment="0" applyProtection="0"/>
    <xf numFmtId="14" fontId="32" fillId="0" borderId="0" applyFill="0" applyBorder="0" applyAlignment="0"/>
    <xf numFmtId="210" fontId="17" fillId="8" borderId="0" applyFont="0" applyFill="0" applyBorder="0" applyAlignment="0" applyProtection="0"/>
    <xf numFmtId="209" fontId="17" fillId="8" borderId="0" applyFont="0" applyFill="0" applyBorder="0" applyAlignment="0" applyProtection="0"/>
    <xf numFmtId="186" fontId="48" fillId="0" borderId="0" applyFill="0" applyBorder="0" applyProtection="0"/>
    <xf numFmtId="186" fontId="48" fillId="0" borderId="5" applyFill="0" applyProtection="0"/>
    <xf numFmtId="186" fontId="48" fillId="0" borderId="15" applyFill="0" applyProtection="0"/>
    <xf numFmtId="38" fontId="49" fillId="0" borderId="16">
      <alignment vertical="center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9" fontId="46" fillId="0" borderId="0" applyFill="0" applyBorder="0" applyAlignment="0"/>
    <xf numFmtId="180" fontId="46" fillId="0" borderId="0" applyFill="0" applyBorder="0" applyAlignment="0"/>
    <xf numFmtId="179" fontId="46" fillId="0" borderId="0" applyFill="0" applyBorder="0" applyAlignment="0"/>
    <xf numFmtId="183" fontId="47" fillId="0" borderId="0" applyFill="0" applyBorder="0" applyAlignment="0"/>
    <xf numFmtId="180" fontId="46" fillId="0" borderId="0" applyFill="0" applyBorder="0" applyAlignment="0"/>
    <xf numFmtId="0" fontId="18" fillId="0" borderId="0" applyFont="0" applyFill="0" applyBorder="0" applyAlignment="0" applyProtection="0">
      <alignment horizontal="left"/>
    </xf>
    <xf numFmtId="0" fontId="76" fillId="0" borderId="0">
      <alignment horizontal="center" wrapText="1"/>
    </xf>
    <xf numFmtId="0" fontId="46" fillId="0" borderId="0" applyFill="0" applyBorder="0">
      <alignment horizontal="left" vertical="top"/>
    </xf>
    <xf numFmtId="2" fontId="17" fillId="7" borderId="0" applyFont="0" applyFill="0" applyBorder="0" applyAlignment="0" applyProtection="0"/>
    <xf numFmtId="211" fontId="29" fillId="0" borderId="0" applyNumberFormat="0" applyFill="0" applyBorder="0" applyAlignment="0" applyProtection="0"/>
    <xf numFmtId="38" fontId="20" fillId="2" borderId="0" applyNumberFormat="0" applyBorder="0" applyAlignment="0" applyProtection="0"/>
    <xf numFmtId="0" fontId="51" fillId="0" borderId="6" applyNumberFormat="0" applyAlignment="0" applyProtection="0">
      <alignment horizontal="left" vertical="center"/>
    </xf>
    <xf numFmtId="0" fontId="51" fillId="0" borderId="1">
      <alignment horizontal="left" vertical="center"/>
    </xf>
    <xf numFmtId="14" fontId="24" fillId="9" borderId="2">
      <alignment horizontal="center" vertical="center" wrapText="1"/>
    </xf>
    <xf numFmtId="0" fontId="49" fillId="0" borderId="0"/>
    <xf numFmtId="0" fontId="18" fillId="0" borderId="0"/>
    <xf numFmtId="0" fontId="36" fillId="0" borderId="0" applyNumberFormat="0" applyFill="0" applyBorder="0" applyAlignment="0" applyProtection="0">
      <alignment vertical="top"/>
      <protection locked="0"/>
    </xf>
    <xf numFmtId="10" fontId="20" fillId="10" borderId="3" applyNumberFormat="0" applyBorder="0" applyAlignment="0" applyProtection="0"/>
    <xf numFmtId="40" fontId="52" fillId="0" borderId="0">
      <protection locked="0"/>
    </xf>
    <xf numFmtId="1" fontId="53" fillId="0" borderId="0">
      <alignment horizontal="center"/>
      <protection locked="0"/>
    </xf>
    <xf numFmtId="187" fontId="21" fillId="0" borderId="0" applyFont="0" applyFill="0" applyBorder="0" applyAlignment="0" applyProtection="0"/>
    <xf numFmtId="188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>
      <alignment vertical="center"/>
    </xf>
    <xf numFmtId="189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57" fillId="0" borderId="0" applyProtection="0">
      <alignment vertical="center"/>
      <protection locked="0"/>
    </xf>
    <xf numFmtId="0" fontId="57" fillId="0" borderId="0" applyNumberFormat="0" applyProtection="0">
      <alignment vertical="top"/>
      <protection locked="0"/>
    </xf>
    <xf numFmtId="0" fontId="58" fillId="0" borderId="17" applyAlignment="0"/>
    <xf numFmtId="38" fontId="77" fillId="0" borderId="0"/>
    <xf numFmtId="38" fontId="78" fillId="0" borderId="0"/>
    <xf numFmtId="38" fontId="79" fillId="0" borderId="0"/>
    <xf numFmtId="38" fontId="80" fillId="0" borderId="0"/>
    <xf numFmtId="0" fontId="81" fillId="0" borderId="0"/>
    <xf numFmtId="0" fontId="81" fillId="0" borderId="0"/>
    <xf numFmtId="179" fontId="46" fillId="0" borderId="0" applyFill="0" applyBorder="0" applyAlignment="0"/>
    <xf numFmtId="180" fontId="46" fillId="0" borderId="0" applyFill="0" applyBorder="0" applyAlignment="0"/>
    <xf numFmtId="179" fontId="46" fillId="0" borderId="0" applyFill="0" applyBorder="0" applyAlignment="0"/>
    <xf numFmtId="183" fontId="47" fillId="0" borderId="0" applyFill="0" applyBorder="0" applyAlignment="0"/>
    <xf numFmtId="180" fontId="46" fillId="0" borderId="0" applyFill="0" applyBorder="0" applyAlignment="0"/>
    <xf numFmtId="0" fontId="59" fillId="0" borderId="0">
      <protection locked="0"/>
    </xf>
    <xf numFmtId="191" fontId="60" fillId="0" borderId="0"/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8" fillId="0" borderId="0"/>
    <xf numFmtId="0" fontId="17" fillId="0" borderId="0"/>
    <xf numFmtId="0" fontId="15" fillId="0" borderId="0"/>
    <xf numFmtId="0" fontId="15" fillId="0" borderId="0"/>
    <xf numFmtId="0" fontId="61" fillId="0" borderId="0"/>
    <xf numFmtId="0" fontId="28" fillId="0" borderId="0"/>
    <xf numFmtId="212" fontId="17" fillId="8" borderId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42" fillId="0" borderId="0" applyFont="0" applyFill="0" applyBorder="0" applyAlignment="0" applyProtection="0"/>
    <xf numFmtId="199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14" fillId="7" borderId="0" applyFill="0" applyBorder="0" applyProtection="0">
      <alignment horizontal="center"/>
    </xf>
    <xf numFmtId="0" fontId="62" fillId="0" borderId="0"/>
    <xf numFmtId="0" fontId="63" fillId="8" borderId="0"/>
    <xf numFmtId="174" fontId="17" fillId="0" borderId="0" applyFont="0" applyFill="0" applyBorder="0" applyAlignment="0" applyProtection="0"/>
    <xf numFmtId="182" fontId="47" fillId="0" borderId="0" applyFont="0" applyFill="0" applyBorder="0" applyAlignment="0" applyProtection="0"/>
    <xf numFmtId="200" fontId="46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201" fontId="28" fillId="0" borderId="0"/>
    <xf numFmtId="202" fontId="28" fillId="0" borderId="0"/>
    <xf numFmtId="179" fontId="46" fillId="0" borderId="0" applyFill="0" applyBorder="0" applyAlignment="0"/>
    <xf numFmtId="180" fontId="46" fillId="0" borderId="0" applyFill="0" applyBorder="0" applyAlignment="0"/>
    <xf numFmtId="179" fontId="46" fillId="0" borderId="0" applyFill="0" applyBorder="0" applyAlignment="0"/>
    <xf numFmtId="183" fontId="47" fillId="0" borderId="0" applyFill="0" applyBorder="0" applyAlignment="0"/>
    <xf numFmtId="180" fontId="46" fillId="0" borderId="0" applyFill="0" applyBorder="0" applyAlignment="0"/>
    <xf numFmtId="0" fontId="64" fillId="0" borderId="0" applyNumberFormat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5" fillId="0" borderId="2">
      <alignment horizontal="center"/>
    </xf>
    <xf numFmtId="0" fontId="62" fillId="0" borderId="0"/>
    <xf numFmtId="0" fontId="65" fillId="0" borderId="0" applyProtection="0"/>
    <xf numFmtId="0" fontId="66" fillId="0" borderId="0" applyNumberFormat="0" applyFont="0" applyFill="0" applyBorder="0" applyAlignment="0" applyProtection="0">
      <protection locked="0"/>
    </xf>
    <xf numFmtId="3" fontId="37" fillId="0" borderId="0" applyFont="0" applyFill="0" applyBorder="0" applyAlignment="0"/>
    <xf numFmtId="4" fontId="32" fillId="4" borderId="18" applyNumberFormat="0" applyProtection="0">
      <alignment vertical="center"/>
    </xf>
    <xf numFmtId="4" fontId="82" fillId="4" borderId="18" applyNumberFormat="0" applyProtection="0">
      <alignment vertical="center"/>
    </xf>
    <xf numFmtId="4" fontId="32" fillId="4" borderId="18" applyNumberFormat="0" applyProtection="0">
      <alignment horizontal="left" vertical="center" indent="1"/>
    </xf>
    <xf numFmtId="4" fontId="32" fillId="4" borderId="18" applyNumberFormat="0" applyProtection="0">
      <alignment horizontal="left" vertical="center" indent="1"/>
    </xf>
    <xf numFmtId="0" fontId="17" fillId="11" borderId="18" applyNumberFormat="0" applyProtection="0">
      <alignment horizontal="left" vertical="center" indent="1"/>
    </xf>
    <xf numFmtId="4" fontId="32" fillId="12" borderId="18" applyNumberFormat="0" applyProtection="0">
      <alignment horizontal="right" vertical="center"/>
    </xf>
    <xf numFmtId="4" fontId="32" fillId="13" borderId="18" applyNumberFormat="0" applyProtection="0">
      <alignment horizontal="right" vertical="center"/>
    </xf>
    <xf numFmtId="4" fontId="32" fillId="6" borderId="18" applyNumberFormat="0" applyProtection="0">
      <alignment horizontal="right" vertical="center"/>
    </xf>
    <xf numFmtId="4" fontId="32" fillId="14" borderId="18" applyNumberFormat="0" applyProtection="0">
      <alignment horizontal="right" vertical="center"/>
    </xf>
    <xf numFmtId="4" fontId="32" fillId="15" borderId="18" applyNumberFormat="0" applyProtection="0">
      <alignment horizontal="right" vertical="center"/>
    </xf>
    <xf numFmtId="4" fontId="32" fillId="16" borderId="18" applyNumberFormat="0" applyProtection="0">
      <alignment horizontal="right" vertical="center"/>
    </xf>
    <xf numFmtId="4" fontId="32" fillId="17" borderId="18" applyNumberFormat="0" applyProtection="0">
      <alignment horizontal="right" vertical="center"/>
    </xf>
    <xf numFmtId="4" fontId="32" fillId="18" borderId="18" applyNumberFormat="0" applyProtection="0">
      <alignment horizontal="right" vertical="center"/>
    </xf>
    <xf numFmtId="4" fontId="32" fillId="19" borderId="18" applyNumberFormat="0" applyProtection="0">
      <alignment horizontal="right" vertical="center"/>
    </xf>
    <xf numFmtId="4" fontId="73" fillId="20" borderId="18" applyNumberFormat="0" applyProtection="0">
      <alignment horizontal="left" vertical="center" indent="1"/>
    </xf>
    <xf numFmtId="4" fontId="32" fillId="21" borderId="19" applyNumberFormat="0" applyProtection="0">
      <alignment horizontal="left" vertical="center" indent="1"/>
    </xf>
    <xf numFmtId="4" fontId="83" fillId="22" borderId="0" applyNumberFormat="0" applyProtection="0">
      <alignment horizontal="left" vertical="center" indent="1"/>
    </xf>
    <xf numFmtId="0" fontId="17" fillId="11" borderId="18" applyNumberFormat="0" applyProtection="0">
      <alignment horizontal="left" vertical="center" indent="1"/>
    </xf>
    <xf numFmtId="4" fontId="21" fillId="21" borderId="18" applyNumberFormat="0" applyProtection="0">
      <alignment horizontal="left" vertical="center" indent="1"/>
    </xf>
    <xf numFmtId="4" fontId="21" fillId="5" borderId="18" applyNumberFormat="0" applyProtection="0">
      <alignment horizontal="left" vertical="center" indent="1"/>
    </xf>
    <xf numFmtId="0" fontId="17" fillId="5" borderId="18" applyNumberFormat="0" applyProtection="0">
      <alignment horizontal="left" vertical="center" indent="1"/>
    </xf>
    <xf numFmtId="0" fontId="17" fillId="5" borderId="18" applyNumberFormat="0" applyProtection="0">
      <alignment horizontal="left" vertical="center" indent="1"/>
    </xf>
    <xf numFmtId="0" fontId="17" fillId="23" borderId="18" applyNumberFormat="0" applyProtection="0">
      <alignment horizontal="left" vertical="center" indent="1"/>
    </xf>
    <xf numFmtId="0" fontId="17" fillId="23" borderId="18" applyNumberFormat="0" applyProtection="0">
      <alignment horizontal="left" vertical="center" indent="1"/>
    </xf>
    <xf numFmtId="0" fontId="17" fillId="2" borderId="18" applyNumberFormat="0" applyProtection="0">
      <alignment horizontal="left" vertical="center" indent="1"/>
    </xf>
    <xf numFmtId="0" fontId="17" fillId="2" borderId="18" applyNumberFormat="0" applyProtection="0">
      <alignment horizontal="left" vertical="center" indent="1"/>
    </xf>
    <xf numFmtId="0" fontId="17" fillId="11" borderId="18" applyNumberFormat="0" applyProtection="0">
      <alignment horizontal="left" vertical="center" indent="1"/>
    </xf>
    <xf numFmtId="0" fontId="17" fillId="11" borderId="18" applyNumberFormat="0" applyProtection="0">
      <alignment horizontal="left" vertical="center" indent="1"/>
    </xf>
    <xf numFmtId="4" fontId="32" fillId="10" borderId="18" applyNumberFormat="0" applyProtection="0">
      <alignment vertical="center"/>
    </xf>
    <xf numFmtId="4" fontId="82" fillId="10" borderId="18" applyNumberFormat="0" applyProtection="0">
      <alignment vertical="center"/>
    </xf>
    <xf numFmtId="4" fontId="32" fillId="10" borderId="18" applyNumberFormat="0" applyProtection="0">
      <alignment horizontal="left" vertical="center" indent="1"/>
    </xf>
    <xf numFmtId="4" fontId="32" fillId="10" borderId="18" applyNumberFormat="0" applyProtection="0">
      <alignment horizontal="left" vertical="center" indent="1"/>
    </xf>
    <xf numFmtId="4" fontId="32" fillId="21" borderId="18" applyNumberFormat="0" applyProtection="0">
      <alignment horizontal="right" vertical="center"/>
    </xf>
    <xf numFmtId="4" fontId="82" fillId="21" borderId="18" applyNumberFormat="0" applyProtection="0">
      <alignment horizontal="right" vertical="center"/>
    </xf>
    <xf numFmtId="0" fontId="17" fillId="11" borderId="18" applyNumberFormat="0" applyProtection="0">
      <alignment horizontal="left" vertical="center" indent="1"/>
    </xf>
    <xf numFmtId="0" fontId="17" fillId="11" borderId="18" applyNumberFormat="0" applyProtection="0">
      <alignment horizontal="left" vertical="center" indent="1"/>
    </xf>
    <xf numFmtId="0" fontId="84" fillId="0" borderId="0"/>
    <xf numFmtId="4" fontId="27" fillId="21" borderId="18" applyNumberFormat="0" applyProtection="0">
      <alignment horizontal="right" vertical="center"/>
    </xf>
    <xf numFmtId="203" fontId="67" fillId="0" borderId="3">
      <alignment horizontal="left" vertical="center"/>
      <protection locked="0"/>
    </xf>
    <xf numFmtId="0" fontId="17" fillId="0" borderId="0"/>
    <xf numFmtId="0" fontId="49" fillId="0" borderId="0"/>
    <xf numFmtId="0" fontId="26" fillId="0" borderId="0"/>
    <xf numFmtId="0" fontId="38" fillId="0" borderId="0"/>
    <xf numFmtId="0" fontId="38" fillId="0" borderId="0"/>
    <xf numFmtId="0" fontId="28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49" fontId="32" fillId="0" borderId="0" applyFill="0" applyBorder="0" applyAlignment="0"/>
    <xf numFmtId="204" fontId="47" fillId="0" borderId="0" applyFill="0" applyBorder="0" applyAlignment="0"/>
    <xf numFmtId="205" fontId="47" fillId="0" borderId="0" applyFill="0" applyBorder="0" applyAlignment="0"/>
    <xf numFmtId="0" fontId="25" fillId="0" borderId="0" applyFill="0" applyBorder="0" applyProtection="0">
      <alignment horizontal="left" vertical="top"/>
    </xf>
    <xf numFmtId="0" fontId="68" fillId="0" borderId="0"/>
    <xf numFmtId="206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68" fillId="0" borderId="0"/>
    <xf numFmtId="0" fontId="69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0" fontId="37" fillId="0" borderId="20">
      <protection locked="0"/>
    </xf>
    <xf numFmtId="0" fontId="70" fillId="2" borderId="14"/>
    <xf numFmtId="14" fontId="37" fillId="0" borderId="0">
      <alignment horizontal="right"/>
    </xf>
    <xf numFmtId="180" fontId="71" fillId="9" borderId="20"/>
    <xf numFmtId="0" fontId="17" fillId="0" borderId="3">
      <alignment horizontal="right"/>
    </xf>
    <xf numFmtId="0" fontId="17" fillId="0" borderId="0"/>
    <xf numFmtId="0" fontId="42" fillId="0" borderId="0">
      <alignment vertical="center"/>
    </xf>
    <xf numFmtId="3" fontId="18" fillId="0" borderId="0"/>
    <xf numFmtId="0" fontId="31" fillId="0" borderId="0"/>
    <xf numFmtId="0" fontId="18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7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2" fillId="0" borderId="0"/>
    <xf numFmtId="9" fontId="23" fillId="0" borderId="0" applyFont="0" applyFill="0" applyBorder="0" applyAlignment="0" applyProtection="0"/>
    <xf numFmtId="0" fontId="26" fillId="0" borderId="0"/>
    <xf numFmtId="0" fontId="37" fillId="0" borderId="0"/>
    <xf numFmtId="0" fontId="37" fillId="0" borderId="0"/>
    <xf numFmtId="0" fontId="28" fillId="0" borderId="0"/>
    <xf numFmtId="0" fontId="49" fillId="0" borderId="0" applyNumberFormat="0" applyFont="0" applyFill="0" applyBorder="0" applyAlignment="0" applyProtection="0">
      <alignment vertical="top"/>
    </xf>
    <xf numFmtId="0" fontId="18" fillId="0" borderId="0">
      <alignment vertical="justify"/>
    </xf>
    <xf numFmtId="0" fontId="18" fillId="8" borderId="3" applyNumberFormat="0" applyAlignment="0">
      <alignment horizontal="left"/>
    </xf>
    <xf numFmtId="0" fontId="18" fillId="8" borderId="3" applyNumberFormat="0" applyAlignment="0">
      <alignment horizontal="left"/>
    </xf>
    <xf numFmtId="38" fontId="18" fillId="0" borderId="0" applyFont="0" applyFill="0" applyBorder="0" applyAlignment="0" applyProtection="0"/>
    <xf numFmtId="3" fontId="33" fillId="0" borderId="12" applyFont="0" applyBorder="0">
      <alignment horizontal="right"/>
      <protection locked="0"/>
    </xf>
    <xf numFmtId="20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213" fontId="32" fillId="0" borderId="0" applyFont="0" applyFill="0" applyBorder="0" applyAlignment="0" applyProtection="0"/>
    <xf numFmtId="214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32" fillId="0" borderId="0" applyFont="0" applyFill="0" applyBorder="0" applyAlignment="0" applyProtection="0"/>
    <xf numFmtId="4" fontId="17" fillId="0" borderId="3"/>
    <xf numFmtId="44" fontId="39" fillId="0" borderId="0">
      <protection locked="0"/>
    </xf>
    <xf numFmtId="0" fontId="37" fillId="0" borderId="0"/>
    <xf numFmtId="0" fontId="74" fillId="0" borderId="0"/>
    <xf numFmtId="0" fontId="10" fillId="0" borderId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15">
      <protection locked="0"/>
    </xf>
    <xf numFmtId="44" fontId="39" fillId="0" borderId="0">
      <protection locked="0"/>
    </xf>
    <xf numFmtId="44" fontId="39" fillId="0" borderId="0">
      <protection locked="0"/>
    </xf>
    <xf numFmtId="44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81" fontId="47" fillId="0" borderId="0" applyFill="0" applyBorder="0" applyAlignment="0"/>
    <xf numFmtId="182" fontId="47" fillId="0" borderId="0" applyFill="0" applyBorder="0" applyAlignment="0"/>
    <xf numFmtId="183" fontId="47" fillId="0" borderId="0" applyFill="0" applyBorder="0" applyAlignment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47" fillId="0" borderId="0" applyFill="0" applyBorder="0" applyAlignment="0"/>
    <xf numFmtId="187" fontId="21" fillId="0" borderId="0" applyFont="0" applyFill="0" applyBorder="0" applyAlignment="0" applyProtection="0"/>
    <xf numFmtId="188" fontId="54" fillId="0" borderId="0" applyFont="0" applyFill="0" applyBorder="0" applyAlignment="0" applyProtection="0"/>
    <xf numFmtId="183" fontId="47" fillId="0" borderId="0" applyFill="0" applyBorder="0" applyAlignment="0"/>
    <xf numFmtId="191" fontId="60" fillId="0" borderId="0"/>
    <xf numFmtId="0" fontId="74" fillId="0" borderId="0"/>
    <xf numFmtId="0" fontId="17" fillId="0" borderId="0"/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182" fontId="4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183" fontId="47" fillId="0" borderId="0" applyFill="0" applyBorder="0" applyAlignment="0"/>
    <xf numFmtId="0" fontId="38" fillId="0" borderId="0"/>
    <xf numFmtId="0" fontId="26" fillId="0" borderId="0"/>
    <xf numFmtId="0" fontId="26" fillId="0" borderId="0"/>
    <xf numFmtId="0" fontId="28" fillId="0" borderId="0"/>
    <xf numFmtId="204" fontId="47" fillId="0" borderId="0" applyFill="0" applyBorder="0" applyAlignment="0"/>
    <xf numFmtId="205" fontId="47" fillId="0" borderId="0" applyFill="0" applyBorder="0" applyAlignment="0"/>
    <xf numFmtId="0" fontId="25" fillId="0" borderId="0" applyFill="0" applyBorder="0" applyProtection="0">
      <alignment horizontal="left" vertical="top"/>
    </xf>
    <xf numFmtId="0" fontId="25" fillId="0" borderId="0" applyFill="0" applyBorder="0" applyProtection="0">
      <alignment horizontal="left" vertical="top"/>
    </xf>
    <xf numFmtId="0" fontId="25" fillId="0" borderId="0" applyFill="0" applyBorder="0" applyProtection="0">
      <alignment horizontal="left" vertical="top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3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3"/>
    <xf numFmtId="0" fontId="17" fillId="0" borderId="3"/>
    <xf numFmtId="0" fontId="17" fillId="0" borderId="3"/>
    <xf numFmtId="0" fontId="17" fillId="0" borderId="3"/>
    <xf numFmtId="0" fontId="17" fillId="0" borderId="3"/>
    <xf numFmtId="0" fontId="17" fillId="0" borderId="3"/>
    <xf numFmtId="0" fontId="17" fillId="0" borderId="3"/>
    <xf numFmtId="0" fontId="17" fillId="0" borderId="3"/>
    <xf numFmtId="0" fontId="17" fillId="0" borderId="3"/>
    <xf numFmtId="0" fontId="17" fillId="0" borderId="3"/>
    <xf numFmtId="4" fontId="17" fillId="0" borderId="3"/>
    <xf numFmtId="4" fontId="17" fillId="0" borderId="3"/>
    <xf numFmtId="4" fontId="17" fillId="0" borderId="3"/>
    <xf numFmtId="4" fontId="17" fillId="0" borderId="3"/>
    <xf numFmtId="4" fontId="17" fillId="0" borderId="3"/>
    <xf numFmtId="4" fontId="17" fillId="0" borderId="3"/>
    <xf numFmtId="4" fontId="17" fillId="0" borderId="3"/>
    <xf numFmtId="4" fontId="17" fillId="0" borderId="3"/>
    <xf numFmtId="4" fontId="17" fillId="0" borderId="3"/>
    <xf numFmtId="4" fontId="17" fillId="0" borderId="3"/>
    <xf numFmtId="44" fontId="39" fillId="0" borderId="0">
      <protection locked="0"/>
    </xf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23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15" fillId="0" borderId="0"/>
    <xf numFmtId="0" fontId="74" fillId="0" borderId="0"/>
    <xf numFmtId="0" fontId="14" fillId="0" borderId="0">
      <alignment horizontal="left"/>
    </xf>
    <xf numFmtId="0" fontId="13" fillId="0" borderId="0"/>
    <xf numFmtId="0" fontId="14" fillId="0" borderId="0">
      <alignment horizontal="left"/>
    </xf>
    <xf numFmtId="0" fontId="74" fillId="0" borderId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9" fontId="23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4" fillId="0" borderId="0"/>
    <xf numFmtId="0" fontId="6" fillId="0" borderId="0"/>
    <xf numFmtId="0" fontId="34" fillId="0" borderId="15">
      <protection locked="0"/>
    </xf>
    <xf numFmtId="44" fontId="34" fillId="0" borderId="0">
      <protection locked="0"/>
    </xf>
    <xf numFmtId="44" fontId="34" fillId="0" borderId="0">
      <protection locked="0"/>
    </xf>
    <xf numFmtId="44" fontId="3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86" fillId="0" borderId="0" applyFill="0" applyBorder="0" applyAlignment="0"/>
    <xf numFmtId="182" fontId="86" fillId="0" borderId="0" applyFill="0" applyBorder="0" applyAlignment="0"/>
    <xf numFmtId="183" fontId="86" fillId="0" borderId="0" applyFill="0" applyBorder="0" applyAlignment="0"/>
    <xf numFmtId="43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1" fontId="17" fillId="0" borderId="0" applyFont="0" applyFill="0" applyBorder="0" applyAlignment="0" applyProtection="0"/>
    <xf numFmtId="183" fontId="86" fillId="0" borderId="0" applyFill="0" applyBorder="0" applyAlignment="0"/>
    <xf numFmtId="187" fontId="87" fillId="0" borderId="0" applyFont="0" applyFill="0" applyBorder="0" applyAlignment="0" applyProtection="0"/>
    <xf numFmtId="188" fontId="88" fillId="0" borderId="0" applyFont="0" applyFill="0" applyBorder="0" applyAlignment="0" applyProtection="0"/>
    <xf numFmtId="183" fontId="86" fillId="0" borderId="0" applyFill="0" applyBorder="0" applyAlignment="0"/>
    <xf numFmtId="217" fontId="18" fillId="0" borderId="0"/>
    <xf numFmtId="0" fontId="7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9" fontId="74" fillId="0" borderId="0" applyFont="0" applyFill="0" applyBorder="0" applyAlignment="0" applyProtection="0"/>
    <xf numFmtId="182" fontId="86" fillId="0" borderId="0" applyFont="0" applyFill="0" applyBorder="0" applyAlignment="0" applyProtection="0"/>
    <xf numFmtId="183" fontId="86" fillId="0" borderId="0" applyFill="0" applyBorder="0" applyAlignment="0"/>
    <xf numFmtId="0" fontId="26" fillId="0" borderId="0"/>
    <xf numFmtId="0" fontId="49" fillId="0" borderId="0" applyNumberFormat="0" applyFont="0" applyFill="0" applyBorder="0" applyAlignment="0" applyProtection="0">
      <alignment vertical="top"/>
    </xf>
    <xf numFmtId="204" fontId="86" fillId="0" borderId="0" applyFill="0" applyBorder="0" applyAlignment="0"/>
    <xf numFmtId="205" fontId="86" fillId="0" borderId="0" applyFill="0" applyBorder="0" applyAlignment="0"/>
    <xf numFmtId="0" fontId="17" fillId="0" borderId="3"/>
    <xf numFmtId="43" fontId="6" fillId="0" borderId="0" applyFont="0" applyFill="0" applyBorder="0" applyAlignment="0" applyProtection="0"/>
    <xf numFmtId="0" fontId="6" fillId="0" borderId="0"/>
    <xf numFmtId="44" fontId="34" fillId="0" borderId="0">
      <protection locked="0"/>
    </xf>
    <xf numFmtId="0" fontId="74" fillId="0" borderId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173" fontId="23" fillId="0" borderId="0" applyFont="0" applyFill="0" applyBorder="0" applyAlignment="0" applyProtection="0"/>
    <xf numFmtId="0" fontId="15" fillId="0" borderId="0"/>
    <xf numFmtId="0" fontId="15" fillId="0" borderId="0"/>
    <xf numFmtId="43" fontId="18" fillId="0" borderId="0" applyFont="0" applyFill="0" applyBorder="0" applyAlignment="0" applyProtection="0"/>
    <xf numFmtId="41" fontId="7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0"/>
    <xf numFmtId="43" fontId="74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  <xf numFmtId="0" fontId="74" fillId="0" borderId="0"/>
    <xf numFmtId="0" fontId="6" fillId="0" borderId="0"/>
    <xf numFmtId="43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0" fontId="15" fillId="0" borderId="0"/>
    <xf numFmtId="0" fontId="17" fillId="0" borderId="0"/>
    <xf numFmtId="0" fontId="15" fillId="0" borderId="0"/>
    <xf numFmtId="189" fontId="17" fillId="0" borderId="0" applyFont="0" applyFill="0" applyBorder="0" applyAlignment="0" applyProtection="0"/>
    <xf numFmtId="43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8" fontId="18" fillId="0" borderId="0" applyFont="0" applyFill="0" applyBorder="0" applyAlignment="0" applyProtection="0">
      <alignment horizontal="left" indent="1"/>
    </xf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5" fontId="45" fillId="0" borderId="5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8" fontId="54" fillId="0" borderId="0" applyFont="0" applyFill="0" applyBorder="0" applyAlignment="0" applyProtection="0"/>
    <xf numFmtId="0" fontId="15" fillId="0" borderId="0"/>
    <xf numFmtId="9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187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>
      <alignment horizontal="center" vertical="top"/>
    </xf>
    <xf numFmtId="9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4" fillId="0" borderId="0"/>
    <xf numFmtId="9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19" fillId="0" borderId="0"/>
    <xf numFmtId="0" fontId="15" fillId="0" borderId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3" fontId="23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14" fillId="0" borderId="0">
      <alignment horizontal="left"/>
    </xf>
    <xf numFmtId="189" fontId="19" fillId="0" borderId="0" applyFont="0" applyFill="0" applyBorder="0" applyAlignment="0" applyProtection="0"/>
    <xf numFmtId="0" fontId="14" fillId="0" borderId="0">
      <alignment horizontal="left"/>
    </xf>
    <xf numFmtId="172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" fillId="0" borderId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27" borderId="0" applyNumberFormat="0" applyBorder="0" applyAlignment="0" applyProtection="0"/>
    <xf numFmtId="0" fontId="90" fillId="30" borderId="0" applyNumberFormat="0" applyBorder="0" applyAlignment="0" applyProtection="0"/>
    <xf numFmtId="0" fontId="90" fillId="33" borderId="0" applyNumberFormat="0" applyBorder="0" applyAlignment="0" applyProtection="0"/>
    <xf numFmtId="0" fontId="91" fillId="34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left"/>
    </xf>
    <xf numFmtId="219" fontId="37" fillId="0" borderId="0" applyFill="0" applyBorder="0" applyAlignment="0" applyProtection="0"/>
    <xf numFmtId="0" fontId="17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38" borderId="0" applyNumberFormat="0" applyBorder="0" applyAlignment="0" applyProtection="0"/>
    <xf numFmtId="0" fontId="91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41" borderId="0" applyNumberFormat="0" applyBorder="0" applyAlignment="0" applyProtection="0"/>
    <xf numFmtId="0" fontId="92" fillId="29" borderId="22" applyNumberFormat="0" applyAlignment="0" applyProtection="0"/>
    <xf numFmtId="0" fontId="93" fillId="42" borderId="18" applyNumberFormat="0" applyAlignment="0" applyProtection="0"/>
    <xf numFmtId="0" fontId="94" fillId="42" borderId="22" applyNumberFormat="0" applyAlignment="0" applyProtection="0"/>
    <xf numFmtId="0" fontId="95" fillId="0" borderId="23" applyNumberFormat="0" applyFill="0" applyAlignment="0" applyProtection="0"/>
    <xf numFmtId="0" fontId="96" fillId="0" borderId="24" applyNumberFormat="0" applyFill="0" applyAlignment="0" applyProtection="0"/>
    <xf numFmtId="0" fontId="97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26" applyNumberFormat="0" applyFill="0" applyAlignment="0" applyProtection="0"/>
    <xf numFmtId="0" fontId="99" fillId="43" borderId="27" applyNumberFormat="0" applyAlignment="0" applyProtection="0"/>
    <xf numFmtId="0" fontId="17" fillId="0" borderId="3"/>
    <xf numFmtId="0" fontId="89" fillId="0" borderId="0" applyNumberFormat="0" applyFill="0" applyBorder="0" applyAlignment="0" applyProtection="0"/>
    <xf numFmtId="0" fontId="100" fillId="4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20" fillId="0" borderId="0"/>
    <xf numFmtId="0" fontId="3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21" fillId="0" borderId="0"/>
    <xf numFmtId="173" fontId="23" fillId="0" borderId="0" applyFont="0" applyFill="0" applyBorder="0" applyAlignment="0" applyProtection="0"/>
    <xf numFmtId="0" fontId="31" fillId="0" borderId="0"/>
    <xf numFmtId="0" fontId="31" fillId="0" borderId="0"/>
    <xf numFmtId="0" fontId="17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101" fillId="25" borderId="0" applyNumberFormat="0" applyBorder="0" applyAlignment="0" applyProtection="0"/>
    <xf numFmtId="0" fontId="102" fillId="0" borderId="0" applyNumberFormat="0" applyFill="0" applyBorder="0" applyAlignment="0" applyProtection="0"/>
    <xf numFmtId="0" fontId="37" fillId="45" borderId="28" applyNumberFormat="0" applyAlignment="0" applyProtection="0"/>
    <xf numFmtId="9" fontId="23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0" fontId="103" fillId="0" borderId="29" applyNumberFormat="0" applyFill="0" applyAlignment="0" applyProtection="0"/>
    <xf numFmtId="0" fontId="26" fillId="0" borderId="0"/>
    <xf numFmtId="0" fontId="15" fillId="0" borderId="0"/>
    <xf numFmtId="0" fontId="104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37" fillId="0" borderId="0" applyFill="0" applyBorder="0" applyAlignment="0" applyProtection="0"/>
    <xf numFmtId="213" fontId="32" fillId="0" borderId="0" applyFont="0" applyFill="0" applyBorder="0" applyAlignment="0" applyProtection="0"/>
    <xf numFmtId="220" fontId="37" fillId="0" borderId="0" applyFill="0" applyBorder="0" applyAlignment="0" applyProtection="0"/>
    <xf numFmtId="220" fontId="37" fillId="0" borderId="0" applyFill="0" applyBorder="0" applyAlignment="0" applyProtection="0"/>
    <xf numFmtId="43" fontId="31" fillId="0" borderId="0" applyFont="0" applyFill="0" applyBorder="0" applyAlignment="0" applyProtection="0"/>
    <xf numFmtId="220" fontId="37" fillId="0" borderId="0" applyFill="0" applyBorder="0" applyAlignment="0" applyProtection="0"/>
    <xf numFmtId="43" fontId="31" fillId="0" borderId="0" applyFont="0" applyFill="0" applyBorder="0" applyAlignment="0" applyProtection="0"/>
    <xf numFmtId="214" fontId="18" fillId="0" borderId="0" applyFont="0" applyFill="0" applyBorder="0" applyAlignment="0" applyProtection="0"/>
    <xf numFmtId="220" fontId="37" fillId="0" borderId="0" applyFill="0" applyBorder="0" applyAlignment="0" applyProtection="0"/>
    <xf numFmtId="220" fontId="37" fillId="0" borderId="0" applyFill="0" applyBorder="0" applyAlignment="0" applyProtection="0"/>
    <xf numFmtId="43" fontId="18" fillId="0" borderId="0" applyFont="0" applyFill="0" applyBorder="0" applyAlignment="0" applyProtection="0"/>
    <xf numFmtId="220" fontId="37" fillId="0" borderId="0" applyFill="0" applyBorder="0" applyAlignment="0" applyProtection="0"/>
    <xf numFmtId="17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05" fillId="26" borderId="0" applyNumberFormat="0" applyBorder="0" applyAlignment="0" applyProtection="0"/>
    <xf numFmtId="173" fontId="23" fillId="0" borderId="0" applyFont="0" applyFill="0" applyBorder="0" applyAlignment="0" applyProtection="0"/>
    <xf numFmtId="0" fontId="106" fillId="0" borderId="0"/>
    <xf numFmtId="0" fontId="14" fillId="0" borderId="0">
      <alignment horizontal="left"/>
    </xf>
    <xf numFmtId="0" fontId="17" fillId="0" borderId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17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</cellStyleXfs>
  <cellXfs count="189">
    <xf numFmtId="0" fontId="0" fillId="0" borderId="0" xfId="0"/>
    <xf numFmtId="3" fontId="74" fillId="0" borderId="0" xfId="0" applyNumberFormat="1" applyFont="1"/>
    <xf numFmtId="0" fontId="74" fillId="0" borderId="0" xfId="0" applyFont="1"/>
    <xf numFmtId="0" fontId="107" fillId="0" borderId="0" xfId="11" applyFont="1" applyAlignment="1"/>
    <xf numFmtId="3" fontId="107" fillId="0" borderId="0" xfId="11" applyNumberFormat="1" applyFont="1" applyAlignment="1"/>
    <xf numFmtId="3" fontId="109" fillId="0" borderId="0" xfId="11" applyNumberFormat="1" applyFont="1" applyAlignment="1">
      <alignment horizontal="right"/>
    </xf>
    <xf numFmtId="0" fontId="74" fillId="0" borderId="0" xfId="11" applyFont="1" applyAlignment="1"/>
    <xf numFmtId="3" fontId="74" fillId="0" borderId="0" xfId="11" applyNumberFormat="1" applyFont="1" applyAlignment="1"/>
    <xf numFmtId="0" fontId="109" fillId="0" borderId="0" xfId="11" applyFont="1" applyAlignment="1"/>
    <xf numFmtId="3" fontId="109" fillId="0" borderId="0" xfId="0" applyNumberFormat="1" applyFont="1" applyAlignment="1">
      <alignment horizontal="right"/>
    </xf>
    <xf numFmtId="0" fontId="74" fillId="0" borderId="0" xfId="11" applyFont="1" applyBorder="1" applyAlignment="1"/>
    <xf numFmtId="0" fontId="74" fillId="0" borderId="0" xfId="11" applyFont="1" applyBorder="1" applyAlignment="1">
      <alignment wrapText="1"/>
    </xf>
    <xf numFmtId="0" fontId="74" fillId="0" borderId="0" xfId="11" applyFont="1" applyBorder="1" applyAlignment="1">
      <alignment horizontal="left" wrapText="1"/>
    </xf>
    <xf numFmtId="0" fontId="74" fillId="0" borderId="0" xfId="11" applyFont="1" applyBorder="1" applyAlignment="1">
      <alignment horizontal="left"/>
    </xf>
    <xf numFmtId="3" fontId="74" fillId="0" borderId="0" xfId="11" applyNumberFormat="1" applyFont="1" applyBorder="1" applyAlignment="1"/>
    <xf numFmtId="0" fontId="74" fillId="8" borderId="0" xfId="11" applyFont="1" applyFill="1" applyBorder="1" applyAlignment="1">
      <alignment wrapText="1"/>
    </xf>
    <xf numFmtId="0" fontId="74" fillId="8" borderId="0" xfId="11" applyFont="1" applyFill="1" applyBorder="1" applyAlignment="1">
      <alignment horizontal="left" wrapText="1"/>
    </xf>
    <xf numFmtId="0" fontId="108" fillId="0" borderId="0" xfId="0" applyFont="1" applyAlignment="1">
      <alignment horizontal="center" vertical="center" wrapText="1"/>
    </xf>
    <xf numFmtId="3" fontId="110" fillId="8" borderId="0" xfId="0" applyNumberFormat="1" applyFont="1" applyFill="1" applyBorder="1" applyAlignment="1">
      <alignment horizontal="right"/>
    </xf>
    <xf numFmtId="0" fontId="107" fillId="0" borderId="31" xfId="11" applyFont="1" applyBorder="1" applyAlignment="1">
      <alignment horizontal="center" vertical="center"/>
    </xf>
    <xf numFmtId="0" fontId="107" fillId="0" borderId="36" xfId="11" applyFont="1" applyBorder="1" applyAlignment="1">
      <alignment horizontal="center" vertical="center" wrapText="1"/>
    </xf>
    <xf numFmtId="3" fontId="107" fillId="0" borderId="36" xfId="11" applyNumberFormat="1" applyFont="1" applyBorder="1" applyAlignment="1">
      <alignment horizontal="center" vertical="center" wrapText="1"/>
    </xf>
    <xf numFmtId="0" fontId="107" fillId="0" borderId="34" xfId="11" applyFont="1" applyBorder="1" applyAlignment="1">
      <alignment vertical="center"/>
    </xf>
    <xf numFmtId="0" fontId="74" fillId="0" borderId="3" xfId="11" applyFont="1" applyBorder="1" applyAlignment="1">
      <alignment vertical="center"/>
    </xf>
    <xf numFmtId="3" fontId="74" fillId="0" borderId="3" xfId="11" applyNumberFormat="1" applyFont="1" applyBorder="1" applyAlignment="1">
      <alignment vertical="center"/>
    </xf>
    <xf numFmtId="3" fontId="74" fillId="0" borderId="33" xfId="11" applyNumberFormat="1" applyFont="1" applyBorder="1" applyAlignment="1">
      <alignment vertical="center"/>
    </xf>
    <xf numFmtId="0" fontId="74" fillId="0" borderId="34" xfId="11" applyFont="1" applyBorder="1" applyAlignment="1">
      <alignment vertical="center"/>
    </xf>
    <xf numFmtId="0" fontId="74" fillId="8" borderId="3" xfId="11" applyFont="1" applyFill="1" applyBorder="1" applyAlignment="1">
      <alignment horizontal="center" vertical="center"/>
    </xf>
    <xf numFmtId="3" fontId="74" fillId="0" borderId="3" xfId="11" applyNumberFormat="1" applyFont="1" applyFill="1" applyBorder="1" applyAlignment="1">
      <alignment horizontal="right" vertical="center"/>
    </xf>
    <xf numFmtId="3" fontId="74" fillId="0" borderId="33" xfId="11" applyNumberFormat="1" applyFont="1" applyBorder="1" applyAlignment="1">
      <alignment horizontal="right" vertical="center"/>
    </xf>
    <xf numFmtId="0" fontId="74" fillId="0" borderId="3" xfId="11" applyFont="1" applyBorder="1" applyAlignment="1">
      <alignment horizontal="center" vertical="center"/>
    </xf>
    <xf numFmtId="0" fontId="74" fillId="0" borderId="34" xfId="11" applyFont="1" applyBorder="1" applyAlignment="1">
      <alignment vertical="center" wrapText="1"/>
    </xf>
    <xf numFmtId="3" fontId="74" fillId="0" borderId="3" xfId="11" applyNumberFormat="1" applyFont="1" applyBorder="1" applyAlignment="1">
      <alignment horizontal="right" vertical="center"/>
    </xf>
    <xf numFmtId="0" fontId="107" fillId="0" borderId="34" xfId="11" applyFont="1" applyBorder="1" applyAlignment="1">
      <alignment horizontal="left" vertical="center" wrapText="1"/>
    </xf>
    <xf numFmtId="0" fontId="107" fillId="0" borderId="3" xfId="11" applyFont="1" applyBorder="1" applyAlignment="1">
      <alignment horizontal="center" vertical="center"/>
    </xf>
    <xf numFmtId="3" fontId="107" fillId="3" borderId="3" xfId="11" applyNumberFormat="1" applyFont="1" applyFill="1" applyBorder="1" applyAlignment="1">
      <alignment horizontal="right" vertical="center"/>
    </xf>
    <xf numFmtId="3" fontId="107" fillId="0" borderId="33" xfId="11" applyNumberFormat="1" applyFont="1" applyBorder="1" applyAlignment="1">
      <alignment horizontal="right" vertical="center"/>
    </xf>
    <xf numFmtId="0" fontId="107" fillId="0" borderId="34" xfId="11" applyFont="1" applyBorder="1" applyAlignment="1">
      <alignment vertical="center" wrapText="1"/>
    </xf>
    <xf numFmtId="3" fontId="107" fillId="0" borderId="3" xfId="11" applyNumberFormat="1" applyFont="1" applyBorder="1" applyAlignment="1">
      <alignment horizontal="right" vertical="center"/>
    </xf>
    <xf numFmtId="3" fontId="74" fillId="3" borderId="3" xfId="11" applyNumberFormat="1" applyFont="1" applyFill="1" applyBorder="1" applyAlignment="1">
      <alignment horizontal="right" vertical="center"/>
    </xf>
    <xf numFmtId="3" fontId="74" fillId="3" borderId="33" xfId="11" applyNumberFormat="1" applyFont="1" applyFill="1" applyBorder="1" applyAlignment="1">
      <alignment horizontal="right" vertical="center"/>
    </xf>
    <xf numFmtId="0" fontId="107" fillId="8" borderId="34" xfId="11" applyFont="1" applyFill="1" applyBorder="1" applyAlignment="1">
      <alignment vertical="center"/>
    </xf>
    <xf numFmtId="3" fontId="107" fillId="0" borderId="3" xfId="11" applyNumberFormat="1" applyFont="1" applyBorder="1" applyAlignment="1">
      <alignment horizontal="right" vertical="center" wrapText="1"/>
    </xf>
    <xf numFmtId="3" fontId="107" fillId="0" borderId="33" xfId="11" applyNumberFormat="1" applyFont="1" applyBorder="1" applyAlignment="1">
      <alignment horizontal="right" vertical="center" wrapText="1"/>
    </xf>
    <xf numFmtId="0" fontId="74" fillId="0" borderId="34" xfId="11" applyFont="1" applyBorder="1" applyAlignment="1">
      <alignment horizontal="left" vertical="center"/>
    </xf>
    <xf numFmtId="0" fontId="107" fillId="0" borderId="3" xfId="11" applyFont="1" applyBorder="1" applyAlignment="1">
      <alignment vertical="center"/>
    </xf>
    <xf numFmtId="0" fontId="74" fillId="0" borderId="35" xfId="11" applyFont="1" applyBorder="1" applyAlignment="1"/>
    <xf numFmtId="0" fontId="74" fillId="0" borderId="30" xfId="11" applyFont="1" applyBorder="1" applyAlignment="1"/>
    <xf numFmtId="3" fontId="74" fillId="0" borderId="30" xfId="11" applyNumberFormat="1" applyFont="1" applyBorder="1" applyAlignment="1"/>
    <xf numFmtId="3" fontId="74" fillId="0" borderId="38" xfId="11" applyNumberFormat="1" applyFont="1" applyBorder="1" applyAlignment="1"/>
    <xf numFmtId="0" fontId="111" fillId="0" borderId="0" xfId="11" applyFont="1" applyAlignment="1"/>
    <xf numFmtId="3" fontId="112" fillId="0" borderId="0" xfId="11" applyNumberFormat="1" applyFont="1" applyFill="1" applyAlignment="1"/>
    <xf numFmtId="0" fontId="111" fillId="0" borderId="0" xfId="11" applyFont="1" applyBorder="1" applyAlignment="1"/>
    <xf numFmtId="0" fontId="109" fillId="0" borderId="0" xfId="11" applyFont="1" applyBorder="1" applyAlignment="1">
      <alignment vertical="top"/>
    </xf>
    <xf numFmtId="3" fontId="111" fillId="0" borderId="0" xfId="11" applyNumberFormat="1" applyFont="1" applyAlignment="1"/>
    <xf numFmtId="3" fontId="108" fillId="0" borderId="0" xfId="11" applyNumberFormat="1" applyFont="1" applyAlignment="1">
      <alignment horizontal="right"/>
    </xf>
    <xf numFmtId="0" fontId="107" fillId="0" borderId="0" xfId="0" applyFont="1" applyAlignment="1">
      <alignment horizontal="center" vertical="center" wrapText="1"/>
    </xf>
    <xf numFmtId="0" fontId="109" fillId="0" borderId="0" xfId="0" applyFont="1" applyAlignment="1">
      <alignment horizontal="right" vertical="center" wrapText="1"/>
    </xf>
    <xf numFmtId="0" fontId="74" fillId="0" borderId="39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3" fontId="74" fillId="0" borderId="40" xfId="0" applyNumberFormat="1" applyFont="1" applyBorder="1" applyAlignment="1">
      <alignment horizontal="center" vertical="center" wrapText="1"/>
    </xf>
    <xf numFmtId="3" fontId="74" fillId="0" borderId="41" xfId="0" applyNumberFormat="1" applyFont="1" applyBorder="1" applyAlignment="1">
      <alignment horizontal="center" vertical="center" wrapText="1"/>
    </xf>
    <xf numFmtId="0" fontId="74" fillId="0" borderId="42" xfId="0" applyFont="1" applyBorder="1" applyAlignment="1">
      <alignment horizontal="left" vertical="center"/>
    </xf>
    <xf numFmtId="49" fontId="74" fillId="0" borderId="11" xfId="0" applyNumberFormat="1" applyFont="1" applyBorder="1" applyAlignment="1">
      <alignment horizontal="center" vertical="center"/>
    </xf>
    <xf numFmtId="3" fontId="74" fillId="0" borderId="11" xfId="0" applyNumberFormat="1" applyFont="1" applyBorder="1" applyAlignment="1">
      <alignment horizontal="right" vertical="center"/>
    </xf>
    <xf numFmtId="3" fontId="74" fillId="0" borderId="43" xfId="0" applyNumberFormat="1" applyFont="1" applyBorder="1" applyAlignment="1">
      <alignment vertical="center"/>
    </xf>
    <xf numFmtId="0" fontId="74" fillId="0" borderId="34" xfId="0" applyFont="1" applyBorder="1" applyAlignment="1">
      <alignment horizontal="left" vertical="center" wrapText="1"/>
    </xf>
    <xf numFmtId="49" fontId="74" fillId="0" borderId="3" xfId="0" applyNumberFormat="1" applyFont="1" applyBorder="1" applyAlignment="1">
      <alignment horizontal="center" vertical="center"/>
    </xf>
    <xf numFmtId="3" fontId="74" fillId="0" borderId="3" xfId="0" applyNumberFormat="1" applyFont="1" applyBorder="1" applyAlignment="1">
      <alignment vertical="center"/>
    </xf>
    <xf numFmtId="3" fontId="74" fillId="0" borderId="33" xfId="0" applyNumberFormat="1" applyFont="1" applyBorder="1" applyAlignment="1">
      <alignment horizontal="right" vertical="center"/>
    </xf>
    <xf numFmtId="0" fontId="107" fillId="0" borderId="34" xfId="0" applyFont="1" applyBorder="1" applyAlignment="1">
      <alignment horizontal="left" vertical="center"/>
    </xf>
    <xf numFmtId="3" fontId="107" fillId="0" borderId="3" xfId="0" applyNumberFormat="1" applyFont="1" applyBorder="1" applyAlignment="1">
      <alignment horizontal="right" vertical="center"/>
    </xf>
    <xf numFmtId="3" fontId="107" fillId="0" borderId="33" xfId="0" applyNumberFormat="1" applyFont="1" applyBorder="1" applyAlignment="1">
      <alignment horizontal="right" vertical="center"/>
    </xf>
    <xf numFmtId="0" fontId="74" fillId="0" borderId="34" xfId="0" applyFont="1" applyBorder="1" applyAlignment="1">
      <alignment horizontal="left" vertical="center"/>
    </xf>
    <xf numFmtId="3" fontId="74" fillId="0" borderId="3" xfId="0" applyNumberFormat="1" applyFont="1" applyBorder="1" applyAlignment="1">
      <alignment horizontal="right" vertical="center"/>
    </xf>
    <xf numFmtId="3" fontId="74" fillId="0" borderId="33" xfId="0" applyNumberFormat="1" applyFont="1" applyBorder="1" applyAlignment="1">
      <alignment vertical="center"/>
    </xf>
    <xf numFmtId="0" fontId="107" fillId="0" borderId="34" xfId="0" applyFont="1" applyBorder="1" applyAlignment="1">
      <alignment horizontal="left" vertical="center" wrapText="1"/>
    </xf>
    <xf numFmtId="49" fontId="107" fillId="0" borderId="3" xfId="0" applyNumberFormat="1" applyFont="1" applyBorder="1" applyAlignment="1">
      <alignment horizontal="center" vertical="center"/>
    </xf>
    <xf numFmtId="3" fontId="107" fillId="0" borderId="3" xfId="0" applyNumberFormat="1" applyFont="1" applyBorder="1" applyAlignment="1">
      <alignment vertical="center"/>
    </xf>
    <xf numFmtId="3" fontId="107" fillId="0" borderId="33" xfId="0" applyNumberFormat="1" applyFont="1" applyBorder="1" applyAlignment="1">
      <alignment vertical="center"/>
    </xf>
    <xf numFmtId="3" fontId="74" fillId="3" borderId="33" xfId="0" applyNumberFormat="1" applyFont="1" applyFill="1" applyBorder="1" applyAlignment="1">
      <alignment horizontal="right" vertical="center"/>
    </xf>
    <xf numFmtId="3" fontId="74" fillId="0" borderId="21" xfId="0" applyNumberFormat="1" applyFont="1" applyBorder="1" applyAlignment="1">
      <alignment horizontal="right" vertical="center"/>
    </xf>
    <xf numFmtId="3" fontId="112" fillId="0" borderId="0" xfId="0" applyNumberFormat="1" applyFont="1"/>
    <xf numFmtId="3" fontId="107" fillId="8" borderId="33" xfId="0" applyNumberFormat="1" applyFont="1" applyFill="1" applyBorder="1" applyAlignment="1">
      <alignment horizontal="right" vertical="center"/>
    </xf>
    <xf numFmtId="4" fontId="107" fillId="3" borderId="3" xfId="0" applyNumberFormat="1" applyFont="1" applyFill="1" applyBorder="1" applyAlignment="1">
      <alignment horizontal="right" vertical="center"/>
    </xf>
    <xf numFmtId="4" fontId="107" fillId="3" borderId="33" xfId="0" applyNumberFormat="1" applyFont="1" applyFill="1" applyBorder="1" applyAlignment="1">
      <alignment horizontal="right" vertical="center"/>
    </xf>
    <xf numFmtId="0" fontId="74" fillId="0" borderId="35" xfId="0" applyFont="1" applyBorder="1" applyAlignment="1">
      <alignment horizontal="left" vertical="center" wrapText="1"/>
    </xf>
    <xf numFmtId="49" fontId="74" fillId="0" borderId="30" xfId="0" applyNumberFormat="1" applyFont="1" applyBorder="1" applyAlignment="1">
      <alignment horizontal="center" vertical="center"/>
    </xf>
    <xf numFmtId="3" fontId="74" fillId="0" borderId="30" xfId="0" applyNumberFormat="1" applyFont="1" applyBorder="1" applyAlignment="1">
      <alignment horizontal="right" vertical="center"/>
    </xf>
    <xf numFmtId="3" fontId="107" fillId="0" borderId="38" xfId="0" applyNumberFormat="1" applyFont="1" applyBorder="1" applyAlignment="1">
      <alignment horizontal="right" vertical="center"/>
    </xf>
    <xf numFmtId="3" fontId="113" fillId="0" borderId="0" xfId="0" applyNumberFormat="1" applyFont="1"/>
    <xf numFmtId="0" fontId="68" fillId="0" borderId="0" xfId="11" applyFont="1" applyAlignment="1"/>
    <xf numFmtId="0" fontId="114" fillId="0" borderId="0" xfId="11" applyFont="1" applyAlignment="1"/>
    <xf numFmtId="0" fontId="115" fillId="0" borderId="0" xfId="0" applyFont="1"/>
    <xf numFmtId="0" fontId="115" fillId="0" borderId="0" xfId="0" applyFont="1" applyAlignment="1">
      <alignment horizontal="right"/>
    </xf>
    <xf numFmtId="0" fontId="107" fillId="0" borderId="31" xfId="0" applyFont="1" applyBorder="1" applyAlignment="1">
      <alignment horizontal="center" wrapText="1"/>
    </xf>
    <xf numFmtId="0" fontId="107" fillId="0" borderId="36" xfId="0" applyFont="1" applyBorder="1" applyAlignment="1">
      <alignment horizontal="center" wrapText="1"/>
    </xf>
    <xf numFmtId="0" fontId="107" fillId="0" borderId="37" xfId="0" applyFont="1" applyFill="1" applyBorder="1" applyAlignment="1">
      <alignment horizontal="center" wrapText="1"/>
    </xf>
    <xf numFmtId="0" fontId="107" fillId="0" borderId="34" xfId="0" applyFont="1" applyBorder="1" applyAlignment="1">
      <alignment wrapText="1"/>
    </xf>
    <xf numFmtId="0" fontId="74" fillId="0" borderId="3" xfId="0" applyFont="1" applyBorder="1" applyAlignment="1">
      <alignment wrapText="1"/>
    </xf>
    <xf numFmtId="3" fontId="74" fillId="0" borderId="3" xfId="0" applyNumberFormat="1" applyFont="1" applyBorder="1" applyAlignment="1">
      <alignment wrapText="1"/>
    </xf>
    <xf numFmtId="3" fontId="74" fillId="0" borderId="33" xfId="0" applyNumberFormat="1" applyFont="1" applyBorder="1" applyAlignment="1">
      <alignment wrapText="1"/>
    </xf>
    <xf numFmtId="0" fontId="107" fillId="0" borderId="3" xfId="0" applyFont="1" applyBorder="1" applyAlignment="1">
      <alignment horizontal="center" wrapText="1"/>
    </xf>
    <xf numFmtId="3" fontId="107" fillId="0" borderId="3" xfId="0" applyNumberFormat="1" applyFont="1" applyBorder="1" applyAlignment="1">
      <alignment wrapText="1"/>
    </xf>
    <xf numFmtId="3" fontId="107" fillId="0" borderId="33" xfId="0" applyNumberFormat="1" applyFont="1" applyBorder="1" applyAlignment="1">
      <alignment wrapText="1"/>
    </xf>
    <xf numFmtId="0" fontId="74" fillId="0" borderId="34" xfId="0" applyFont="1" applyBorder="1" applyAlignment="1">
      <alignment wrapText="1"/>
    </xf>
    <xf numFmtId="0" fontId="74" fillId="0" borderId="3" xfId="0" applyFont="1" applyBorder="1" applyAlignment="1">
      <alignment horizontal="center" wrapText="1"/>
    </xf>
    <xf numFmtId="3" fontId="74" fillId="0" borderId="21" xfId="0" applyNumberFormat="1" applyFont="1" applyBorder="1" applyAlignment="1">
      <alignment wrapText="1"/>
    </xf>
    <xf numFmtId="3" fontId="107" fillId="0" borderId="21" xfId="0" applyNumberFormat="1" applyFont="1" applyBorder="1" applyAlignment="1">
      <alignment wrapText="1"/>
    </xf>
    <xf numFmtId="49" fontId="74" fillId="0" borderId="3" xfId="0" applyNumberFormat="1" applyFont="1" applyBorder="1" applyAlignment="1">
      <alignment horizontal="center" wrapText="1"/>
    </xf>
    <xf numFmtId="0" fontId="107" fillId="0" borderId="35" xfId="0" applyFont="1" applyBorder="1" applyAlignment="1">
      <alignment wrapText="1"/>
    </xf>
    <xf numFmtId="0" fontId="107" fillId="0" borderId="30" xfId="0" applyFont="1" applyBorder="1" applyAlignment="1">
      <alignment horizontal="center" wrapText="1"/>
    </xf>
    <xf numFmtId="3" fontId="107" fillId="0" borderId="30" xfId="0" applyNumberFormat="1" applyFont="1" applyBorder="1" applyAlignment="1">
      <alignment wrapText="1"/>
    </xf>
    <xf numFmtId="3" fontId="107" fillId="0" borderId="38" xfId="0" applyNumberFormat="1" applyFont="1" applyBorder="1" applyAlignment="1">
      <alignment wrapText="1"/>
    </xf>
    <xf numFmtId="3" fontId="116" fillId="0" borderId="0" xfId="0" applyNumberFormat="1" applyFont="1"/>
    <xf numFmtId="0" fontId="112" fillId="0" borderId="0" xfId="0" applyFont="1"/>
    <xf numFmtId="0" fontId="116" fillId="0" borderId="0" xfId="0" applyFont="1"/>
    <xf numFmtId="3" fontId="115" fillId="0" borderId="0" xfId="0" applyNumberFormat="1" applyFont="1"/>
    <xf numFmtId="0" fontId="117" fillId="0" borderId="0" xfId="0" applyFont="1"/>
    <xf numFmtId="0" fontId="118" fillId="0" borderId="4" xfId="0" applyFont="1" applyBorder="1"/>
    <xf numFmtId="0" fontId="119" fillId="0" borderId="4" xfId="0" applyFont="1" applyBorder="1"/>
    <xf numFmtId="0" fontId="120" fillId="0" borderId="0" xfId="0" applyFont="1"/>
    <xf numFmtId="0" fontId="118" fillId="0" borderId="0" xfId="0" applyFont="1"/>
    <xf numFmtId="0" fontId="121" fillId="0" borderId="0" xfId="0" applyFont="1"/>
    <xf numFmtId="0" fontId="121" fillId="0" borderId="4" xfId="0" applyFont="1" applyBorder="1"/>
    <xf numFmtId="0" fontId="19" fillId="0" borderId="0" xfId="0" applyFont="1"/>
    <xf numFmtId="3" fontId="74" fillId="0" borderId="0" xfId="0" applyNumberFormat="1" applyFont="1" applyAlignment="1"/>
    <xf numFmtId="0" fontId="109" fillId="0" borderId="0" xfId="0" applyFont="1"/>
    <xf numFmtId="3" fontId="109" fillId="0" borderId="0" xfId="0" applyNumberFormat="1" applyFont="1"/>
    <xf numFmtId="3" fontId="109" fillId="0" borderId="0" xfId="0" applyNumberFormat="1" applyFont="1" applyAlignment="1"/>
    <xf numFmtId="0" fontId="74" fillId="0" borderId="0" xfId="0" applyFont="1" applyBorder="1"/>
    <xf numFmtId="3" fontId="74" fillId="0" borderId="0" xfId="0" applyNumberFormat="1" applyFont="1" applyBorder="1"/>
    <xf numFmtId="3" fontId="74" fillId="0" borderId="0" xfId="0" applyNumberFormat="1" applyFont="1" applyBorder="1" applyAlignment="1"/>
    <xf numFmtId="3" fontId="109" fillId="0" borderId="0" xfId="0" applyNumberFormat="1" applyFont="1" applyBorder="1" applyAlignment="1">
      <alignment horizontal="right"/>
    </xf>
    <xf numFmtId="3" fontId="107" fillId="0" borderId="3" xfId="0" applyNumberFormat="1" applyFont="1" applyBorder="1" applyAlignment="1">
      <alignment horizontal="center" vertical="center" wrapText="1"/>
    </xf>
    <xf numFmtId="0" fontId="107" fillId="0" borderId="34" xfId="0" applyFont="1" applyBorder="1" applyAlignment="1">
      <alignment horizontal="center" vertical="center"/>
    </xf>
    <xf numFmtId="0" fontId="107" fillId="0" borderId="3" xfId="0" applyFont="1" applyBorder="1" applyAlignment="1">
      <alignment horizontal="center" vertical="center"/>
    </xf>
    <xf numFmtId="3" fontId="107" fillId="0" borderId="3" xfId="0" applyNumberFormat="1" applyFont="1" applyBorder="1" applyAlignment="1">
      <alignment horizontal="center" vertical="center"/>
    </xf>
    <xf numFmtId="3" fontId="107" fillId="0" borderId="33" xfId="0" applyNumberFormat="1" applyFont="1" applyBorder="1" applyAlignment="1">
      <alignment horizontal="center" vertical="center"/>
    </xf>
    <xf numFmtId="0" fontId="122" fillId="0" borderId="34" xfId="0" applyFont="1" applyBorder="1" applyAlignment="1">
      <alignment vertical="center" wrapText="1"/>
    </xf>
    <xf numFmtId="3" fontId="107" fillId="0" borderId="21" xfId="0" applyNumberFormat="1" applyFont="1" applyBorder="1" applyAlignment="1">
      <alignment vertical="center"/>
    </xf>
    <xf numFmtId="0" fontId="107" fillId="0" borderId="0" xfId="0" applyFont="1" applyBorder="1"/>
    <xf numFmtId="0" fontId="123" fillId="0" borderId="34" xfId="0" applyFont="1" applyBorder="1" applyAlignment="1">
      <alignment vertical="center" wrapText="1"/>
    </xf>
    <xf numFmtId="3" fontId="124" fillId="0" borderId="21" xfId="0" applyNumberFormat="1" applyFont="1" applyBorder="1" applyAlignment="1">
      <alignment vertical="center"/>
    </xf>
    <xf numFmtId="0" fontId="122" fillId="0" borderId="3" xfId="0" applyFont="1" applyBorder="1" applyAlignment="1">
      <alignment horizontal="center" vertical="center" wrapText="1"/>
    </xf>
    <xf numFmtId="3" fontId="124" fillId="0" borderId="3" xfId="0" applyNumberFormat="1" applyFont="1" applyBorder="1" applyAlignment="1">
      <alignment vertical="center"/>
    </xf>
    <xf numFmtId="0" fontId="123" fillId="0" borderId="3" xfId="0" applyFont="1" applyBorder="1" applyAlignment="1">
      <alignment horizontal="center" vertical="center" wrapText="1"/>
    </xf>
    <xf numFmtId="3" fontId="112" fillId="0" borderId="3" xfId="0" applyNumberFormat="1" applyFont="1" applyBorder="1" applyAlignment="1">
      <alignment vertical="center"/>
    </xf>
    <xf numFmtId="0" fontId="112" fillId="0" borderId="0" xfId="0" applyFont="1" applyBorder="1"/>
    <xf numFmtId="0" fontId="109" fillId="0" borderId="3" xfId="11" applyFont="1" applyBorder="1" applyAlignment="1">
      <alignment vertical="center"/>
    </xf>
    <xf numFmtId="0" fontId="74" fillId="0" borderId="3" xfId="0" applyFont="1" applyBorder="1" applyAlignment="1">
      <alignment vertical="center"/>
    </xf>
    <xf numFmtId="0" fontId="112" fillId="0" borderId="3" xfId="0" applyFont="1" applyBorder="1" applyAlignment="1">
      <alignment vertical="center"/>
    </xf>
    <xf numFmtId="0" fontId="124" fillId="0" borderId="3" xfId="0" applyFont="1" applyBorder="1" applyAlignment="1">
      <alignment vertical="center"/>
    </xf>
    <xf numFmtId="41" fontId="74" fillId="0" borderId="3" xfId="0" applyNumberFormat="1" applyFont="1" applyBorder="1" applyAlignment="1">
      <alignment vertical="center"/>
    </xf>
    <xf numFmtId="0" fontId="122" fillId="0" borderId="30" xfId="0" applyFont="1" applyBorder="1" applyAlignment="1">
      <alignment horizontal="center" vertical="center" wrapText="1"/>
    </xf>
    <xf numFmtId="3" fontId="107" fillId="0" borderId="30" xfId="0" applyNumberFormat="1" applyFont="1" applyBorder="1" applyAlignment="1">
      <alignment vertical="center"/>
    </xf>
    <xf numFmtId="3" fontId="107" fillId="0" borderId="38" xfId="0" applyNumberFormat="1" applyFont="1" applyBorder="1" applyAlignment="1">
      <alignment vertical="center"/>
    </xf>
    <xf numFmtId="0" fontId="111" fillId="0" borderId="0" xfId="0" applyFont="1" applyBorder="1"/>
    <xf numFmtId="0" fontId="125" fillId="0" borderId="0" xfId="11" applyFont="1" applyBorder="1" applyAlignment="1">
      <alignment vertical="top"/>
    </xf>
    <xf numFmtId="0" fontId="126" fillId="0" borderId="0" xfId="11" applyFont="1" applyBorder="1" applyAlignment="1">
      <alignment vertical="top"/>
    </xf>
    <xf numFmtId="0" fontId="112" fillId="0" borderId="0" xfId="0" applyFont="1" applyAlignment="1"/>
    <xf numFmtId="0" fontId="74" fillId="0" borderId="0" xfId="0" applyFont="1" applyAlignment="1"/>
    <xf numFmtId="0" fontId="74" fillId="0" borderId="0" xfId="0" applyFont="1" applyBorder="1" applyAlignment="1"/>
    <xf numFmtId="3" fontId="107" fillId="0" borderId="3" xfId="11" applyNumberFormat="1" applyFont="1" applyFill="1" applyBorder="1" applyAlignment="1">
      <alignment horizontal="right" vertical="center"/>
    </xf>
    <xf numFmtId="3" fontId="111" fillId="0" borderId="0" xfId="0" applyNumberFormat="1" applyFont="1" applyBorder="1"/>
    <xf numFmtId="3" fontId="111" fillId="0" borderId="0" xfId="0" applyNumberFormat="1" applyFont="1" applyFill="1" applyBorder="1" applyAlignment="1"/>
    <xf numFmtId="3" fontId="111" fillId="0" borderId="0" xfId="0" applyNumberFormat="1" applyFont="1" applyAlignment="1"/>
    <xf numFmtId="3" fontId="111" fillId="0" borderId="0" xfId="0" applyNumberFormat="1" applyFont="1"/>
    <xf numFmtId="0" fontId="111" fillId="0" borderId="0" xfId="0" applyFont="1"/>
    <xf numFmtId="0" fontId="111" fillId="0" borderId="0" xfId="0" applyFont="1" applyAlignment="1"/>
    <xf numFmtId="0" fontId="122" fillId="0" borderId="35" xfId="0" quotePrefix="1" applyFont="1" applyBorder="1" applyAlignment="1">
      <alignment horizontal="left" vertical="center" wrapText="1"/>
    </xf>
    <xf numFmtId="3" fontId="107" fillId="0" borderId="37" xfId="11" quotePrefix="1" applyNumberFormat="1" applyFont="1" applyBorder="1" applyAlignment="1">
      <alignment horizontal="center" vertical="center" wrapText="1"/>
    </xf>
    <xf numFmtId="0" fontId="108" fillId="0" borderId="0" xfId="11" applyFont="1" applyAlignment="1">
      <alignment horizontal="center" vertical="center"/>
    </xf>
    <xf numFmtId="0" fontId="108" fillId="0" borderId="0" xfId="0" quotePrefix="1" applyFont="1" applyAlignment="1">
      <alignment horizontal="center" vertical="center" wrapText="1"/>
    </xf>
    <xf numFmtId="0" fontId="23" fillId="0" borderId="10" xfId="11" applyFont="1" applyBorder="1" applyAlignment="1">
      <alignment horizontal="left" wrapText="1"/>
    </xf>
    <xf numFmtId="0" fontId="108" fillId="0" borderId="0" xfId="11" applyFont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08" fillId="0" borderId="0" xfId="0" quotePrefix="1" applyFont="1" applyAlignment="1">
      <alignment horizontal="center"/>
    </xf>
    <xf numFmtId="0" fontId="122" fillId="0" borderId="9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0" fontId="122" fillId="0" borderId="45" xfId="0" applyFont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 wrapText="1"/>
    </xf>
    <xf numFmtId="3" fontId="107" fillId="0" borderId="32" xfId="0" applyNumberFormat="1" applyFont="1" applyBorder="1" applyAlignment="1">
      <alignment horizontal="center" vertical="center"/>
    </xf>
    <xf numFmtId="3" fontId="107" fillId="0" borderId="8" xfId="0" applyNumberFormat="1" applyFont="1" applyBorder="1" applyAlignment="1">
      <alignment horizontal="center" vertical="center"/>
    </xf>
    <xf numFmtId="3" fontId="107" fillId="0" borderId="7" xfId="0" applyNumberFormat="1" applyFont="1" applyBorder="1" applyAlignment="1">
      <alignment horizontal="center" vertical="center"/>
    </xf>
    <xf numFmtId="0" fontId="107" fillId="0" borderId="44" xfId="0" applyFont="1" applyBorder="1" applyAlignment="1">
      <alignment horizontal="center"/>
    </xf>
    <xf numFmtId="0" fontId="107" fillId="0" borderId="42" xfId="0" applyFont="1" applyBorder="1" applyAlignment="1">
      <alignment horizontal="center"/>
    </xf>
    <xf numFmtId="0" fontId="107" fillId="0" borderId="9" xfId="0" applyFont="1" applyBorder="1" applyAlignment="1">
      <alignment horizontal="center"/>
    </xf>
    <xf numFmtId="0" fontId="107" fillId="0" borderId="11" xfId="0" applyFont="1" applyBorder="1" applyAlignment="1">
      <alignment horizontal="center"/>
    </xf>
  </cellXfs>
  <cellStyles count="1559">
    <cellStyle name="_x000d__x000a_JournalTemplate=C:\COMFO\CTALK\JOURSTD.TPL_x000d__x000a_LbStateAddress=3 3 0 251 1 89 2 311_x000d__x000a_LbStateJou" xfId="25"/>
    <cellStyle name="???????????" xfId="26"/>
    <cellStyle name="????????????? ???????????" xfId="27"/>
    <cellStyle name="???????_??.??????" xfId="28"/>
    <cellStyle name="??????_? ??????" xfId="29"/>
    <cellStyle name="]_x000d__x000a_Zoomed=1_x000d__x000a_Row=0_x000d__x000a_Column=0_x000d__x000a_Height=0_x000d__x000a_Width=0_x000d__x000a_FontName=FoxFont_x000d__x000a_FontStyle=0_x000d__x000a_FontSize=9_x000d__x000a_PrtFontName=FoxPrin" xfId="30"/>
    <cellStyle name="_~7943828" xfId="31"/>
    <cellStyle name="_03 O.Taxes_final" xfId="32"/>
    <cellStyle name="_03 O-Tax final_zapas" xfId="33"/>
    <cellStyle name="_03.02.2007 15.12 Отчет о движении денежных средств на 01.01.07." xfId="34"/>
    <cellStyle name="_034 расш.2 кварт.20061" xfId="35"/>
    <cellStyle name="_03-TS 2006 аудиторы 280306 -- TS consolidated to FS" xfId="36"/>
    <cellStyle name="_04 N1. Other Payables" xfId="37"/>
    <cellStyle name="_04.04.06 Баланс неконсол.2005" xfId="38"/>
    <cellStyle name="_09 Fe. Inventory_30.09.06" xfId="39"/>
    <cellStyle name="_09 N1-Other payables 31.12.05" xfId="40"/>
    <cellStyle name="_09 N1-u Other payables" xfId="41"/>
    <cellStyle name="_09 N3 Due to employees 31.12.05" xfId="42"/>
    <cellStyle name="_09 N3. Due to employees" xfId="43"/>
    <cellStyle name="_09 N3u. Due to employees" xfId="44"/>
    <cellStyle name="_09 U2.COS EB_30.09.06" xfId="45"/>
    <cellStyle name="_09 U2.Cost of Sales EB" xfId="46"/>
    <cellStyle name="_09 U2.u Cost of sales 05 YE" xfId="47"/>
    <cellStyle name="_09 U2.u Cost of sales 31.12.05" xfId="48"/>
    <cellStyle name="_09. U2.COS WB_30.09.06" xfId="49"/>
    <cellStyle name="_09. U3.Selling Expenses_12m2006" xfId="50"/>
    <cellStyle name="_09.C.Cash_30.11.06" xfId="51"/>
    <cellStyle name="_09.N.AP.AIT_30.09.06" xfId="52"/>
    <cellStyle name="_09.N3e.Unused Vacation " xfId="53"/>
    <cellStyle name="_09.U1.Revenue_11M2006" xfId="54"/>
    <cellStyle name="_09.U1.Revenue_12M2006" xfId="55"/>
    <cellStyle name="_11 S1.300 Emba Significant contracts YE " xfId="56"/>
    <cellStyle name="_12 A4.100 TS 2006 FS 27 01 07" xfId="57"/>
    <cellStyle name="_12.4 Attachment to SRM SAD" xfId="58"/>
    <cellStyle name="_2004г. СМИ КазТрансОйл по 241 приказу( дочки)" xfId="59"/>
    <cellStyle name="_2005г.НКС ЗФ для ЦА" xfId="60"/>
    <cellStyle name="_2006 AG final" xfId="61"/>
    <cellStyle name="_2006 March BKMPO for uploading (Feb March results)" xfId="62"/>
    <cellStyle name="_2006 March BKMPO for uploading (Feb March results) final" xfId="63"/>
    <cellStyle name="_2006 ГОД 1 квартал  Баланс по МСФО" xfId="64"/>
    <cellStyle name="_23.01.03_КрАЗ_изм НЗП_ноя0211мес.02" xfId="65"/>
    <cellStyle name="_311 РЕЗЕРВ" xfId="66"/>
    <cellStyle name="_5 months 2006 P&amp;L" xfId="67"/>
    <cellStyle name="_681 счет" xfId="68"/>
    <cellStyle name="_684-687" xfId="69"/>
    <cellStyle name="_A2.100 - Error schedule" xfId="70"/>
    <cellStyle name="_A3.102 12m2008 OAR" xfId="71"/>
    <cellStyle name="_A4 TS Altel 2008" xfId="72"/>
    <cellStyle name="_A4 TS for Aizhan" xfId="73"/>
    <cellStyle name="_A4. Openning balance reconciliation" xfId="74"/>
    <cellStyle name="_A4. P&amp;L as of Mar 28, 06" xfId="75"/>
    <cellStyle name="_A4. Year-End Balance as of Mar 28, 06" xfId="76"/>
    <cellStyle name="_A4.1 TS 2005" xfId="77"/>
    <cellStyle name="_A4.100 - TS" xfId="78"/>
    <cellStyle name="_A4.100_Transformation per Dina" xfId="79"/>
    <cellStyle name="_A4.PBC_YE-Hard Close Balance_as of Mar 28, 06" xfId="80"/>
    <cellStyle name="_AG Consolidated 427 froms(11m2006)" xfId="81"/>
    <cellStyle name="_AG Holding 2006 Elimination" xfId="82"/>
    <cellStyle name="_B6.5 Payroll test of controlls_Uzen2" xfId="83"/>
    <cellStyle name="_Balance as of 31.12.06" xfId="84"/>
    <cellStyle name="_BK US GAAP 11m 25-01" xfId="85"/>
    <cellStyle name="_BKMPO YTD April 2006 conversion_for upload" xfId="86"/>
    <cellStyle name="_BKMPO YTD august 2006 conversion" xfId="87"/>
    <cellStyle name="_BKMPO YTD July 2006 conversion to check" xfId="88"/>
    <cellStyle name="_BKMPO YTD March 2006 for presentation" xfId="89"/>
    <cellStyle name="_Book1" xfId="90"/>
    <cellStyle name="_Book1_A4.1 TS" xfId="91"/>
    <cellStyle name="_Book1_H1 O. Taxes" xfId="92"/>
    <cellStyle name="_Book14" xfId="93"/>
    <cellStyle name="_Book16" xfId="94"/>
    <cellStyle name="_Book2" xfId="95"/>
    <cellStyle name="_Book2_ICA DT_Tax Rate Change Analysis" xfId="96"/>
    <cellStyle name="_BU P&amp;L 2007 April SMZ 18.05.2007" xfId="97"/>
    <cellStyle name="_BU_final fixed assets adjustment summary (depr adj)" xfId="98"/>
    <cellStyle name="_C.100-Lead" xfId="99"/>
    <cellStyle name="_C.Cash" xfId="100"/>
    <cellStyle name="_C.Cash_KMG Alatau_YE" xfId="101"/>
    <cellStyle name="_CAP - AIT 16.11.06" xfId="102"/>
    <cellStyle name="_CAP-AIT(1)" xfId="103"/>
    <cellStyle name="_CAP-AlmatyGas" xfId="104"/>
    <cellStyle name="_CAP-AlmatyGas_AGK" xfId="105"/>
    <cellStyle name="_CAP-AlmatyGas1АГС-С" xfId="106"/>
    <cellStyle name="_CAPEX Oct 2006" xfId="107"/>
    <cellStyle name="_Cash flow_indirect method" xfId="108"/>
    <cellStyle name="_cash flows" xfId="109"/>
    <cellStyle name="_CIT" xfId="110"/>
    <cellStyle name="_Comparative analysis of PBC reports dd 3 may" xfId="111"/>
    <cellStyle name="_Conversion file BKMPO YTD March 2006 (29.04.06)" xfId="112"/>
    <cellStyle name="_Copy of PL BKMPO June actual without DTA" xfId="113"/>
    <cellStyle name="_CWIP 01.06.2007 by BUs v1" xfId="114"/>
    <cellStyle name="_CWIP reporting for interest capitalization 01.11.2007 (working)" xfId="115"/>
    <cellStyle name="_CWIP reporting for interest capitalization SMZ (1853) 01.10.2007 (13 11 2007) working" xfId="116"/>
    <cellStyle name="_Disclosures" xfId="117"/>
    <cellStyle name="_E.130 ARC" xfId="118"/>
    <cellStyle name="_E.Accounts Receivable_JV Aksai Group_2005" xfId="119"/>
    <cellStyle name="_E1.Receivables_KMG Alatau" xfId="120"/>
    <cellStyle name="_E1.Receivables_KMG Alatau_YE" xfId="121"/>
    <cellStyle name="_E100,E110,E120,N160,N100,U1-100,U110" xfId="122"/>
    <cellStyle name="_E130.xlsЕржану" xfId="123"/>
    <cellStyle name="_E2 .Advances paid_KMG Alatau_YE" xfId="124"/>
    <cellStyle name="_E2.300" xfId="125"/>
    <cellStyle name="_Elvira-Payroll_LATEST" xfId="126"/>
    <cellStyle name="_FA and CWIP adjustments YTD April SMZ (23.05.2007 v. 1.1)" xfId="127"/>
    <cellStyle name="_FA, CIP (3)" xfId="128"/>
    <cellStyle name="_FFF" xfId="129"/>
    <cellStyle name="_FFF_New Form10_2" xfId="130"/>
    <cellStyle name="_FFF_Nsi" xfId="131"/>
    <cellStyle name="_FFF_Nsi_1" xfId="132"/>
    <cellStyle name="_FFF_Nsi_139" xfId="133"/>
    <cellStyle name="_FFF_Nsi_140" xfId="134"/>
    <cellStyle name="_FFF_Nsi_140(Зах)" xfId="135"/>
    <cellStyle name="_FFF_Nsi_140_mod" xfId="136"/>
    <cellStyle name="_FFF_Summary" xfId="137"/>
    <cellStyle name="_FFF_Tax_form_1кв_3" xfId="138"/>
    <cellStyle name="_FFF_БКЭ" xfId="139"/>
    <cellStyle name="_Final_Book_010301" xfId="140"/>
    <cellStyle name="_Final_Book_010301_New Form10_2" xfId="141"/>
    <cellStyle name="_Final_Book_010301_Nsi" xfId="142"/>
    <cellStyle name="_Final_Book_010301_Nsi_1" xfId="143"/>
    <cellStyle name="_Final_Book_010301_Nsi_139" xfId="144"/>
    <cellStyle name="_Final_Book_010301_Nsi_140" xfId="145"/>
    <cellStyle name="_Final_Book_010301_Nsi_140(Зах)" xfId="146"/>
    <cellStyle name="_Final_Book_010301_Nsi_140_mod" xfId="147"/>
    <cellStyle name="_Final_Book_010301_Summary" xfId="148"/>
    <cellStyle name="_Final_Book_010301_Tax_form_1кв_3" xfId="149"/>
    <cellStyle name="_Final_Book_010301_БКЭ" xfId="150"/>
    <cellStyle name="_For Elvira" xfId="151"/>
    <cellStyle name="_FS " xfId="152"/>
    <cellStyle name="_FS Subsidiaries" xfId="153"/>
    <cellStyle name="_G.Advances Paid" xfId="154"/>
    <cellStyle name="_GAAP - Фин расшифровки (5) май  2005 СМЗ" xfId="155"/>
    <cellStyle name="_Gulliay Dec4" xfId="156"/>
    <cellStyle name="_ICA DT_Tax Rate Change Analysis" xfId="157"/>
    <cellStyle name="_IFRS 7" xfId="158"/>
    <cellStyle name="_K.410" xfId="159"/>
    <cellStyle name="_Knoxwil" xfId="160"/>
    <cellStyle name="_KTG consolidation H1 2006 (PBC)" xfId="161"/>
    <cellStyle name="_KTO неконс 12мес 06г основные средства" xfId="162"/>
    <cellStyle name="_L1. Goodwill_6m_2008" xfId="163"/>
    <cellStyle name="_Mapping YTD AUG SMZ (03.09.2007)" xfId="164"/>
    <cellStyle name="_N.3 Employee Liabilities" xfId="165"/>
    <cellStyle name="_N1.Payables" xfId="166"/>
    <cellStyle name="_New_Sofi" xfId="167"/>
    <cellStyle name="_New_Sofi_FFF" xfId="168"/>
    <cellStyle name="_New_Sofi_New Form10_2" xfId="169"/>
    <cellStyle name="_New_Sofi_Nsi" xfId="170"/>
    <cellStyle name="_New_Sofi_Nsi_1" xfId="171"/>
    <cellStyle name="_New_Sofi_Nsi_139" xfId="172"/>
    <cellStyle name="_New_Sofi_Nsi_140" xfId="173"/>
    <cellStyle name="_New_Sofi_Nsi_140(Зах)" xfId="174"/>
    <cellStyle name="_New_Sofi_Nsi_140_mod" xfId="175"/>
    <cellStyle name="_New_Sofi_Summary" xfId="176"/>
    <cellStyle name="_New_Sofi_Tax_form_1кв_3" xfId="177"/>
    <cellStyle name="_New_Sofi_БКЭ" xfId="178"/>
    <cellStyle name="_Nsi" xfId="179"/>
    <cellStyle name="_O. Taxes -02 Yassy" xfId="180"/>
    <cellStyle name="_O. Taxes -02 Yassy_®взҐв ”…‚ђЂ‹њ 2007" xfId="601"/>
    <cellStyle name="_O. Taxes -02 Yassy_®взҐв ЊЂђ’ 2007" xfId="602"/>
    <cellStyle name="_O. Taxes -02 Yassy_®взсв ЂЏђ…‹њ 2007" xfId="603"/>
    <cellStyle name="_O. Taxes -02 Yassy_2006 Листы по зарплате" xfId="604"/>
    <cellStyle name="_O. Taxes -02 Yassy_9.4_12M2007_12M2006" xfId="605"/>
    <cellStyle name="_O. Taxes -02 Yassy_CHECK" xfId="606"/>
    <cellStyle name="_O. Taxes -02 Yassy_Report_2006_годовая_филиалы" xfId="607"/>
    <cellStyle name="_O. Taxes -02 Yassy_акку  формы по зарплате аудит 2006" xfId="608"/>
    <cellStyle name="_O. Taxes -02 Yassy_Астана Март 2007" xfId="609"/>
    <cellStyle name="_O. Taxes -02 Yassy_Астана Январь 2007" xfId="610"/>
    <cellStyle name="_O. Taxes -02 Yassy_Аудит за янв свод 2007" xfId="611"/>
    <cellStyle name="_O. Taxes -02 Yassy_аудит приложения за дек ф 9 " xfId="612"/>
    <cellStyle name="_O. Taxes -02 Yassy_Аудит свод ВЦМ 0207" xfId="613"/>
    <cellStyle name="_O. Taxes -02 Yassy_Аудит свод ВЦМ 2007 ИСПРАВЛЕНИЯ" xfId="614"/>
    <cellStyle name="_O. Taxes -02 Yassy_БЦМ по зарплате аудит 2007" xfId="615"/>
    <cellStyle name="_O. Taxes -02 Yassy_В корпорацию форма 9" xfId="616"/>
    <cellStyle name="_O. Taxes -02 Yassy_ВЦМ формы по зарплате аудит 2006" xfId="617"/>
    <cellStyle name="_O. Taxes -02 Yassy_Годовые формы МСФО 2007год" xfId="618"/>
    <cellStyle name="_O. Taxes -02 Yassy_Годовые формы МСФО 2007год (3)" xfId="619"/>
    <cellStyle name="_O. Taxes -02 Yassy_Годовые формы МСФО 2007годк" xfId="620"/>
    <cellStyle name="_O. Taxes -02 Yassy_жанка 18,01 вх формы по зарплате ауд 2006" xfId="621"/>
    <cellStyle name="_O. Taxes -02 Yassy_жгок аудит.приложения за дек ф.9." xfId="622"/>
    <cellStyle name="_O. Taxes -02 Yassy_Заработная плата" xfId="623"/>
    <cellStyle name="_O. Taxes -02 Yassy_Зарплата ВЦМ.2007" xfId="624"/>
    <cellStyle name="_O. Taxes -02 Yassy_Зарплата за февраль ф  9-2а" xfId="625"/>
    <cellStyle name="_O. Taxes -02 Yassy_Зарплата за февраль ф 9-2б" xfId="626"/>
    <cellStyle name="_O. Taxes -02 Yassy_Зарплата за февраль ф 9-2в" xfId="627"/>
    <cellStyle name="_O. Taxes -02 Yassy_Зарплата за февраль ф 9-2г " xfId="628"/>
    <cellStyle name="_O. Taxes -02 Yassy_Зарплата свод ВЦМ.2007" xfId="629"/>
    <cellStyle name="_O. Taxes -02 Yassy_зарплата ф.9-2а" xfId="630"/>
    <cellStyle name="_O. Taxes -02 Yassy_Зарплата ф.9-2б" xfId="631"/>
    <cellStyle name="_O. Taxes -02 Yassy_Зарплата ф.9-2в" xfId="632"/>
    <cellStyle name="_O. Taxes -02 Yassy_Зарплата ф9-2г" xfId="633"/>
    <cellStyle name="_O. Taxes -02 Yassy_КЛМЗ формы по зарпл аудит 2007 расч нов" xfId="634"/>
    <cellStyle name="_O. Taxes -02 Yassy_Копия МСФО 2007 МАРТ07" xfId="635"/>
    <cellStyle name="_O. Taxes -02 Yassy_Копия формы по зарплате аудит 2006 (2)" xfId="636"/>
    <cellStyle name="_O. Taxes -02 Yassy_Копия формы по зарплате аудит 2007" xfId="637"/>
    <cellStyle name="_O. Taxes -02 Yassy_кцм Формы МСФО по зп аудит 2006 новый" xfId="638"/>
    <cellStyle name="_O. Taxes -02 Yassy_Лесной МСФО февраль 2007" xfId="639"/>
    <cellStyle name="_O. Taxes -02 Yassy_МСФО 2007 апрель Цинковый завод" xfId="640"/>
    <cellStyle name="_O. Taxes -02 Yassy_МСФО апрель 2007" xfId="641"/>
    <cellStyle name="_O. Taxes -02 Yassy_МСФО за год БЦМ оконч. " xfId="642"/>
    <cellStyle name="_O. Taxes -02 Yassy_МСФО заполнен ф 9 (2) (7)" xfId="643"/>
    <cellStyle name="_O. Taxes -02 Yassy_МСФО заполнен ф 9 (3)" xfId="644"/>
    <cellStyle name="_O. Taxes -02 Yassy_МСФО заполнен ф 9 (4)" xfId="645"/>
    <cellStyle name="_O. Taxes -02 Yassy_МСФО март 2007" xfId="646"/>
    <cellStyle name="_O. Taxes -02 Yassy_МСФО февраль 2007" xfId="647"/>
    <cellStyle name="_O. Taxes -02 Yassy_МСФО формы 9" xfId="648"/>
    <cellStyle name="_O. Taxes -02 Yassy_Надя Ким формы по зарплате аудит 2006" xfId="649"/>
    <cellStyle name="_O. Taxes -02 Yassy_Њ‘”Ћ п­ ам 2007" xfId="650"/>
    <cellStyle name="_O. Taxes -02 Yassy_обновление по формам зарплатыТОО" xfId="651"/>
    <cellStyle name="_O. Taxes -02 Yassy_обновление по формам зарплатыТОО u" xfId="652"/>
    <cellStyle name="_O. Taxes -02 Yassy_отчет пансионат Лучезарный 2007" xfId="653"/>
    <cellStyle name="_O. Taxes -02 Yassy_Репорт годовая Астана" xfId="654"/>
    <cellStyle name="_O. Taxes -02 Yassy_Репорт_2006_год _Формы9" xfId="655"/>
    <cellStyle name="_O. Taxes -02 Yassy_Репорт_2006_год _Формы9 (4)" xfId="656"/>
    <cellStyle name="_O. Taxes -02 Yassy_Репорт_2007_ (7)" xfId="657"/>
    <cellStyle name="_O. Taxes -02 Yassy_форма 9" xfId="658"/>
    <cellStyle name="_O. Taxes -02 Yassy_формы по зар.плате" xfId="659"/>
    <cellStyle name="_O. Taxes -02 Yassy_формы по зарпл аудит апрель 2007" xfId="660"/>
    <cellStyle name="_O. Taxes -02 Yassy_формы по зарплате аудит 2006" xfId="661"/>
    <cellStyle name="_O. Taxes -02 Yassy_формы по зарплате аудит 2006 (14)" xfId="662"/>
    <cellStyle name="_O. Taxes -02 Yassy_формы по зарплате аудит 2006 (2)" xfId="663"/>
    <cellStyle name="_O. Taxes -02 Yassy_формы по зарплате аудит 2006 (6)" xfId="664"/>
    <cellStyle name="_O. Taxes -02 Yassy_формы по зарплате аудит 2006 (8)" xfId="665"/>
    <cellStyle name="_O. Taxes -02 Yassy_формы по зарплате аудит 2006 ДЕКАБРЬ" xfId="666"/>
    <cellStyle name="_O. Taxes -02 Yassy_формы по зарплате аудит 2007 (10)" xfId="667"/>
    <cellStyle name="_O. Taxes -02 Yassy_формы по зарплате аудит 2007 (12)" xfId="668"/>
    <cellStyle name="_O. Taxes -02 Yassy_формы по зарплате аудит 2007 (2)" xfId="669"/>
    <cellStyle name="_O. Taxes -02 Yassy_формы по зарплате аудит 2007 (3)" xfId="670"/>
    <cellStyle name="_O. Taxes -02 Yassy_формы по зарплате аудит 2007 (4)" xfId="671"/>
    <cellStyle name="_O. Taxes -02 Yassy_формы по зарплате аудит 2007 (5)" xfId="672"/>
    <cellStyle name="_O. Taxes -02 Yassy_Формы9" xfId="673"/>
    <cellStyle name="_O. Taxes -02 Yassy_Формы9 (4)" xfId="674"/>
    <cellStyle name="_O. Taxes -02 Yassy_Формы9 Апрель 2007" xfId="675"/>
    <cellStyle name="_O. Taxes -02 Yassy_Формы9 Март 2007" xfId="676"/>
    <cellStyle name="_O. Taxes -02 Yassy_Формы9 Февраль 2007" xfId="677"/>
    <cellStyle name="_O. Taxes -02 Yassy_ЦЗ МСФО за февраль 2007 г " xfId="678"/>
    <cellStyle name="_O.Taxes" xfId="181"/>
    <cellStyle name="_O.Taxes 2004" xfId="182"/>
    <cellStyle name="_O.Taxes 2005" xfId="183"/>
    <cellStyle name="_O.Taxes ATS 04" xfId="184"/>
    <cellStyle name="_O.Taxes KTO" xfId="185"/>
    <cellStyle name="_O.Taxes-MT_2" xfId="186"/>
    <cellStyle name="_OBOROT4411" xfId="187"/>
    <cellStyle name="_O-Taxes_Final_03" xfId="188"/>
    <cellStyle name="_O-Taxes_TH KMG_03" xfId="189"/>
    <cellStyle name="_P&amp;L Eliminations" xfId="190"/>
    <cellStyle name="_P&amp;L for December" xfId="191"/>
    <cellStyle name="_P&amp;L JUL actual w-o adjust" xfId="192"/>
    <cellStyle name="_Payroll" xfId="193"/>
    <cellStyle name="_PBC Consolidated forms 14_apr_2006" xfId="194"/>
    <cellStyle name="_PL BKMPO April actual without DTA" xfId="195"/>
    <cellStyle name="_PL BKMPO February actual without DTA" xfId="196"/>
    <cellStyle name="_PL BKMPO January actual without DTA" xfId="197"/>
    <cellStyle name="_PL BKMPO March actual without DTA" xfId="198"/>
    <cellStyle name="_PL BKMPO May actual without DTA 13 06 06" xfId="199"/>
    <cellStyle name="_PL BKMPO May actual without DTA 13 06 06_corrected" xfId="200"/>
    <cellStyle name="_PPE Roll-Fwd" xfId="201"/>
    <cellStyle name="_PRICE_1C" xfId="202"/>
    <cellStyle name="_Reconciliation of fin and prelim fs" xfId="203"/>
    <cellStyle name="_Refinery_O.Taxes_my version" xfId="204"/>
    <cellStyle name="_Salary" xfId="205"/>
    <cellStyle name="_Salary payable Test" xfId="206"/>
    <cellStyle name="_Salary_®взҐв ”…‚ђЂ‹њ 2007" xfId="679"/>
    <cellStyle name="_Salary_®взҐв ЊЂђ’ 2007" xfId="680"/>
    <cellStyle name="_Salary_®взсв ЂЏђ…‹њ 2007" xfId="681"/>
    <cellStyle name="_Salary_2006 Листы по зарплате" xfId="682"/>
    <cellStyle name="_Salary_9.2а april 2007" xfId="683"/>
    <cellStyle name="_Salary_9.2б april 2007" xfId="684"/>
    <cellStyle name="_Salary_9.2в april 2007" xfId="685"/>
    <cellStyle name="_Salary_9.2г april 2007" xfId="686"/>
    <cellStyle name="_Salary_CHECK" xfId="687"/>
    <cellStyle name="_Salary_Report_2006_годовая_филиалы" xfId="688"/>
    <cellStyle name="_Salary_акку  формы по зарплате аудит 2006" xfId="689"/>
    <cellStyle name="_Salary_Астана Март 2007" xfId="690"/>
    <cellStyle name="_Salary_Астана Январь 2007" xfId="691"/>
    <cellStyle name="_Salary_Аудит за янв свод 2007" xfId="692"/>
    <cellStyle name="_Salary_аудит приложения за дек ф 9 " xfId="693"/>
    <cellStyle name="_Salary_Аудит свод ВЦМ 0207" xfId="694"/>
    <cellStyle name="_Salary_Аудит свод ВЦМ 2007 ИСПРАВЛЕНИЯ" xfId="695"/>
    <cellStyle name="_Salary_БЦМ по зарплате аудит 2007" xfId="696"/>
    <cellStyle name="_Salary_В корпорацию форма 9" xfId="697"/>
    <cellStyle name="_Salary_ВЦМ формы по зарплате аудит 2006" xfId="698"/>
    <cellStyle name="_Salary_Годовые формы МСФО 2007год" xfId="699"/>
    <cellStyle name="_Salary_Годовые формы МСФО 2007год (3)" xfId="700"/>
    <cellStyle name="_Salary_Годовые формы МСФО 2007годк" xfId="701"/>
    <cellStyle name="_Salary_жанка 18,01 вх формы по зарплате ауд 2006" xfId="702"/>
    <cellStyle name="_Salary_жгок аудит.приложения за дек ф.9." xfId="703"/>
    <cellStyle name="_Salary_Заработная плата" xfId="704"/>
    <cellStyle name="_Salary_Зарплата ВЦМ.2007" xfId="705"/>
    <cellStyle name="_Salary_Зарплата за февраль ф  9-2а" xfId="706"/>
    <cellStyle name="_Salary_Зарплата за февраль ф 9-2б" xfId="707"/>
    <cellStyle name="_Salary_Зарплата за февраль ф 9-2в" xfId="708"/>
    <cellStyle name="_Salary_Зарплата за февраль ф 9-2г " xfId="709"/>
    <cellStyle name="_Salary_Зарплата свод ВЦМ.2007" xfId="710"/>
    <cellStyle name="_Salary_зарплата ф.9-2а" xfId="711"/>
    <cellStyle name="_Salary_Зарплата ф.9-2б" xfId="712"/>
    <cellStyle name="_Salary_Зарплата ф.9-2в" xfId="713"/>
    <cellStyle name="_Salary_Зарплата ф9-2г" xfId="714"/>
    <cellStyle name="_Salary_КЛМЗ формы по зарпл аудит 2007 расч нов" xfId="715"/>
    <cellStyle name="_Salary_Копия МСФО 2007 МАРТ07" xfId="716"/>
    <cellStyle name="_Salary_Копия формы по зарплате аудит 2006 (2)" xfId="717"/>
    <cellStyle name="_Salary_Копия формы по зарплате аудит 2007" xfId="718"/>
    <cellStyle name="_Salary_кцм Формы МСФО по зп аудит 2006 новый" xfId="719"/>
    <cellStyle name="_Salary_Лесной МСФО февраль 2007" xfId="720"/>
    <cellStyle name="_Salary_МСФО 2007 апрель Цинковый завод" xfId="721"/>
    <cellStyle name="_Salary_МСФО апрель 2007" xfId="722"/>
    <cellStyle name="_Salary_МСФО за год БЦМ оконч. " xfId="723"/>
    <cellStyle name="_Salary_МСФО заполнен ф 9 (2) (7)" xfId="724"/>
    <cellStyle name="_Salary_МСФО заполнен ф 9 (3)" xfId="725"/>
    <cellStyle name="_Salary_МСФО заполнен ф 9 (4)" xfId="726"/>
    <cellStyle name="_Salary_МСФО март 2007" xfId="727"/>
    <cellStyle name="_Salary_МСФО февраль 2007" xfId="728"/>
    <cellStyle name="_Salary_МСФО формы 9" xfId="729"/>
    <cellStyle name="_Salary_Надя Ким формы по зарплате аудит 2006" xfId="730"/>
    <cellStyle name="_Salary_Њ‘”Ћ п­ ам 2007" xfId="731"/>
    <cellStyle name="_Salary_обновление по формам зарплатыТОО" xfId="732"/>
    <cellStyle name="_Salary_обновление по формам зарплатыТОО u" xfId="733"/>
    <cellStyle name="_Salary_отчет пансионат Лучезарный 2007" xfId="734"/>
    <cellStyle name="_Salary_Репорт годовая Астана" xfId="735"/>
    <cellStyle name="_Salary_Репорт_2006_год _Формы9" xfId="736"/>
    <cellStyle name="_Salary_Репорт_2006_год _Формы9 (4)" xfId="737"/>
    <cellStyle name="_Salary_Репорт_2007_ (7)" xfId="738"/>
    <cellStyle name="_Salary_форма 9" xfId="739"/>
    <cellStyle name="_Salary_формы по зар.плате" xfId="740"/>
    <cellStyle name="_Salary_формы по зарпл аудит апрель 2007" xfId="741"/>
    <cellStyle name="_Salary_формы по зарплате аудит 2006" xfId="742"/>
    <cellStyle name="_Salary_формы по зарплате аудит 2006 (14)" xfId="743"/>
    <cellStyle name="_Salary_формы по зарплате аудит 2006 (2)" xfId="744"/>
    <cellStyle name="_Salary_формы по зарплате аудит 2006 (6)" xfId="745"/>
    <cellStyle name="_Salary_формы по зарплате аудит 2006 (8)" xfId="746"/>
    <cellStyle name="_Salary_формы по зарплате аудит 2006 ДЕКАБРЬ" xfId="747"/>
    <cellStyle name="_Salary_формы по зарплате аудит 2007 (10)" xfId="748"/>
    <cellStyle name="_Salary_формы по зарплате аудит 2007 (12)" xfId="749"/>
    <cellStyle name="_Salary_формы по зарплате аудит 2007 (2)" xfId="750"/>
    <cellStyle name="_Salary_формы по зарплате аудит 2007 (3)" xfId="751"/>
    <cellStyle name="_Salary_формы по зарплате аудит 2007 (4)" xfId="752"/>
    <cellStyle name="_Salary_формы по зарплате аудит 2007 (5)" xfId="753"/>
    <cellStyle name="_Salary_Формы9" xfId="754"/>
    <cellStyle name="_Salary_Формы9 (4)" xfId="755"/>
    <cellStyle name="_Salary_Формы9 Апрель 2007" xfId="756"/>
    <cellStyle name="_Salary_Формы9 Март 2007" xfId="757"/>
    <cellStyle name="_Salary_Формы9 Февраль 2007" xfId="758"/>
    <cellStyle name="_Salary_ЦЗ МСФО за февраль 2007 г " xfId="759"/>
    <cellStyle name="_Sheet1" xfId="207"/>
    <cellStyle name="_SMZ conversion April 2007 (23.05.2007)" xfId="208"/>
    <cellStyle name="_SMZ conversion March 2006 20.04.2006" xfId="209"/>
    <cellStyle name="_SMZ conversion May 2006 (uploaded) 26.06.2006" xfId="210"/>
    <cellStyle name="_SMZ conversion YTD Feb 2006 21.03.2006 DK (with feed back) adjusted to 2005" xfId="211"/>
    <cellStyle name="_TAXES (branches)" xfId="212"/>
    <cellStyle name="_Transfer Berik O. Taxes KRG" xfId="213"/>
    <cellStyle name="_TS конс последняя" xfId="214"/>
    <cellStyle name="_U2.1 Payroll" xfId="215"/>
    <cellStyle name="_U2.BT payroll analytics" xfId="216"/>
    <cellStyle name="_U2.Cost of Sales" xfId="217"/>
    <cellStyle name="_U2-110-SubLead" xfId="218"/>
    <cellStyle name="_U2-300" xfId="219"/>
    <cellStyle name="_U6.Other Income &amp; Expenses 12m2006" xfId="220"/>
    <cellStyle name="_UB.100 Lead" xfId="221"/>
    <cellStyle name="_Vacation Provision" xfId="222"/>
    <cellStyle name="_vypl_июнь" xfId="223"/>
    <cellStyle name="_Worksheet in 2245 DT_FCC" xfId="224"/>
    <cellStyle name="_YE CIT and DT" xfId="225"/>
    <cellStyle name="_YE O. Taxes KMGD" xfId="226"/>
    <cellStyle name="_YTD July_Kalitva my" xfId="227"/>
    <cellStyle name="_Zapasnoi COS" xfId="228"/>
    <cellStyle name="_Баланс за  12 месяцев 2007 г" xfId="229"/>
    <cellStyle name="_Баланс МСФО за 9 м-ев 2006г." xfId="230"/>
    <cellStyle name="_БКМПО 23-05_1" xfId="231"/>
    <cellStyle name="_Дозакл 5 мес.2000" xfId="232"/>
    <cellStyle name="_Е120-130 свод" xfId="233"/>
    <cellStyle name="_За I полугодие 2008г" xfId="234"/>
    <cellStyle name="_займы" xfId="235"/>
    <cellStyle name="_Инв, отсроч налоги, налоги, ОДДС" xfId="236"/>
    <cellStyle name="_кальк" xfId="237"/>
    <cellStyle name="_Капитал 2005 г. неконсол." xfId="238"/>
    <cellStyle name="_Книга1 формы налогов" xfId="239"/>
    <cellStyle name="_Книга3" xfId="240"/>
    <cellStyle name="_Книга3_New Form10_2" xfId="241"/>
    <cellStyle name="_Книга3_Nsi" xfId="242"/>
    <cellStyle name="_Книга3_Nsi_1" xfId="243"/>
    <cellStyle name="_Книга3_Nsi_139" xfId="244"/>
    <cellStyle name="_Книга3_Nsi_140" xfId="245"/>
    <cellStyle name="_Книга3_Nsi_140(Зах)" xfId="246"/>
    <cellStyle name="_Книга3_Nsi_140_mod" xfId="247"/>
    <cellStyle name="_Книга3_Summary" xfId="248"/>
    <cellStyle name="_Книга3_Tax_form_1кв_3" xfId="249"/>
    <cellStyle name="_Книга3_БКЭ" xfId="250"/>
    <cellStyle name="_Книга5" xfId="251"/>
    <cellStyle name="_Книга7" xfId="252"/>
    <cellStyle name="_Книга7_New Form10_2" xfId="253"/>
    <cellStyle name="_Книга7_Nsi" xfId="254"/>
    <cellStyle name="_Книга7_Nsi_1" xfId="255"/>
    <cellStyle name="_Книга7_Nsi_139" xfId="256"/>
    <cellStyle name="_Книга7_Nsi_140" xfId="257"/>
    <cellStyle name="_Книга7_Nsi_140(Зах)" xfId="258"/>
    <cellStyle name="_Книга7_Nsi_140_mod" xfId="259"/>
    <cellStyle name="_Книга7_Summary" xfId="260"/>
    <cellStyle name="_Книга7_Tax_form_1кв_3" xfId="261"/>
    <cellStyle name="_Книга7_БКЭ" xfId="262"/>
    <cellStyle name="_Кредиты 2005-2006 (аудит)1" xfId="263"/>
    <cellStyle name="_Лист10" xfId="264"/>
    <cellStyle name="_Лист11" xfId="265"/>
    <cellStyle name="_МН_Анна" xfId="266"/>
    <cellStyle name="_МН_Гуля2" xfId="267"/>
    <cellStyle name="_Модель по кодам_оконч. 2005" xfId="268"/>
    <cellStyle name="_Нафтранс_Нач периода" xfId="269"/>
    <cellStyle name="_неконсол.баланс за  2005 МСФО" xfId="270"/>
    <cellStyle name="_НЗП на 2003г." xfId="271"/>
    <cellStyle name="_Оборотка Восток new" xfId="272"/>
    <cellStyle name="_ОДДС" xfId="273"/>
    <cellStyle name="_ОЗР1" xfId="274"/>
    <cellStyle name="_ОС за 2004" xfId="275"/>
    <cellStyle name="_Отсроченный налог по КПН 2007г.Окончат." xfId="276"/>
    <cellStyle name="_ОТЧЕТ для ДКФ    06 04 05  (6)" xfId="277"/>
    <cellStyle name="_ПамятьГИС" xfId="278"/>
    <cellStyle name="_План развития ПТС на 2005-2010 (связи станционной части)" xfId="279"/>
    <cellStyle name="_прил12-04" xfId="280"/>
    <cellStyle name="_прилож 9 конс для аудита" xfId="281"/>
    <cellStyle name="_прилож 9 стр 034 130107" xfId="282"/>
    <cellStyle name="_прилож.9за 2кварт.20064" xfId="283"/>
    <cellStyle name="_Прилож.неконсол.баланс за  9м-в 2006 г." xfId="284"/>
    <cellStyle name="_Приложение 2 (2)" xfId="285"/>
    <cellStyle name="_Приложение 9 стр 034 стр 041 окон " xfId="286"/>
    <cellStyle name="_Публикация 2005" xfId="287"/>
    <cellStyle name="_РАСЧЕТ по КТО_отд" xfId="288"/>
    <cellStyle name="_расш  к балансу стр 012 021 036 (2)" xfId="289"/>
    <cellStyle name="_расш.034,029016" xfId="290"/>
    <cellStyle name="_Расшифровки аудиторам за 9 мес.2006 г." xfId="291"/>
    <cellStyle name="_Расшифровки СМИ(консалид) за 2004 год" xfId="292"/>
    <cellStyle name="_Расшифровки_1кв_2002" xfId="293"/>
    <cellStyle name="_сверка для аудитора" xfId="294"/>
    <cellStyle name="_Связанные стороны дебиторка и кредиторка 2007" xfId="295"/>
    <cellStyle name="_Скорр.бюдж. 2006 г.(с КТО 24.10.)" xfId="296"/>
    <cellStyle name="_стро 034 прил 9" xfId="297"/>
    <cellStyle name="_Таблица по НДС Асхат" xfId="298"/>
    <cellStyle name="_Трансформация 25 04 05" xfId="299"/>
    <cellStyle name="_Фин расшифровки (6) июнь 2005  СМЗ" xfId="300"/>
    <cellStyle name="_Форма 29 сч" xfId="301"/>
    <cellStyle name="_Формы для заводов" xfId="302"/>
    <cellStyle name="_Формы МСФОс для ДЧП(проект) 1" xfId="303"/>
    <cellStyle name="_Формы финанс отчетноти по Холдингу по МСФО за  2006  xls" xfId="304"/>
    <cellStyle name="_Формы0906алтел" xfId="760"/>
    <cellStyle name="_ФОТ оператор  2006" xfId="305"/>
    <cellStyle name="_ЦА баланс 010107 расш. Гульжан 120107" xfId="306"/>
    <cellStyle name="”€ќђќ‘ћ‚›‰" xfId="308"/>
    <cellStyle name="”€љ‘€ђћ‚ђќќ›‰" xfId="309"/>
    <cellStyle name="”ќђќ‘ћ‚›‰" xfId="310"/>
    <cellStyle name="”ќђќ‘ћ‚›‰ 2" xfId="762"/>
    <cellStyle name="”ќђќ‘ћ‚›‰ 3" xfId="1096"/>
    <cellStyle name="”љ‘ђћ‚ђќќ›‰" xfId="311"/>
    <cellStyle name="”љ‘ђћ‚ђќќ›‰ 2" xfId="763"/>
    <cellStyle name="”љ‘ђћ‚ђќќ›‰ 3" xfId="1097"/>
    <cellStyle name="„…ќ…†ќ›‰" xfId="312"/>
    <cellStyle name="„…ќ…†ќ›‰ 2" xfId="764"/>
    <cellStyle name="„…ќ…†ќ›‰ 3" xfId="1098"/>
    <cellStyle name="€’ћѓћ‚›‰" xfId="316"/>
    <cellStyle name="‡ђѓћ‹ћ‚ћљ1" xfId="313"/>
    <cellStyle name="‡ђѓћ‹ћ‚ћљ1 2" xfId="765"/>
    <cellStyle name="‡ђѓћ‹ћ‚ћљ1 3" xfId="1099"/>
    <cellStyle name="‡ђѓћ‹ћ‚ћљ2" xfId="314"/>
    <cellStyle name="‡ђѓћ‹ћ‚ћљ2 2" xfId="766"/>
    <cellStyle name="‡ђѓћ‹ћ‚ћљ2 3" xfId="1100"/>
    <cellStyle name="•WЏЂ_ЉO‰?—a‹?" xfId="315"/>
    <cellStyle name="’ћѓћ‚›‰" xfId="307"/>
    <cellStyle name="’ћѓћ‚›‰ 2" xfId="761"/>
    <cellStyle name="’ћѓћ‚›‰ 3" xfId="1095"/>
    <cellStyle name="" xfId="20"/>
    <cellStyle name="" xfId="21"/>
    <cellStyle name="" xfId="22"/>
    <cellStyle name="" xfId="23"/>
    <cellStyle name="" xfId="24"/>
    <cellStyle name="1" xfId="318"/>
    <cellStyle name="2" xfId="319"/>
    <cellStyle name="W_OÝaà" xfId="541"/>
    <cellStyle name="0,00;0;" xfId="317"/>
    <cellStyle name="20% - Акцент1 2" xfId="1288"/>
    <cellStyle name="20% - Акцент2 2" xfId="1289"/>
    <cellStyle name="20% - Акцент3 2" xfId="1290"/>
    <cellStyle name="20% - Акцент4 2" xfId="1291"/>
    <cellStyle name="20% - Акцент5 2" xfId="1292"/>
    <cellStyle name="20% - Акцент6 2" xfId="1293"/>
    <cellStyle name="40% - Акцент1 2" xfId="1294"/>
    <cellStyle name="40% - Акцент2 2" xfId="1295"/>
    <cellStyle name="40% - Акцент3 2" xfId="1296"/>
    <cellStyle name="40% - Акцент4 2" xfId="1297"/>
    <cellStyle name="40% - Акцент5 2" xfId="1298"/>
    <cellStyle name="40% - Акцент6 2" xfId="1299"/>
    <cellStyle name="60% - Акцент1 2" xfId="1300"/>
    <cellStyle name="60% - Акцент2 2" xfId="1301"/>
    <cellStyle name="60% - Акцент3 2" xfId="1302"/>
    <cellStyle name="60% - Акцент4 2" xfId="1303"/>
    <cellStyle name="60% - Акцент5 2" xfId="1304"/>
    <cellStyle name="60% - Акцент6 2" xfId="1305"/>
    <cellStyle name="Aaia?iue [0]_?anoiau" xfId="320"/>
    <cellStyle name="Aaia?iue_?anoiau" xfId="321"/>
    <cellStyle name="Ăčďĺđńńűëęŕ" xfId="322"/>
    <cellStyle name="Aeia?nnueea" xfId="323"/>
    <cellStyle name="Border" xfId="324"/>
    <cellStyle name="Border 2" xfId="1222"/>
    <cellStyle name="Calc Currency (0)" xfId="325"/>
    <cellStyle name="Calc Currency (2)" xfId="326"/>
    <cellStyle name="Calc Percent (0)" xfId="327"/>
    <cellStyle name="Calc Percent (1)" xfId="328"/>
    <cellStyle name="Calc Percent (1) 2" xfId="767"/>
    <cellStyle name="Calc Percent (1) 3" xfId="1101"/>
    <cellStyle name="Calc Percent (2)" xfId="329"/>
    <cellStyle name="Calc Percent (2) 2" xfId="768"/>
    <cellStyle name="Calc Percent (2) 3" xfId="1102"/>
    <cellStyle name="Calc Units (0)" xfId="330"/>
    <cellStyle name="Calc Units (1)" xfId="331"/>
    <cellStyle name="Calc Units (1) 2" xfId="769"/>
    <cellStyle name="Calc Units (1) 3" xfId="1103"/>
    <cellStyle name="Calc Units (2)" xfId="332"/>
    <cellStyle name="Column_Title" xfId="333"/>
    <cellStyle name="Comma [0] 2" xfId="334"/>
    <cellStyle name="Comma [0] 2 10" xfId="335"/>
    <cellStyle name="Comma [0] 2 10 2" xfId="1306"/>
    <cellStyle name="Comma [0] 2 10 3" xfId="1307"/>
    <cellStyle name="Comma [0] 2 11" xfId="1308"/>
    <cellStyle name="Comma [0] 2 12" xfId="1309"/>
    <cellStyle name="Comma [0] 2 2" xfId="336"/>
    <cellStyle name="Comma [0] 2 2 2" xfId="1310"/>
    <cellStyle name="Comma [0] 2 2 3" xfId="1311"/>
    <cellStyle name="Comma [0] 2 3" xfId="337"/>
    <cellStyle name="Comma [0] 2 3 2" xfId="1312"/>
    <cellStyle name="Comma [0] 2 3 3" xfId="1313"/>
    <cellStyle name="Comma [0] 2 4" xfId="338"/>
    <cellStyle name="Comma [0] 2 4 2" xfId="1314"/>
    <cellStyle name="Comma [0] 2 4 3" xfId="1315"/>
    <cellStyle name="Comma [0] 2 5" xfId="339"/>
    <cellStyle name="Comma [0] 2 5 2" xfId="1316"/>
    <cellStyle name="Comma [0] 2 5 3" xfId="1317"/>
    <cellStyle name="Comma [0] 2 6" xfId="340"/>
    <cellStyle name="Comma [0] 2 6 2" xfId="1318"/>
    <cellStyle name="Comma [0] 2 6 3" xfId="1319"/>
    <cellStyle name="Comma [0] 2 7" xfId="341"/>
    <cellStyle name="Comma [0] 2 7 2" xfId="1320"/>
    <cellStyle name="Comma [0] 2 7 3" xfId="1321"/>
    <cellStyle name="Comma [0] 2 8" xfId="342"/>
    <cellStyle name="Comma [0] 2 8 2" xfId="1322"/>
    <cellStyle name="Comma [0] 2 8 3" xfId="1323"/>
    <cellStyle name="Comma [0] 2 9" xfId="343"/>
    <cellStyle name="Comma [0] 2 9 2" xfId="1324"/>
    <cellStyle name="Comma [0] 2 9 3" xfId="1325"/>
    <cellStyle name="Comma [0] 3" xfId="993"/>
    <cellStyle name="Comma [0] 3 2" xfId="1274"/>
    <cellStyle name="Comma [00]" xfId="344"/>
    <cellStyle name="Comma 10" xfId="345"/>
    <cellStyle name="Comma 10 2" xfId="910"/>
    <cellStyle name="Comma 11" xfId="346"/>
    <cellStyle name="Comma 12" xfId="586"/>
    <cellStyle name="Comma 12 2" xfId="1281"/>
    <cellStyle name="Comma 13" xfId="770"/>
    <cellStyle name="Comma 14" xfId="771"/>
    <cellStyle name="Comma 15" xfId="772"/>
    <cellStyle name="Comma 16" xfId="773"/>
    <cellStyle name="Comma 16 2" xfId="4"/>
    <cellStyle name="Comma 17" xfId="774"/>
    <cellStyle name="Comma 18" xfId="937"/>
    <cellStyle name="Comma 19" xfId="981"/>
    <cellStyle name="Comma 19 2" xfId="347"/>
    <cellStyle name="Comma 19 2 2" xfId="940"/>
    <cellStyle name="Comma 19 2 2 2" xfId="995"/>
    <cellStyle name="Comma 19 2 2 2 2" xfId="1483"/>
    <cellStyle name="Comma 19 2 2 3" xfId="1282"/>
    <cellStyle name="Comma 19 2 2 3 2" xfId="1529"/>
    <cellStyle name="Comma 19 2 2 4" xfId="1435"/>
    <cellStyle name="Comma 19 2 3" xfId="986"/>
    <cellStyle name="Comma 19 2 3 2" xfId="1476"/>
    <cellStyle name="Comma 19 2 4" xfId="1190"/>
    <cellStyle name="Comma 19 2 4 2" xfId="1525"/>
    <cellStyle name="Comma 19 2 5" xfId="1326"/>
    <cellStyle name="Comma 19 3" xfId="1226"/>
    <cellStyle name="Comma 2" xfId="10"/>
    <cellStyle name="Comma 2 10" xfId="349"/>
    <cellStyle name="Comma 2 10 2" xfId="600"/>
    <cellStyle name="Comma 2 10 3" xfId="909"/>
    <cellStyle name="Comma 2 10 4" xfId="1189"/>
    <cellStyle name="Comma 2 10 5" xfId="1106"/>
    <cellStyle name="Comma 2 11" xfId="775"/>
    <cellStyle name="Comma 2 11 2" xfId="1263"/>
    <cellStyle name="Comma 2 11 3" xfId="1107"/>
    <cellStyle name="Comma 2 12" xfId="911"/>
    <cellStyle name="Comma 2 12 2" xfId="1276"/>
    <cellStyle name="Comma 2 12 3" xfId="1212"/>
    <cellStyle name="Comma 2 13" xfId="348"/>
    <cellStyle name="Comma 2 14" xfId="1105"/>
    <cellStyle name="Comma 2 2" xfId="350"/>
    <cellStyle name="Comma 2 2 10" xfId="351"/>
    <cellStyle name="Comma 2 2 10 2" xfId="1188"/>
    <cellStyle name="Comma 2 2 10 3" xfId="1108"/>
    <cellStyle name="Comma 2 2 11" xfId="912"/>
    <cellStyle name="Comma 2 2 2" xfId="776"/>
    <cellStyle name="Comma 2 2 2 10" xfId="777"/>
    <cellStyle name="Comma 2 2 2 11" xfId="1264"/>
    <cellStyle name="Comma 2 2 2 12" xfId="1109"/>
    <cellStyle name="Comma 2 2 2 2" xfId="778"/>
    <cellStyle name="Comma 2 2 2 3" xfId="779"/>
    <cellStyle name="Comma 2 2 2 4" xfId="780"/>
    <cellStyle name="Comma 2 2 2 5" xfId="781"/>
    <cellStyle name="Comma 2 2 2 6" xfId="782"/>
    <cellStyle name="Comma 2 2 2 7" xfId="783"/>
    <cellStyle name="Comma 2 2 2 8" xfId="784"/>
    <cellStyle name="Comma 2 2 2 9" xfId="785"/>
    <cellStyle name="Comma 2 2 3" xfId="786"/>
    <cellStyle name="Comma 2 2 3 2" xfId="1265"/>
    <cellStyle name="Comma 2 2 3 3" xfId="1110"/>
    <cellStyle name="Comma 2 2 4" xfId="787"/>
    <cellStyle name="Comma 2 2 4 2" xfId="1266"/>
    <cellStyle name="Comma 2 2 4 3" xfId="1111"/>
    <cellStyle name="Comma 2 2 5" xfId="788"/>
    <cellStyle name="Comma 2 2 5 2" xfId="1267"/>
    <cellStyle name="Comma 2 2 5 3" xfId="1112"/>
    <cellStyle name="Comma 2 2 6" xfId="789"/>
    <cellStyle name="Comma 2 2 6 2" xfId="1268"/>
    <cellStyle name="Comma 2 2 6 3" xfId="1113"/>
    <cellStyle name="Comma 2 2 7" xfId="790"/>
    <cellStyle name="Comma 2 2 7 2" xfId="1269"/>
    <cellStyle name="Comma 2 2 7 3" xfId="1114"/>
    <cellStyle name="Comma 2 2 8" xfId="791"/>
    <cellStyle name="Comma 2 2 8 2" xfId="1270"/>
    <cellStyle name="Comma 2 2 8 3" xfId="1115"/>
    <cellStyle name="Comma 2 2 9" xfId="792"/>
    <cellStyle name="Comma 2 2 9 2" xfId="1271"/>
    <cellStyle name="Comma 2 2 9 3" xfId="1116"/>
    <cellStyle name="Comma 2 3" xfId="352"/>
    <cellStyle name="Comma 2 3 2" xfId="1187"/>
    <cellStyle name="Comma 2 3 3" xfId="1117"/>
    <cellStyle name="Comma 2 4" xfId="353"/>
    <cellStyle name="Comma 2 4 2" xfId="1186"/>
    <cellStyle name="Comma 2 4 3" xfId="1118"/>
    <cellStyle name="Comma 2 5" xfId="354"/>
    <cellStyle name="Comma 2 5 2" xfId="1185"/>
    <cellStyle name="Comma 2 5 3" xfId="1119"/>
    <cellStyle name="Comma 2 6" xfId="355"/>
    <cellStyle name="Comma 2 6 2" xfId="1184"/>
    <cellStyle name="Comma 2 6 3" xfId="1120"/>
    <cellStyle name="Comma 2 7" xfId="356"/>
    <cellStyle name="Comma 2 7 2" xfId="1183"/>
    <cellStyle name="Comma 2 7 3" xfId="1121"/>
    <cellStyle name="Comma 2 8" xfId="357"/>
    <cellStyle name="Comma 2 8 2" xfId="1182"/>
    <cellStyle name="Comma 2 8 3" xfId="1122"/>
    <cellStyle name="Comma 2 9" xfId="358"/>
    <cellStyle name="Comma 2 9 2" xfId="1181"/>
    <cellStyle name="Comma 2 9 3" xfId="1123"/>
    <cellStyle name="Comma 20" xfId="1032"/>
    <cellStyle name="Comma 20 2" xfId="1218"/>
    <cellStyle name="Comma 21" xfId="1084"/>
    <cellStyle name="Comma 21 2" xfId="1225"/>
    <cellStyle name="Comma 22" xfId="1039"/>
    <cellStyle name="Comma 22 2" xfId="1221"/>
    <cellStyle name="Comma 23" xfId="1080"/>
    <cellStyle name="Comma 23 2" xfId="1224"/>
    <cellStyle name="Comma 24" xfId="1042"/>
    <cellStyle name="Comma 24 2" xfId="1235"/>
    <cellStyle name="Comma 25" xfId="1063"/>
    <cellStyle name="Comma 25 2" xfId="1176"/>
    <cellStyle name="Comma 26" xfId="1050"/>
    <cellStyle name="Comma 26 2" xfId="1223"/>
    <cellStyle name="Comma 27" xfId="1062"/>
    <cellStyle name="Comma 27 2" xfId="1192"/>
    <cellStyle name="Comma 28" xfId="1052"/>
    <cellStyle name="Comma 28 2" xfId="1234"/>
    <cellStyle name="Comma 29" xfId="1057"/>
    <cellStyle name="Comma 29 2" xfId="1206"/>
    <cellStyle name="Comma 3" xfId="14"/>
    <cellStyle name="Comma 3 2" xfId="360"/>
    <cellStyle name="Comma 3 2 2" xfId="1180"/>
    <cellStyle name="Comma 3 2 3" xfId="1125"/>
    <cellStyle name="Comma 3 3" xfId="599"/>
    <cellStyle name="Comma 3 4" xfId="908"/>
    <cellStyle name="Comma 3 5" xfId="359"/>
    <cellStyle name="Comma 3 6" xfId="1124"/>
    <cellStyle name="Comma 30" xfId="913"/>
    <cellStyle name="Comma 31" xfId="914"/>
    <cellStyle name="Comma 31 2" xfId="1277"/>
    <cellStyle name="Comma 31 3" xfId="1197"/>
    <cellStyle name="Comma 32" xfId="1054"/>
    <cellStyle name="Comma 32 2" xfId="1213"/>
    <cellStyle name="Comma 33" xfId="1056"/>
    <cellStyle name="Comma 33 2" xfId="1245"/>
    <cellStyle name="Comma 34" xfId="1049"/>
    <cellStyle name="Comma 34 2" xfId="1256"/>
    <cellStyle name="Comma 35" xfId="1059"/>
    <cellStyle name="Comma 35 2" xfId="1261"/>
    <cellStyle name="Comma 36" xfId="1089"/>
    <cellStyle name="Comma 36 2" xfId="1272"/>
    <cellStyle name="Comma 37" xfId="1058"/>
    <cellStyle name="Comma 37 2" xfId="1249"/>
    <cellStyle name="Comma 38" xfId="1078"/>
    <cellStyle name="Comma 38 2" xfId="1254"/>
    <cellStyle name="Comma 39" xfId="1082"/>
    <cellStyle name="Comma 39 2" xfId="1252"/>
    <cellStyle name="Comma 4" xfId="17"/>
    <cellStyle name="Comma 4 2" xfId="361"/>
    <cellStyle name="Comma 40" xfId="1090"/>
    <cellStyle name="Comma 41" xfId="1076"/>
    <cellStyle name="Comma 42" xfId="1092"/>
    <cellStyle name="Comma 42 2" xfId="1520"/>
    <cellStyle name="Comma 43" xfId="1156"/>
    <cellStyle name="Comma 43 2" xfId="1522"/>
    <cellStyle name="Comma 44" xfId="1202"/>
    <cellStyle name="Comma 44 2" xfId="1527"/>
    <cellStyle name="Comma 45" xfId="1285"/>
    <cellStyle name="Comma 45 2" xfId="1532"/>
    <cellStyle name="Comma 5" xfId="362"/>
    <cellStyle name="Comma 5 2" xfId="1179"/>
    <cellStyle name="Comma 5 3" xfId="1104"/>
    <cellStyle name="Comma 6" xfId="793"/>
    <cellStyle name="Comma 6 2" xfId="1205"/>
    <cellStyle name="Comma 6 3" xfId="1191"/>
    <cellStyle name="Comma 63" xfId="961"/>
    <cellStyle name="Comma 63 2" xfId="1014"/>
    <cellStyle name="Comma 63 2 2" xfId="1502"/>
    <cellStyle name="Comma 63 3" xfId="1454"/>
    <cellStyle name="Comma 7" xfId="794"/>
    <cellStyle name="Comma 70" xfId="970"/>
    <cellStyle name="Comma 70 2" xfId="1022"/>
    <cellStyle name="Comma 70 2 2" xfId="1510"/>
    <cellStyle name="Comma 70 3" xfId="1462"/>
    <cellStyle name="Comma 71" xfId="971"/>
    <cellStyle name="Comma 71 2" xfId="1023"/>
    <cellStyle name="Comma 71 2 2" xfId="1511"/>
    <cellStyle name="Comma 71 3" xfId="1463"/>
    <cellStyle name="Comma 74" xfId="974"/>
    <cellStyle name="Comma 74 2" xfId="1026"/>
    <cellStyle name="Comma 74 2 2" xfId="1514"/>
    <cellStyle name="Comma 74 3" xfId="1279"/>
    <cellStyle name="Comma 74 4" xfId="1466"/>
    <cellStyle name="Comma 75" xfId="975"/>
    <cellStyle name="Comma 75 2" xfId="1027"/>
    <cellStyle name="Comma 75 2 2" xfId="1515"/>
    <cellStyle name="Comma 75 3" xfId="1467"/>
    <cellStyle name="Comma 78" xfId="977"/>
    <cellStyle name="Comma 78 2" xfId="1029"/>
    <cellStyle name="Comma 78 2 2" xfId="1517"/>
    <cellStyle name="Comma 78 3" xfId="1469"/>
    <cellStyle name="Comma 8" xfId="795"/>
    <cellStyle name="Comma 9" xfId="796"/>
    <cellStyle name="Comma 9 2" xfId="915"/>
    <cellStyle name="Comma_12 A4.100 TS 2006 FS 27 01 07" xfId="1327"/>
    <cellStyle name="Comma0" xfId="363"/>
    <cellStyle name="Credit" xfId="364"/>
    <cellStyle name="Credit subtotal" xfId="365"/>
    <cellStyle name="Credit Total" xfId="366"/>
    <cellStyle name="Currency [00]" xfId="367"/>
    <cellStyle name="Currency0" xfId="368"/>
    <cellStyle name="Date" xfId="369"/>
    <cellStyle name="Date Short" xfId="370"/>
    <cellStyle name="Date without year" xfId="371"/>
    <cellStyle name="Date_Cash flow_indirect method" xfId="372"/>
    <cellStyle name="Debit" xfId="373"/>
    <cellStyle name="Debit subtotal" xfId="374"/>
    <cellStyle name="Debit Total" xfId="375"/>
    <cellStyle name="DELTA" xfId="376"/>
    <cellStyle name="Dezimal [0]_Bal sheet - Liab. IHSW" xfId="377"/>
    <cellStyle name="Dezimal_Bal sheet - Liab. IHSW" xfId="378"/>
    <cellStyle name="E&amp;Y House" xfId="379"/>
    <cellStyle name="Enter Currency (0)" xfId="380"/>
    <cellStyle name="Enter Currency (2)" xfId="381"/>
    <cellStyle name="Enter Units (0)" xfId="382"/>
    <cellStyle name="Enter Units (1)" xfId="383"/>
    <cellStyle name="Enter Units (1) 2" xfId="797"/>
    <cellStyle name="Enter Units (1) 3" xfId="1126"/>
    <cellStyle name="Enter Units (2)" xfId="384"/>
    <cellStyle name="Euro" xfId="385"/>
    <cellStyle name="Euro 2" xfId="1216"/>
    <cellStyle name="Euro 2 2" xfId="1328"/>
    <cellStyle name="Euro 3" xfId="1329"/>
    <cellStyle name="EYColumnHeading" xfId="386"/>
    <cellStyle name="EYtext" xfId="387"/>
    <cellStyle name="Fixed" xfId="388"/>
    <cellStyle name="From" xfId="389"/>
    <cellStyle name="Grey" xfId="390"/>
    <cellStyle name="Header1" xfId="391"/>
    <cellStyle name="Header2" xfId="392"/>
    <cellStyle name="Heading" xfId="393"/>
    <cellStyle name="Iau?iue_?anoiau" xfId="394"/>
    <cellStyle name="Îáű÷íűé_ăđ.ďîäŕ÷č" xfId="395"/>
    <cellStyle name="Îňęđűâŕâřŕ˙ń˙ ăčďĺđńńűëęŕ" xfId="396"/>
    <cellStyle name="Input [yellow]" xfId="397"/>
    <cellStyle name="Inputnumbaccid" xfId="398"/>
    <cellStyle name="Inpyear" xfId="399"/>
    <cellStyle name="International" xfId="400"/>
    <cellStyle name="International 2" xfId="798"/>
    <cellStyle name="International 3" xfId="1233"/>
    <cellStyle name="International 4" xfId="1127"/>
    <cellStyle name="International1" xfId="401"/>
    <cellStyle name="International1 2" xfId="799"/>
    <cellStyle name="International1 3" xfId="1228"/>
    <cellStyle name="International1 4" xfId="1128"/>
    <cellStyle name="Ioe?uaaaoayny aeia?nnueea" xfId="402"/>
    <cellStyle name="ISO" xfId="403"/>
    <cellStyle name="Komma [0]_laroux" xfId="404"/>
    <cellStyle name="Komma_laroux" xfId="405"/>
    <cellStyle name="KOP" xfId="406"/>
    <cellStyle name="KOP2" xfId="407"/>
    <cellStyle name="KOPP" xfId="408"/>
    <cellStyle name="KPMG Heading 1" xfId="409"/>
    <cellStyle name="KPMG Heading 2" xfId="410"/>
    <cellStyle name="KPMG Heading 3" xfId="411"/>
    <cellStyle name="KPMG Heading 4" xfId="412"/>
    <cellStyle name="KPMG Normal" xfId="413"/>
    <cellStyle name="KPMG Normal Text" xfId="414"/>
    <cellStyle name="Link Currency (0)" xfId="415"/>
    <cellStyle name="Link Currency (2)" xfId="416"/>
    <cellStyle name="Link Units (0)" xfId="417"/>
    <cellStyle name="Link Units (1)" xfId="418"/>
    <cellStyle name="Link Units (1) 2" xfId="800"/>
    <cellStyle name="Link Units (1) 3" xfId="1129"/>
    <cellStyle name="Link Units (2)" xfId="419"/>
    <cellStyle name="Nameenter" xfId="420"/>
    <cellStyle name="Normal - Style1" xfId="421"/>
    <cellStyle name="Normal - Style1 2" xfId="801"/>
    <cellStyle name="Normal - Style1 3" xfId="1130"/>
    <cellStyle name="Normal 10" xfId="935"/>
    <cellStyle name="Normal 11" xfId="18"/>
    <cellStyle name="Normal 11 2" xfId="985"/>
    <cellStyle name="Normal 11 2 2" xfId="1475"/>
    <cellStyle name="Normal 11 3" xfId="1239"/>
    <cellStyle name="Normal 11 4" xfId="1430"/>
    <cellStyle name="Normal 12" xfId="939"/>
    <cellStyle name="Normal 12 2" xfId="994"/>
    <cellStyle name="Normal 12 2 2" xfId="1482"/>
    <cellStyle name="Normal 12 3" xfId="1209"/>
    <cellStyle name="Normal 12 4" xfId="1434"/>
    <cellStyle name="Normal 13" xfId="943"/>
    <cellStyle name="Normal 13 2" xfId="998"/>
    <cellStyle name="Normal 13 2 2" xfId="1486"/>
    <cellStyle name="Normal 13 3" xfId="1219"/>
    <cellStyle name="Normal 13 4" xfId="1438"/>
    <cellStyle name="Normal 14" xfId="980"/>
    <cellStyle name="Normal 14 2" xfId="1208"/>
    <cellStyle name="Normal 15" xfId="1031"/>
    <cellStyle name="Normal 15 2" xfId="1240"/>
    <cellStyle name="Normal 16" xfId="1066"/>
    <cellStyle name="Normal 16 2" xfId="1177"/>
    <cellStyle name="Normal 17" xfId="1038"/>
    <cellStyle name="Normal 17 2" xfId="1198"/>
    <cellStyle name="Normal 18" xfId="1060"/>
    <cellStyle name="Normal 18 2" xfId="1242"/>
    <cellStyle name="Normal 19" xfId="1073"/>
    <cellStyle name="Normal 19 2" xfId="1229"/>
    <cellStyle name="Normal 2" xfId="2"/>
    <cellStyle name="Normal 2 10" xfId="423"/>
    <cellStyle name="Normal 2 10 2" xfId="916"/>
    <cellStyle name="Normal 2 10 3" xfId="1131"/>
    <cellStyle name="Normal 2 11" xfId="802"/>
    <cellStyle name="Normal 2 12" xfId="422"/>
    <cellStyle name="Normal 2 12 2" xfId="917"/>
    <cellStyle name="Normal 2 2" xfId="424"/>
    <cellStyle name="Normal 2 2 10" xfId="425"/>
    <cellStyle name="Normal 2 2 10 2" xfId="918"/>
    <cellStyle name="Normal 2 2 10 3" xfId="1132"/>
    <cellStyle name="Normal 2 2 11" xfId="803"/>
    <cellStyle name="Normal 2 2 2" xfId="426"/>
    <cellStyle name="Normal 2 2 2 10" xfId="804"/>
    <cellStyle name="Normal 2 2 2 2" xfId="805"/>
    <cellStyle name="Normal 2 2 2 2 10" xfId="806"/>
    <cellStyle name="Normal 2 2 2 2 2" xfId="807"/>
    <cellStyle name="Normal 2 2 2 2 3" xfId="808"/>
    <cellStyle name="Normal 2 2 2 2 4" xfId="809"/>
    <cellStyle name="Normal 2 2 2 2 5" xfId="810"/>
    <cellStyle name="Normal 2 2 2 2 6" xfId="811"/>
    <cellStyle name="Normal 2 2 2 2 7" xfId="812"/>
    <cellStyle name="Normal 2 2 2 2 8" xfId="813"/>
    <cellStyle name="Normal 2 2 2 2 9" xfId="814"/>
    <cellStyle name="Normal 2 2 2 3" xfId="815"/>
    <cellStyle name="Normal 2 2 2 4" xfId="816"/>
    <cellStyle name="Normal 2 2 2 5" xfId="817"/>
    <cellStyle name="Normal 2 2 2 6" xfId="818"/>
    <cellStyle name="Normal 2 2 2 7" xfId="819"/>
    <cellStyle name="Normal 2 2 2 8" xfId="820"/>
    <cellStyle name="Normal 2 2 2 9" xfId="821"/>
    <cellStyle name="Normal 2 2 3" xfId="427"/>
    <cellStyle name="Normal 2 2 3 2" xfId="1175"/>
    <cellStyle name="Normal 2 2 3 3" xfId="1133"/>
    <cellStyle name="Normal 2 2 4" xfId="428"/>
    <cellStyle name="Normal 2 2 4 2" xfId="1174"/>
    <cellStyle name="Normal 2 2 4 3" xfId="1134"/>
    <cellStyle name="Normal 2 2 5" xfId="429"/>
    <cellStyle name="Normal 2 2 5 2" xfId="1173"/>
    <cellStyle name="Normal 2 2 5 3" xfId="1135"/>
    <cellStyle name="Normal 2 2 6" xfId="430"/>
    <cellStyle name="Normal 2 2 6 2" xfId="1172"/>
    <cellStyle name="Normal 2 2 6 3" xfId="1136"/>
    <cellStyle name="Normal 2 2 7" xfId="431"/>
    <cellStyle name="Normal 2 2 7 2" xfId="1171"/>
    <cellStyle name="Normal 2 2 7 3" xfId="1137"/>
    <cellStyle name="Normal 2 2 8" xfId="432"/>
    <cellStyle name="Normal 2 2 8 2" xfId="1170"/>
    <cellStyle name="Normal 2 2 8 3" xfId="1138"/>
    <cellStyle name="Normal 2 2 9" xfId="433"/>
    <cellStyle name="Normal 2 2 9 2" xfId="1169"/>
    <cellStyle name="Normal 2 2 9 3" xfId="1139"/>
    <cellStyle name="Normal 2 3" xfId="434"/>
    <cellStyle name="Normal 2 3 2" xfId="1168"/>
    <cellStyle name="Normal 2 3 3" xfId="1140"/>
    <cellStyle name="Normal 2 4" xfId="435"/>
    <cellStyle name="Normal 2 4 2" xfId="1167"/>
    <cellStyle name="Normal 2 4 3" xfId="1141"/>
    <cellStyle name="Normal 2 5" xfId="436"/>
    <cellStyle name="Normal 2 5 2" xfId="1166"/>
    <cellStyle name="Normal 2 5 3" xfId="1142"/>
    <cellStyle name="Normal 2 6" xfId="437"/>
    <cellStyle name="Normal 2 6 2" xfId="945"/>
    <cellStyle name="Normal 2 6 2 2" xfId="1165"/>
    <cellStyle name="Normal 2 6 3" xfId="1143"/>
    <cellStyle name="Normal 2 7" xfId="438"/>
    <cellStyle name="Normal 2 7 2" xfId="1164"/>
    <cellStyle name="Normal 2 7 3" xfId="1144"/>
    <cellStyle name="Normal 2 8" xfId="439"/>
    <cellStyle name="Normal 2 8 2" xfId="1163"/>
    <cellStyle name="Normal 2 8 3" xfId="1145"/>
    <cellStyle name="Normal 2 9" xfId="440"/>
    <cellStyle name="Normal 2 9 2" xfId="1162"/>
    <cellStyle name="Normal 2 9 3" xfId="1146"/>
    <cellStyle name="Normal 20" xfId="1067"/>
    <cellStyle name="Normal 20 2" xfId="1241"/>
    <cellStyle name="Normal 21" xfId="441"/>
    <cellStyle name="Normal 22" xfId="442"/>
    <cellStyle name="Normal 23" xfId="443"/>
    <cellStyle name="Normal 24" xfId="1072"/>
    <cellStyle name="Normal 24 2" xfId="1211"/>
    <cellStyle name="Normal 25" xfId="1070"/>
    <cellStyle name="Normal 25 2" xfId="1280"/>
    <cellStyle name="Normal 25 3" xfId="1178"/>
    <cellStyle name="Normal 26" xfId="1071"/>
    <cellStyle name="Normal 26 2" xfId="1243"/>
    <cellStyle name="Normal 27" xfId="1047"/>
    <cellStyle name="Normal 27 2" xfId="1204"/>
    <cellStyle name="Normal 28" xfId="1087"/>
    <cellStyle name="Normal 28 2" xfId="1196"/>
    <cellStyle name="Normal 29" xfId="1083"/>
    <cellStyle name="Normal 29 2" xfId="1247"/>
    <cellStyle name="Normal 3" xfId="9"/>
    <cellStyle name="Normal 3 15" xfId="919"/>
    <cellStyle name="Normal 3 2" xfId="597"/>
    <cellStyle name="Normal 3 2 2" xfId="1200"/>
    <cellStyle name="Normal 3 2 3" xfId="1147"/>
    <cellStyle name="Normal 3 3" xfId="822"/>
    <cellStyle name="Normal 3 4" xfId="823"/>
    <cellStyle name="Normal 30" xfId="920"/>
    <cellStyle name="Normal 31" xfId="1088"/>
    <cellStyle name="Normal 31 2" xfId="1257"/>
    <cellStyle name="Normal 32" xfId="1036"/>
    <cellStyle name="Normal 32 2" xfId="1260"/>
    <cellStyle name="Normal 33" xfId="1065"/>
    <cellStyle name="Normal 33 2" xfId="1251"/>
    <cellStyle name="Normal 34" xfId="921"/>
    <cellStyle name="Normal 35" xfId="1034"/>
    <cellStyle name="Normal 35 2" xfId="1259"/>
    <cellStyle name="Normal 36" xfId="1048"/>
    <cellStyle name="Normal 36 2" xfId="1258"/>
    <cellStyle name="Normal 37" xfId="963"/>
    <cellStyle name="Normal 38" xfId="1069"/>
    <cellStyle name="Normal 39" xfId="1044"/>
    <cellStyle name="Normal 4" xfId="8"/>
    <cellStyle name="Normal 4 2" xfId="15"/>
    <cellStyle name="Normal 4 2 2" xfId="824"/>
    <cellStyle name="Normal 4 2 3" xfId="984"/>
    <cellStyle name="Normal 4 2 3 2" xfId="1474"/>
    <cellStyle name="Normal 4 2 4" xfId="1429"/>
    <cellStyle name="Normal 4 3" xfId="825"/>
    <cellStyle name="Normal 4 4" xfId="826"/>
    <cellStyle name="Normal 4 5" xfId="444"/>
    <cellStyle name="Normal 4 6" xfId="949"/>
    <cellStyle name="Normal 4 7" xfId="982"/>
    <cellStyle name="Normal 4 7 2" xfId="1472"/>
    <cellStyle name="Normal 4 8" xfId="1093"/>
    <cellStyle name="Normal 4 9" xfId="1427"/>
    <cellStyle name="Normal 40" xfId="1075"/>
    <cellStyle name="Normal 41" xfId="979"/>
    <cellStyle name="Normal 41 2" xfId="1471"/>
    <cellStyle name="Normal 42" xfId="988"/>
    <cellStyle name="Normal 42 2" xfId="1478"/>
    <cellStyle name="Normal 43" xfId="990"/>
    <cellStyle name="Normal 43 2" xfId="1480"/>
    <cellStyle name="Normal 44" xfId="1091"/>
    <cellStyle name="Normal 44 2" xfId="1519"/>
    <cellStyle name="Normal 45" xfId="1157"/>
    <cellStyle name="Normal 45 2" xfId="1523"/>
    <cellStyle name="Normal 46" xfId="1094"/>
    <cellStyle name="Normal 46 2" xfId="1521"/>
    <cellStyle name="Normal 47" xfId="1284"/>
    <cellStyle name="Normal 47 2" xfId="1531"/>
    <cellStyle name="Normal 48" xfId="1287"/>
    <cellStyle name="Normal 48 2" xfId="1533"/>
    <cellStyle name="Normal 5" xfId="3"/>
    <cellStyle name="Normal 53" xfId="6"/>
    <cellStyle name="Normal 53 2" xfId="1246"/>
    <cellStyle name="Normal 54" xfId="946"/>
    <cellStyle name="Normal 54 2" xfId="1000"/>
    <cellStyle name="Normal 54 2 2" xfId="1488"/>
    <cellStyle name="Normal 54 3" xfId="1440"/>
    <cellStyle name="Normal 55" xfId="947"/>
    <cellStyle name="Normal 55 2" xfId="1001"/>
    <cellStyle name="Normal 55 2 2" xfId="1489"/>
    <cellStyle name="Normal 55 3" xfId="1441"/>
    <cellStyle name="Normal 57" xfId="948"/>
    <cellStyle name="Normal 57 2" xfId="1002"/>
    <cellStyle name="Normal 57 2 2" xfId="1490"/>
    <cellStyle name="Normal 57 3" xfId="1442"/>
    <cellStyle name="Normal 58" xfId="950"/>
    <cellStyle name="Normal 58 2" xfId="1003"/>
    <cellStyle name="Normal 58 2 2" xfId="1491"/>
    <cellStyle name="Normal 58 3" xfId="1443"/>
    <cellStyle name="Normal 59" xfId="951"/>
    <cellStyle name="Normal 59 2" xfId="1004"/>
    <cellStyle name="Normal 59 2 2" xfId="1492"/>
    <cellStyle name="Normal 59 3" xfId="1444"/>
    <cellStyle name="Normal 6" xfId="13"/>
    <cellStyle name="Normal 6 2" xfId="445"/>
    <cellStyle name="Normal 6 3" xfId="1159"/>
    <cellStyle name="Normal 60" xfId="952"/>
    <cellStyle name="Normal 60 2" xfId="1005"/>
    <cellStyle name="Normal 60 2 2" xfId="1493"/>
    <cellStyle name="Normal 60 3" xfId="1445"/>
    <cellStyle name="Normal 61" xfId="953"/>
    <cellStyle name="Normal 61 2" xfId="1006"/>
    <cellStyle name="Normal 61 2 2" xfId="1494"/>
    <cellStyle name="Normal 61 3" xfId="1446"/>
    <cellStyle name="Normal 62" xfId="954"/>
    <cellStyle name="Normal 62 2" xfId="1007"/>
    <cellStyle name="Normal 62 2 2" xfId="1495"/>
    <cellStyle name="Normal 62 3" xfId="1447"/>
    <cellStyle name="Normal 63" xfId="955"/>
    <cellStyle name="Normal 63 2" xfId="1008"/>
    <cellStyle name="Normal 63 2 2" xfId="1496"/>
    <cellStyle name="Normal 63 3" xfId="1448"/>
    <cellStyle name="Normal 64" xfId="956"/>
    <cellStyle name="Normal 64 2" xfId="1009"/>
    <cellStyle name="Normal 64 2 2" xfId="1497"/>
    <cellStyle name="Normal 64 3" xfId="1449"/>
    <cellStyle name="Normal 65" xfId="957"/>
    <cellStyle name="Normal 65 2" xfId="1010"/>
    <cellStyle name="Normal 65 2 2" xfId="1498"/>
    <cellStyle name="Normal 65 3" xfId="1450"/>
    <cellStyle name="Normal 66" xfId="958"/>
    <cellStyle name="Normal 66 2" xfId="1011"/>
    <cellStyle name="Normal 66 2 2" xfId="1499"/>
    <cellStyle name="Normal 66 3" xfId="1451"/>
    <cellStyle name="Normal 67" xfId="959"/>
    <cellStyle name="Normal 67 2" xfId="1012"/>
    <cellStyle name="Normal 67 2 2" xfId="1500"/>
    <cellStyle name="Normal 67 3" xfId="1452"/>
    <cellStyle name="Normal 68" xfId="960"/>
    <cellStyle name="Normal 68 2" xfId="1013"/>
    <cellStyle name="Normal 68 2 2" xfId="1501"/>
    <cellStyle name="Normal 68 3" xfId="1453"/>
    <cellStyle name="Normal 69" xfId="964"/>
    <cellStyle name="Normal 69 2" xfId="1016"/>
    <cellStyle name="Normal 69 2 2" xfId="1504"/>
    <cellStyle name="Normal 69 3" xfId="1456"/>
    <cellStyle name="Normal 7" xfId="12"/>
    <cellStyle name="Normal 7 2" xfId="446"/>
    <cellStyle name="Normal 7 3" xfId="983"/>
    <cellStyle name="Normal 7 3 2" xfId="1473"/>
    <cellStyle name="Normal 7 4" xfId="1428"/>
    <cellStyle name="Normal 70" xfId="965"/>
    <cellStyle name="Normal 70 2" xfId="1017"/>
    <cellStyle name="Normal 70 2 2" xfId="1505"/>
    <cellStyle name="Normal 70 3" xfId="1457"/>
    <cellStyle name="Normal 71" xfId="966"/>
    <cellStyle name="Normal 71 2" xfId="1018"/>
    <cellStyle name="Normal 71 2 2" xfId="1506"/>
    <cellStyle name="Normal 71 3" xfId="1458"/>
    <cellStyle name="Normal 72" xfId="967"/>
    <cellStyle name="Normal 72 2" xfId="1019"/>
    <cellStyle name="Normal 72 2 2" xfId="1507"/>
    <cellStyle name="Normal 72 3" xfId="1459"/>
    <cellStyle name="Normal 73" xfId="969"/>
    <cellStyle name="Normal 73 2" xfId="1021"/>
    <cellStyle name="Normal 73 2 2" xfId="1509"/>
    <cellStyle name="Normal 73 3" xfId="1461"/>
    <cellStyle name="Normal 74" xfId="968"/>
    <cellStyle name="Normal 74 2" xfId="1020"/>
    <cellStyle name="Normal 74 2 2" xfId="1508"/>
    <cellStyle name="Normal 74 3" xfId="1460"/>
    <cellStyle name="Normal 77" xfId="973"/>
    <cellStyle name="Normal 77 2" xfId="1025"/>
    <cellStyle name="Normal 77 2 2" xfId="1513"/>
    <cellStyle name="Normal 77 3" xfId="1465"/>
    <cellStyle name="Normal 78" xfId="972"/>
    <cellStyle name="Normal 78 2" xfId="1024"/>
    <cellStyle name="Normal 78 2 2" xfId="1512"/>
    <cellStyle name="Normal 78 3" xfId="1464"/>
    <cellStyle name="Normal 8" xfId="7"/>
    <cellStyle name="Normal 8 2" xfId="19"/>
    <cellStyle name="Normal 81" xfId="976"/>
    <cellStyle name="Normal 81 2" xfId="1028"/>
    <cellStyle name="Normal 81 2 2" xfId="1516"/>
    <cellStyle name="Normal 81 3" xfId="1278"/>
    <cellStyle name="Normal 81 4" xfId="1468"/>
    <cellStyle name="Normal 83" xfId="978"/>
    <cellStyle name="Normal 83 2" xfId="1030"/>
    <cellStyle name="Normal 83 2 2" xfId="1518"/>
    <cellStyle name="Normal 83 3" xfId="1470"/>
    <cellStyle name="Normal 9" xfId="16"/>
    <cellStyle name="Normal 9 2" xfId="447"/>
    <cellStyle name="Normal_02 CAP-PBC Eurasia Air" xfId="1330"/>
    <cellStyle name="Normal1" xfId="448"/>
    <cellStyle name="normбlnм_laroux" xfId="449"/>
    <cellStyle name="numbers" xfId="450"/>
    <cellStyle name="Nun??c [0]_a drainl" xfId="451"/>
    <cellStyle name="Nun??c_a drainl" xfId="452"/>
    <cellStyle name="Ňűń˙÷č [0]_â đŕáîňĺ" xfId="453"/>
    <cellStyle name="Ňűń˙÷č_â đŕáîňĺ" xfId="454"/>
    <cellStyle name="Ôčíŕíńîâűé [0]_ďđĺäďđ-110_ďđĺäďđ-110 (2)" xfId="455"/>
    <cellStyle name="Ociriniaue [0]_Di?nicnleuir?" xfId="456"/>
    <cellStyle name="Ociriniaue_Di?nicnleuir?" xfId="457"/>
    <cellStyle name="Oeiainiaue [0]_?anoiau" xfId="458"/>
    <cellStyle name="Oeiainiaue_?anoiau" xfId="459"/>
    <cellStyle name="Ouny?e [0]_?anoiau" xfId="460"/>
    <cellStyle name="Ouny?e_?anoiau" xfId="461"/>
    <cellStyle name="p/n" xfId="462"/>
    <cellStyle name="Paaotsikko" xfId="463"/>
    <cellStyle name="paint" xfId="464"/>
    <cellStyle name="Percent (0)" xfId="465"/>
    <cellStyle name="Percent (0) 2" xfId="923"/>
    <cellStyle name="Percent (0) 3" xfId="922"/>
    <cellStyle name="Percent [0]" xfId="466"/>
    <cellStyle name="Percent [0] 2" xfId="827"/>
    <cellStyle name="Percent [0] 3" xfId="1149"/>
    <cellStyle name="Percent [00]" xfId="467"/>
    <cellStyle name="Percent [2]" xfId="468"/>
    <cellStyle name="Percent [2] 10" xfId="828"/>
    <cellStyle name="Percent [2] 11" xfId="829"/>
    <cellStyle name="Percent [2] 2" xfId="830"/>
    <cellStyle name="Percent [2] 3" xfId="831"/>
    <cellStyle name="Percent [2] 4" xfId="832"/>
    <cellStyle name="Percent [2] 5" xfId="833"/>
    <cellStyle name="Percent [2] 6" xfId="834"/>
    <cellStyle name="Percent [2] 7" xfId="835"/>
    <cellStyle name="Percent [2] 8" xfId="836"/>
    <cellStyle name="Percent [2] 9" xfId="837"/>
    <cellStyle name="Percent 10" xfId="1037"/>
    <cellStyle name="Percent 10 2" xfId="1220"/>
    <cellStyle name="Percent 11" xfId="1033"/>
    <cellStyle name="Percent 11 2" xfId="1195"/>
    <cellStyle name="Percent 12" xfId="1045"/>
    <cellStyle name="Percent 12 2" xfId="1207"/>
    <cellStyle name="Percent 13" xfId="924"/>
    <cellStyle name="Percent 13 2" xfId="944"/>
    <cellStyle name="Percent 13 2 2" xfId="999"/>
    <cellStyle name="Percent 13 2 2 2" xfId="1487"/>
    <cellStyle name="Percent 13 2 3" xfId="1275"/>
    <cellStyle name="Percent 13 2 3 2" xfId="1528"/>
    <cellStyle name="Percent 13 2 4" xfId="1439"/>
    <cellStyle name="Percent 13 3" xfId="991"/>
    <cellStyle name="Percent 13 3 2" xfId="1481"/>
    <cellStyle name="Percent 13 4" xfId="1238"/>
    <cellStyle name="Percent 13 5" xfId="1331"/>
    <cellStyle name="Percent 14" xfId="1040"/>
    <cellStyle name="Percent 14 2" xfId="1236"/>
    <cellStyle name="Percent 15" xfId="1079"/>
    <cellStyle name="Percent 15 2" xfId="1214"/>
    <cellStyle name="Percent 16" xfId="1043"/>
    <cellStyle name="Percent 16 2" xfId="1232"/>
    <cellStyle name="Percent 17" xfId="1077"/>
    <cellStyle name="Percent 17 2" xfId="1203"/>
    <cellStyle name="Percent 18" xfId="1051"/>
    <cellStyle name="Percent 18 2" xfId="1161"/>
    <cellStyle name="Percent 19" xfId="1061"/>
    <cellStyle name="Percent 19 2" xfId="1193"/>
    <cellStyle name="Percent 2" xfId="469"/>
    <cellStyle name="Percent 2 2" xfId="838"/>
    <cellStyle name="Percent 2 2 10" xfId="839"/>
    <cellStyle name="Percent 2 2 2" xfId="840"/>
    <cellStyle name="Percent 2 2 2 10" xfId="841"/>
    <cellStyle name="Percent 2 2 2 2" xfId="842"/>
    <cellStyle name="Percent 2 2 2 3" xfId="843"/>
    <cellStyle name="Percent 2 2 2 4" xfId="844"/>
    <cellStyle name="Percent 2 2 2 5" xfId="845"/>
    <cellStyle name="Percent 2 2 2 6" xfId="846"/>
    <cellStyle name="Percent 2 2 2 7" xfId="847"/>
    <cellStyle name="Percent 2 2 2 8" xfId="848"/>
    <cellStyle name="Percent 2 2 2 9" xfId="849"/>
    <cellStyle name="Percent 2 2 3" xfId="850"/>
    <cellStyle name="Percent 2 2 4" xfId="851"/>
    <cellStyle name="Percent 2 2 5" xfId="852"/>
    <cellStyle name="Percent 2 2 6" xfId="853"/>
    <cellStyle name="Percent 2 2 7" xfId="854"/>
    <cellStyle name="Percent 2 2 8" xfId="855"/>
    <cellStyle name="Percent 2 2 9" xfId="856"/>
    <cellStyle name="Percent 20" xfId="1053"/>
    <cellStyle name="Percent 20 2" xfId="1230"/>
    <cellStyle name="Percent 21" xfId="1068"/>
    <cellStyle name="Percent 21 2" xfId="1244"/>
    <cellStyle name="Percent 22" xfId="1046"/>
    <cellStyle name="Percent 22 2" xfId="1255"/>
    <cellStyle name="Percent 23" xfId="925"/>
    <cellStyle name="Percent 24" xfId="1074"/>
    <cellStyle name="Percent 24 2" xfId="1262"/>
    <cellStyle name="Percent 25" xfId="1081"/>
    <cellStyle name="Percent 25 2" xfId="1253"/>
    <cellStyle name="Percent 26" xfId="1064"/>
    <cellStyle name="Percent 26 2" xfId="1250"/>
    <cellStyle name="Percent 27" xfId="1041"/>
    <cellStyle name="Percent 27 2" xfId="1273"/>
    <cellStyle name="Percent 28" xfId="1055"/>
    <cellStyle name="Percent 28 2" xfId="1248"/>
    <cellStyle name="Percent 3" xfId="5"/>
    <cellStyle name="Percent 3 2" xfId="926"/>
    <cellStyle name="Percent 3 3" xfId="574"/>
    <cellStyle name="Percent 3 4" xfId="1148"/>
    <cellStyle name="Percent 4" xfId="470"/>
    <cellStyle name="Percent 4 2" xfId="941"/>
    <cellStyle name="Percent 4 2 2" xfId="996"/>
    <cellStyle name="Percent 4 2 2 2" xfId="1484"/>
    <cellStyle name="Percent 4 2 3" xfId="1160"/>
    <cellStyle name="Percent 4 2 3 2" xfId="1524"/>
    <cellStyle name="Percent 4 2 4" xfId="1436"/>
    <cellStyle name="Percent 4 3" xfId="987"/>
    <cellStyle name="Percent 4 3 2" xfId="1477"/>
    <cellStyle name="Percent 4 4" xfId="1194"/>
    <cellStyle name="Percent 4 5" xfId="1332"/>
    <cellStyle name="Percent 5" xfId="936"/>
    <cellStyle name="Percent 53" xfId="962"/>
    <cellStyle name="Percent 53 2" xfId="1015"/>
    <cellStyle name="Percent 53 2 2" xfId="1503"/>
    <cellStyle name="Percent 53 3" xfId="1455"/>
    <cellStyle name="Percent 6" xfId="992"/>
    <cellStyle name="Percent 6 2" xfId="1215"/>
    <cellStyle name="Percent 7" xfId="1086"/>
    <cellStyle name="Percent 7 2" xfId="1227"/>
    <cellStyle name="Percent 8" xfId="1035"/>
    <cellStyle name="Percent 8 2" xfId="1217"/>
    <cellStyle name="Percent 9" xfId="1085"/>
    <cellStyle name="Percent 9 2" xfId="1199"/>
    <cellStyle name="piw#" xfId="471"/>
    <cellStyle name="piw%" xfId="472"/>
    <cellStyle name="PrePop Currency (0)" xfId="473"/>
    <cellStyle name="PrePop Currency (2)" xfId="474"/>
    <cellStyle name="PrePop Units (0)" xfId="475"/>
    <cellStyle name="PrePop Units (1)" xfId="476"/>
    <cellStyle name="PrePop Units (1) 2" xfId="857"/>
    <cellStyle name="PrePop Units (1) 3" xfId="1150"/>
    <cellStyle name="PrePop Units (2)" xfId="477"/>
    <cellStyle name="Price_Body" xfId="478"/>
    <cellStyle name="PSChar" xfId="479"/>
    <cellStyle name="PSHeading" xfId="480"/>
    <cellStyle name="Pддotsikko" xfId="481"/>
    <cellStyle name="REGEL" xfId="482"/>
    <cellStyle name="RMG - PB01.93" xfId="483"/>
    <cellStyle name="Rubles" xfId="484"/>
    <cellStyle name="SAPBEXaggData" xfId="485"/>
    <cellStyle name="SAPBEXaggDataEmph" xfId="486"/>
    <cellStyle name="SAPBEXaggItem" xfId="487"/>
    <cellStyle name="SAPBEXaggItemX" xfId="488"/>
    <cellStyle name="SAPBEXchaText" xfId="489"/>
    <cellStyle name="SAPBEXexcBad7" xfId="490"/>
    <cellStyle name="SAPBEXexcBad8" xfId="491"/>
    <cellStyle name="SAPBEXexcBad9" xfId="492"/>
    <cellStyle name="SAPBEXexcCritical4" xfId="493"/>
    <cellStyle name="SAPBEXexcCritical5" xfId="494"/>
    <cellStyle name="SAPBEXexcCritical6" xfId="495"/>
    <cellStyle name="SAPBEXexcGood1" xfId="496"/>
    <cellStyle name="SAPBEXexcGood2" xfId="497"/>
    <cellStyle name="SAPBEXexcGood3" xfId="498"/>
    <cellStyle name="SAPBEXfilterDrill" xfId="499"/>
    <cellStyle name="SAPBEXfilterItem" xfId="500"/>
    <cellStyle name="SAPBEXfilterText" xfId="501"/>
    <cellStyle name="SAPBEXformats" xfId="502"/>
    <cellStyle name="SAPBEXheaderItem" xfId="503"/>
    <cellStyle name="SAPBEXheaderText" xfId="504"/>
    <cellStyle name="SAPBEXHLevel0" xfId="505"/>
    <cellStyle name="SAPBEXHLevel0X" xfId="506"/>
    <cellStyle name="SAPBEXHLevel1" xfId="507"/>
    <cellStyle name="SAPBEXHLevel1X" xfId="508"/>
    <cellStyle name="SAPBEXHLevel2" xfId="509"/>
    <cellStyle name="SAPBEXHLevel2X" xfId="510"/>
    <cellStyle name="SAPBEXHLevel3" xfId="511"/>
    <cellStyle name="SAPBEXHLevel3X" xfId="512"/>
    <cellStyle name="SAPBEXresData" xfId="513"/>
    <cellStyle name="SAPBEXresDataEmph" xfId="514"/>
    <cellStyle name="SAPBEXresItem" xfId="515"/>
    <cellStyle name="SAPBEXresItemX" xfId="516"/>
    <cellStyle name="SAPBEXstdData" xfId="517"/>
    <cellStyle name="SAPBEXstdDataEmph" xfId="518"/>
    <cellStyle name="SAPBEXstdItem" xfId="519"/>
    <cellStyle name="SAPBEXstdItemX" xfId="520"/>
    <cellStyle name="SAPBEXtitle" xfId="521"/>
    <cellStyle name="SAPBEXundefined" xfId="522"/>
    <cellStyle name="stand_bord" xfId="523"/>
    <cellStyle name="Standaard_laroux" xfId="524"/>
    <cellStyle name="Standard_LVZ" xfId="525"/>
    <cellStyle name="Style 1" xfId="526"/>
    <cellStyle name="Style 1 2" xfId="527"/>
    <cellStyle name="Style 1 2 2" xfId="858"/>
    <cellStyle name="Style 1 2 3" xfId="1151"/>
    <cellStyle name="Style 1 3" xfId="859"/>
    <cellStyle name="Style 1 4" xfId="860"/>
    <cellStyle name="Style 1 5" xfId="1210"/>
    <cellStyle name="Style 2" xfId="528"/>
    <cellStyle name="Style 3" xfId="529"/>
    <cellStyle name="Style 3 2" xfId="861"/>
    <cellStyle name="Style 3 3" xfId="1152"/>
    <cellStyle name="Style 4" xfId="530"/>
    <cellStyle name="Style 5" xfId="531"/>
    <cellStyle name="Text Indent A" xfId="532"/>
    <cellStyle name="Text Indent B" xfId="533"/>
    <cellStyle name="Text Indent B 2" xfId="862"/>
    <cellStyle name="Text Indent B 3" xfId="1153"/>
    <cellStyle name="Text Indent C" xfId="534"/>
    <cellStyle name="Text Indent C 2" xfId="863"/>
    <cellStyle name="Text Indent C 3" xfId="1154"/>
    <cellStyle name="Tickmark" xfId="535"/>
    <cellStyle name="Tickmark 2" xfId="864"/>
    <cellStyle name="Tickmark 3" xfId="865"/>
    <cellStyle name="Tickmark 4" xfId="866"/>
    <cellStyle name="Tickmark 5" xfId="1237"/>
    <cellStyle name="Valiotsikko" xfId="536"/>
    <cellStyle name="Valuta [0]_laroux" xfId="537"/>
    <cellStyle name="Valuta_laroux" xfId="538"/>
    <cellStyle name="Virgulă_Macheta buget" xfId="539"/>
    <cellStyle name="Vдliotsikko" xfId="540"/>
    <cellStyle name="Währung [0]_Bal sheet - Liab. IHSW" xfId="542"/>
    <cellStyle name="Währung_Bal sheet - Liab. IHSW" xfId="543"/>
    <cellStyle name="Акцент1 2" xfId="1333"/>
    <cellStyle name="Акцент2 2" xfId="1334"/>
    <cellStyle name="Акцент3 2" xfId="1335"/>
    <cellStyle name="Акцент4 2" xfId="1336"/>
    <cellStyle name="Акцент5 2" xfId="1337"/>
    <cellStyle name="Акцент6 2" xfId="1338"/>
    <cellStyle name="Беззащитный" xfId="544"/>
    <cellStyle name="Ввод  2" xfId="1339"/>
    <cellStyle name="Вывод 2" xfId="1340"/>
    <cellStyle name="Вычисление 2" xfId="1341"/>
    <cellStyle name="Группа" xfId="545"/>
    <cellStyle name="Дата" xfId="546"/>
    <cellStyle name="Денежный" xfId="1286" builtinId="4" customBuiltin="1"/>
    <cellStyle name="Заголовок 1 2" xfId="1342"/>
    <cellStyle name="Заголовок 2 2" xfId="1343"/>
    <cellStyle name="Заголовок 3 2" xfId="1344"/>
    <cellStyle name="Заголовок 4 2" xfId="1345"/>
    <cellStyle name="Защитный" xfId="547"/>
    <cellStyle name="Звезды" xfId="548"/>
    <cellStyle name="Звезды 10" xfId="867"/>
    <cellStyle name="Звезды 11" xfId="868"/>
    <cellStyle name="Звезды 2" xfId="869"/>
    <cellStyle name="Звезды 3" xfId="870"/>
    <cellStyle name="Звезды 4" xfId="871"/>
    <cellStyle name="Звезды 5" xfId="872"/>
    <cellStyle name="Звезды 6" xfId="873"/>
    <cellStyle name="Звезды 7" xfId="874"/>
    <cellStyle name="Звезды 8" xfId="875"/>
    <cellStyle name="Звезды 9" xfId="876"/>
    <cellStyle name="Итог 2" xfId="1346"/>
    <cellStyle name="КАНДАГАЧ тел3-33-96" xfId="549"/>
    <cellStyle name="КАНДАГАЧ тел3-33-96 10" xfId="877"/>
    <cellStyle name="КАНДАГАЧ тел3-33-96 11" xfId="878"/>
    <cellStyle name="КАНДАГАЧ тел3-33-96 2" xfId="879"/>
    <cellStyle name="КАНДАГАЧ тел3-33-96 3" xfId="880"/>
    <cellStyle name="КАНДАГАЧ тел3-33-96 4" xfId="881"/>
    <cellStyle name="КАНДАГАЧ тел3-33-96 5" xfId="882"/>
    <cellStyle name="КАНДАГАЧ тел3-33-96 6" xfId="883"/>
    <cellStyle name="КАНДАГАЧ тел3-33-96 7" xfId="884"/>
    <cellStyle name="КАНДАГАЧ тел3-33-96 8" xfId="885"/>
    <cellStyle name="КАНДАГАЧ тел3-33-96 9" xfId="886"/>
    <cellStyle name="Контрольная ячейка 2" xfId="1347"/>
    <cellStyle name="Мбычный_Регламент 2000 проект1" xfId="550"/>
    <cellStyle name="Мой" xfId="551"/>
    <cellStyle name="Название" xfId="1155"/>
    <cellStyle name="Название 10" xfId="887"/>
    <cellStyle name="Название 11" xfId="888"/>
    <cellStyle name="Название 2" xfId="889"/>
    <cellStyle name="Название 2 2" xfId="1348"/>
    <cellStyle name="Название 2 3" xfId="1349"/>
    <cellStyle name="Название 3" xfId="890"/>
    <cellStyle name="Название 4" xfId="891"/>
    <cellStyle name="Название 5" xfId="892"/>
    <cellStyle name="Название 6" xfId="893"/>
    <cellStyle name="Название 7" xfId="894"/>
    <cellStyle name="Название 8" xfId="895"/>
    <cellStyle name="Название 9" xfId="896"/>
    <cellStyle name="Нейтральный 2" xfId="1350"/>
    <cellStyle name="Обычный" xfId="0" builtinId="0"/>
    <cellStyle name="Обычный 10" xfId="552"/>
    <cellStyle name="Обычный 10 2" xfId="1351"/>
    <cellStyle name="Обычный 10 3" xfId="1352"/>
    <cellStyle name="Обычный 11" xfId="927"/>
    <cellStyle name="Обычный 12" xfId="553"/>
    <cellStyle name="Обычный 13" xfId="928"/>
    <cellStyle name="Обычный 14" xfId="554"/>
    <cellStyle name="Обычный 14 2" xfId="1353"/>
    <cellStyle name="Обычный 14 3" xfId="1354"/>
    <cellStyle name="Обычный 15" xfId="929"/>
    <cellStyle name="Обычный 15 2" xfId="1355"/>
    <cellStyle name="Обычный 15 3" xfId="1356"/>
    <cellStyle name="Обычный 16" xfId="1357"/>
    <cellStyle name="Обычный 16 2" xfId="1433"/>
    <cellStyle name="Обычный 16 3" xfId="1534"/>
    <cellStyle name="Обычный 17" xfId="1421"/>
    <cellStyle name="Обычный 18" xfId="1422"/>
    <cellStyle name="Обычный 19" xfId="1423"/>
    <cellStyle name="Обычный 2" xfId="555"/>
    <cellStyle name="Обычный 2 10" xfId="556"/>
    <cellStyle name="Обычный 2 10 2" xfId="1358"/>
    <cellStyle name="Обычный 2 10 3" xfId="1359"/>
    <cellStyle name="Обычный 2 2" xfId="1360"/>
    <cellStyle name="Обычный 2 2 2 28" xfId="557"/>
    <cellStyle name="Обычный 2 2 2 28 2" xfId="1361"/>
    <cellStyle name="Обычный 2 2 2 28 3" xfId="1362"/>
    <cellStyle name="Обычный 2 29" xfId="558"/>
    <cellStyle name="Обычный 2 29 2" xfId="1363"/>
    <cellStyle name="Обычный 2 29 3" xfId="1364"/>
    <cellStyle name="Обычный 2 3" xfId="559"/>
    <cellStyle name="Обычный 2 31" xfId="560"/>
    <cellStyle name="Обычный 2 31 2" xfId="1365"/>
    <cellStyle name="Обычный 2 31 3" xfId="1366"/>
    <cellStyle name="Обычный 2 4" xfId="1367"/>
    <cellStyle name="Обычный 2_КПН_ КТО_6 мес2008_отд" xfId="561"/>
    <cellStyle name="Обычный 20" xfId="1537"/>
    <cellStyle name="Обычный 21" xfId="1538"/>
    <cellStyle name="Обычный 22" xfId="1539"/>
    <cellStyle name="Обычный 23" xfId="1540"/>
    <cellStyle name="Обычный 24" xfId="1541"/>
    <cellStyle name="Обычный 25" xfId="1542"/>
    <cellStyle name="Обычный 26" xfId="1543"/>
    <cellStyle name="Обычный 27" xfId="1544"/>
    <cellStyle name="Обычный 28" xfId="1545"/>
    <cellStyle name="Обычный 29" xfId="1546"/>
    <cellStyle name="Обычный 3" xfId="562"/>
    <cellStyle name="Обычный 3 2" xfId="1368"/>
    <cellStyle name="Обычный 3 2 28" xfId="563"/>
    <cellStyle name="Обычный 3 3" xfId="564"/>
    <cellStyle name="Обычный 3 3 2" xfId="1370"/>
    <cellStyle name="Обычный 3 3 3" xfId="1371"/>
    <cellStyle name="Обычный 3 4" xfId="1372"/>
    <cellStyle name="Обычный 3 5" xfId="1373"/>
    <cellStyle name="Обычный 3_Износ адм" xfId="1374"/>
    <cellStyle name="Обычный 30" xfId="1547"/>
    <cellStyle name="Обычный 31" xfId="565"/>
    <cellStyle name="Обычный 32" xfId="1548"/>
    <cellStyle name="Обычный 33" xfId="566"/>
    <cellStyle name="Обычный 34" xfId="1549"/>
    <cellStyle name="Обычный 35" xfId="1550"/>
    <cellStyle name="Обычный 36" xfId="1551"/>
    <cellStyle name="Обычный 37" xfId="1552"/>
    <cellStyle name="Обычный 38" xfId="1553"/>
    <cellStyle name="Обычный 39" xfId="1554"/>
    <cellStyle name="Обычный 4" xfId="567"/>
    <cellStyle name="Обычный 4 2" xfId="1375"/>
    <cellStyle name="Обычный 4 3" xfId="1376"/>
    <cellStyle name="Обычный 40" xfId="1555"/>
    <cellStyle name="Обычный 41" xfId="1556"/>
    <cellStyle name="Обычный 42" xfId="568"/>
    <cellStyle name="Обычный 43" xfId="1557"/>
    <cellStyle name="Обычный 44" xfId="1558"/>
    <cellStyle name="Обычный 5" xfId="569"/>
    <cellStyle name="Обычный 5 2" xfId="1377"/>
    <cellStyle name="Обычный 5 3" xfId="1378"/>
    <cellStyle name="Обычный 6" xfId="570"/>
    <cellStyle name="Обычный 6 2" xfId="1379"/>
    <cellStyle name="Обычный 6 3" xfId="1380"/>
    <cellStyle name="Обычный 7" xfId="571"/>
    <cellStyle name="Обычный 7 2" xfId="1381"/>
    <cellStyle name="Обычный 7 3" xfId="1382"/>
    <cellStyle name="Обычный 8" xfId="598"/>
    <cellStyle name="Обычный 8 2" xfId="942"/>
    <cellStyle name="Обычный 8 2 2" xfId="997"/>
    <cellStyle name="Обычный 8 2 2 2" xfId="1485"/>
    <cellStyle name="Обычный 8 2 3" xfId="1283"/>
    <cellStyle name="Обычный 8 2 3 2" xfId="1530"/>
    <cellStyle name="Обычный 8 2 4" xfId="1437"/>
    <cellStyle name="Обычный 8 3" xfId="989"/>
    <cellStyle name="Обычный 8 3 2" xfId="1479"/>
    <cellStyle name="Обычный 8 4" xfId="1201"/>
    <cellStyle name="Обычный 8 4 2" xfId="1526"/>
    <cellStyle name="Обычный 8 5" xfId="1383"/>
    <cellStyle name="Обычный 9" xfId="572"/>
    <cellStyle name="Обычный 9 2" xfId="1384"/>
    <cellStyle name="Обычный 9 3" xfId="1385"/>
    <cellStyle name="Обычный_Лист1" xfId="11"/>
    <cellStyle name="Обычнын_Ф2.тыс.руб" xfId="573"/>
    <cellStyle name="Плохой 2" xfId="1386"/>
    <cellStyle name="Пояснение 2" xfId="1387"/>
    <cellStyle name="Примечание 2" xfId="1388"/>
    <cellStyle name="Процентный" xfId="938" builtinId="5" customBuiltin="1"/>
    <cellStyle name="Процентный 2" xfId="930"/>
    <cellStyle name="Процентный 2 2" xfId="1389"/>
    <cellStyle name="Процентный 2 3" xfId="1390"/>
    <cellStyle name="Процентный 3" xfId="1391"/>
    <cellStyle name="Связанная ячейка 2" xfId="1392"/>
    <cellStyle name="Стиль 1" xfId="575"/>
    <cellStyle name="Стиль 1 2" xfId="576"/>
    <cellStyle name="Стиль 1 3" xfId="1393"/>
    <cellStyle name="Стиль 1 4" xfId="1394"/>
    <cellStyle name="Стиль 1_H1 O. Taxes" xfId="577"/>
    <cellStyle name="Стиль 2" xfId="578"/>
    <cellStyle name="Стиль 3" xfId="579"/>
    <cellStyle name="Стиль_названий" xfId="580"/>
    <cellStyle name="Строка нечётная" xfId="581"/>
    <cellStyle name="Строка чётная" xfId="582"/>
    <cellStyle name="Текст предупреждения 2" xfId="1395"/>
    <cellStyle name="Тысячи [0]" xfId="583"/>
    <cellStyle name="Тысячи [а]" xfId="584"/>
    <cellStyle name="Тысячи_010SN05" xfId="585"/>
    <cellStyle name="Финансовый" xfId="1" builtinId="3" customBuiltin="1"/>
    <cellStyle name="Финансовый [0] 2" xfId="931"/>
    <cellStyle name="Финансовый 10" xfId="587"/>
    <cellStyle name="Финансовый 10 2" xfId="1397"/>
    <cellStyle name="Финансовый 10 3" xfId="1398"/>
    <cellStyle name="Финансовый 11" xfId="1399"/>
    <cellStyle name="Финансовый 12" xfId="1400"/>
    <cellStyle name="Финансовый 13" xfId="1401"/>
    <cellStyle name="Финансовый 14" xfId="1402"/>
    <cellStyle name="Финансовый 15" xfId="1403"/>
    <cellStyle name="Финансовый 15 2" xfId="1431"/>
    <cellStyle name="Финансовый 15 3" xfId="1536"/>
    <cellStyle name="Финансовый 16" xfId="1396"/>
    <cellStyle name="Финансовый 17" xfId="1420"/>
    <cellStyle name="Финансовый 18" xfId="1369"/>
    <cellStyle name="Финансовый 19" xfId="1424"/>
    <cellStyle name="Финансовый 2" xfId="588"/>
    <cellStyle name="Финансовый 2 2" xfId="1231"/>
    <cellStyle name="Финансовый 2 2 2" xfId="1404"/>
    <cellStyle name="Финансовый 2 3" xfId="1405"/>
    <cellStyle name="Финансовый 2 4" xfId="1406"/>
    <cellStyle name="Финансовый 2_Износ адм" xfId="1407"/>
    <cellStyle name="Финансовый 20" xfId="1425"/>
    <cellStyle name="Финансовый 21" xfId="1426"/>
    <cellStyle name="Финансовый 22" xfId="1432"/>
    <cellStyle name="Финансовый 23" xfId="1535"/>
    <cellStyle name="Финансовый 3" xfId="589"/>
    <cellStyle name="Финансовый 3 2" xfId="590"/>
    <cellStyle name="Финансовый 3 2 2" xfId="1408"/>
    <cellStyle name="Финансовый 3 2 3" xfId="1409"/>
    <cellStyle name="Финансовый 3 2 4" xfId="1410"/>
    <cellStyle name="Финансовый 3 3" xfId="591"/>
    <cellStyle name="Финансовый 3 4" xfId="1411"/>
    <cellStyle name="Финансовый 3 5" xfId="1412"/>
    <cellStyle name="Финансовый 3_Износ адм" xfId="1413"/>
    <cellStyle name="Финансовый 4" xfId="592"/>
    <cellStyle name="Финансовый 4 2" xfId="1414"/>
    <cellStyle name="Финансовый 4 3" xfId="1415"/>
    <cellStyle name="Финансовый 5" xfId="593"/>
    <cellStyle name="Финансовый 6" xfId="932"/>
    <cellStyle name="Финансовый 7" xfId="933"/>
    <cellStyle name="Финансовый 8" xfId="1416"/>
    <cellStyle name="Финансовый 9" xfId="934"/>
    <cellStyle name="Финансовый 9 2" xfId="1417"/>
    <cellStyle name="Финансовый 9 3" xfId="1418"/>
    <cellStyle name="Хороший 2" xfId="1419"/>
    <cellStyle name="Цена" xfId="594"/>
    <cellStyle name="Цена 10" xfId="897"/>
    <cellStyle name="Цена 11" xfId="898"/>
    <cellStyle name="Цена 2" xfId="899"/>
    <cellStyle name="Цена 3" xfId="900"/>
    <cellStyle name="Цена 4" xfId="901"/>
    <cellStyle name="Цена 5" xfId="902"/>
    <cellStyle name="Цена 6" xfId="903"/>
    <cellStyle name="Цена 7" xfId="904"/>
    <cellStyle name="Цена 8" xfId="905"/>
    <cellStyle name="Цена 9" xfId="906"/>
    <cellStyle name="Џђћ–…ќ’ќ›‰" xfId="595"/>
    <cellStyle name="Џђћ–…ќ’ќ›‰ 2" xfId="907"/>
    <cellStyle name="Џђћ–…ќ’ќ›‰ 3" xfId="1158"/>
    <cellStyle name="常规_aa" xfId="596"/>
  </cellStyles>
  <dxfs count="0"/>
  <tableStyles count="0" defaultTableStyle="TableStyleMedium9" defaultPivotStyle="PivotStyleLight16"/>
  <colors>
    <mruColors>
      <color rgb="FF00FF00"/>
      <color rgb="FFFF0000"/>
      <color rgb="FF00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3;&#1060;&#1054;%20&#1041;&#1059;&#1061;&#1044;&#1045;&#1055;&#1040;!!!!/&#1060;&#1048;&#1053;&#1040;&#1053;&#1057;&#1054;&#1042;&#1040;&#1071;%20&#1054;&#1058;&#1063;&#1045;&#1058;&#1053;&#1054;&#1057;&#1058;&#1068;/2013/&#1050;&#1086;&#1085;&#1089;&#1086;&#1083;&#1080;&#1076;&#1072;&#1094;&#1080;&#1103;/1&#1082;&#1074;/TS%20%20FCC%20consolidation%201%20&#1082;&#1074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 МСФО"/>
      <sheetName val="ф2 МСФО"/>
      <sheetName val="ф3 МСФО"/>
      <sheetName val="ф4 МСФО"/>
      <sheetName val="баланс по 422 ф"/>
      <sheetName val="Ф2 по 422"/>
      <sheetName val="Ф3 по 422"/>
      <sheetName val="Ф4 по 422"/>
      <sheetName val="A4.100 TS_12m 2010"/>
      <sheetName val="оборотка"/>
      <sheetName val="A5.300 Элиминация"/>
      <sheetName val="A5.150 Доля меньшинства"/>
      <sheetName val="ДДС"/>
      <sheetName val="движение денег (прямой метод)"/>
      <sheetName val="инвестиции"/>
      <sheetName val="Для заполнения"/>
      <sheetName val="расчет стоим акции"/>
      <sheetName val="Disclosures"/>
      <sheetName val="сегмент"/>
      <sheetName val="ОС"/>
      <sheetName val="достаточность капитала"/>
      <sheetName val="Лист2"/>
    </sheetNames>
    <sheetDataSet>
      <sheetData sheetId="0"/>
      <sheetData sheetId="1"/>
      <sheetData sheetId="2"/>
      <sheetData sheetId="3"/>
      <sheetData sheetId="4">
        <row r="19">
          <cell r="C19">
            <v>34580182</v>
          </cell>
        </row>
      </sheetData>
      <sheetData sheetId="5"/>
      <sheetData sheetId="6"/>
      <sheetData sheetId="7"/>
      <sheetData sheetId="8">
        <row r="105">
          <cell r="AR10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zoomScaleNormal="100" workbookViewId="0">
      <selection activeCell="D17" sqref="D17"/>
    </sheetView>
  </sheetViews>
  <sheetFormatPr defaultRowHeight="15.75"/>
  <cols>
    <col min="1" max="1" width="63.7109375" style="2" customWidth="1"/>
    <col min="2" max="2" width="9.28515625" style="2" customWidth="1"/>
    <col min="3" max="3" width="27" style="1" customWidth="1"/>
    <col min="4" max="4" width="25.5703125" style="2" customWidth="1"/>
    <col min="5" max="5" width="12.42578125" style="2" bestFit="1" customWidth="1"/>
    <col min="6" max="256" width="9.140625" style="2"/>
    <col min="257" max="257" width="63.7109375" style="2" customWidth="1"/>
    <col min="258" max="258" width="9.28515625" style="2" customWidth="1"/>
    <col min="259" max="259" width="27" style="2" customWidth="1"/>
    <col min="260" max="260" width="28.42578125" style="2" customWidth="1"/>
    <col min="261" max="261" width="12.42578125" style="2" bestFit="1" customWidth="1"/>
    <col min="262" max="512" width="9.140625" style="2"/>
    <col min="513" max="513" width="63.7109375" style="2" customWidth="1"/>
    <col min="514" max="514" width="9.28515625" style="2" customWidth="1"/>
    <col min="515" max="515" width="27" style="2" customWidth="1"/>
    <col min="516" max="516" width="28.42578125" style="2" customWidth="1"/>
    <col min="517" max="517" width="12.42578125" style="2" bestFit="1" customWidth="1"/>
    <col min="518" max="768" width="9.140625" style="2"/>
    <col min="769" max="769" width="63.7109375" style="2" customWidth="1"/>
    <col min="770" max="770" width="9.28515625" style="2" customWidth="1"/>
    <col min="771" max="771" width="27" style="2" customWidth="1"/>
    <col min="772" max="772" width="28.42578125" style="2" customWidth="1"/>
    <col min="773" max="773" width="12.42578125" style="2" bestFit="1" customWidth="1"/>
    <col min="774" max="1024" width="9.140625" style="2"/>
    <col min="1025" max="1025" width="63.7109375" style="2" customWidth="1"/>
    <col min="1026" max="1026" width="9.28515625" style="2" customWidth="1"/>
    <col min="1027" max="1027" width="27" style="2" customWidth="1"/>
    <col min="1028" max="1028" width="28.42578125" style="2" customWidth="1"/>
    <col min="1029" max="1029" width="12.42578125" style="2" bestFit="1" customWidth="1"/>
    <col min="1030" max="1280" width="9.140625" style="2"/>
    <col min="1281" max="1281" width="63.7109375" style="2" customWidth="1"/>
    <col min="1282" max="1282" width="9.28515625" style="2" customWidth="1"/>
    <col min="1283" max="1283" width="27" style="2" customWidth="1"/>
    <col min="1284" max="1284" width="28.42578125" style="2" customWidth="1"/>
    <col min="1285" max="1285" width="12.42578125" style="2" bestFit="1" customWidth="1"/>
    <col min="1286" max="1536" width="9.140625" style="2"/>
    <col min="1537" max="1537" width="63.7109375" style="2" customWidth="1"/>
    <col min="1538" max="1538" width="9.28515625" style="2" customWidth="1"/>
    <col min="1539" max="1539" width="27" style="2" customWidth="1"/>
    <col min="1540" max="1540" width="28.42578125" style="2" customWidth="1"/>
    <col min="1541" max="1541" width="12.42578125" style="2" bestFit="1" customWidth="1"/>
    <col min="1542" max="1792" width="9.140625" style="2"/>
    <col min="1793" max="1793" width="63.7109375" style="2" customWidth="1"/>
    <col min="1794" max="1794" width="9.28515625" style="2" customWidth="1"/>
    <col min="1795" max="1795" width="27" style="2" customWidth="1"/>
    <col min="1796" max="1796" width="28.42578125" style="2" customWidth="1"/>
    <col min="1797" max="1797" width="12.42578125" style="2" bestFit="1" customWidth="1"/>
    <col min="1798" max="2048" width="9.140625" style="2"/>
    <col min="2049" max="2049" width="63.7109375" style="2" customWidth="1"/>
    <col min="2050" max="2050" width="9.28515625" style="2" customWidth="1"/>
    <col min="2051" max="2051" width="27" style="2" customWidth="1"/>
    <col min="2052" max="2052" width="28.42578125" style="2" customWidth="1"/>
    <col min="2053" max="2053" width="12.42578125" style="2" bestFit="1" customWidth="1"/>
    <col min="2054" max="2304" width="9.140625" style="2"/>
    <col min="2305" max="2305" width="63.7109375" style="2" customWidth="1"/>
    <col min="2306" max="2306" width="9.28515625" style="2" customWidth="1"/>
    <col min="2307" max="2307" width="27" style="2" customWidth="1"/>
    <col min="2308" max="2308" width="28.42578125" style="2" customWidth="1"/>
    <col min="2309" max="2309" width="12.42578125" style="2" bestFit="1" customWidth="1"/>
    <col min="2310" max="2560" width="9.140625" style="2"/>
    <col min="2561" max="2561" width="63.7109375" style="2" customWidth="1"/>
    <col min="2562" max="2562" width="9.28515625" style="2" customWidth="1"/>
    <col min="2563" max="2563" width="27" style="2" customWidth="1"/>
    <col min="2564" max="2564" width="28.42578125" style="2" customWidth="1"/>
    <col min="2565" max="2565" width="12.42578125" style="2" bestFit="1" customWidth="1"/>
    <col min="2566" max="2816" width="9.140625" style="2"/>
    <col min="2817" max="2817" width="63.7109375" style="2" customWidth="1"/>
    <col min="2818" max="2818" width="9.28515625" style="2" customWidth="1"/>
    <col min="2819" max="2819" width="27" style="2" customWidth="1"/>
    <col min="2820" max="2820" width="28.42578125" style="2" customWidth="1"/>
    <col min="2821" max="2821" width="12.42578125" style="2" bestFit="1" customWidth="1"/>
    <col min="2822" max="3072" width="9.140625" style="2"/>
    <col min="3073" max="3073" width="63.7109375" style="2" customWidth="1"/>
    <col min="3074" max="3074" width="9.28515625" style="2" customWidth="1"/>
    <col min="3075" max="3075" width="27" style="2" customWidth="1"/>
    <col min="3076" max="3076" width="28.42578125" style="2" customWidth="1"/>
    <col min="3077" max="3077" width="12.42578125" style="2" bestFit="1" customWidth="1"/>
    <col min="3078" max="3328" width="9.140625" style="2"/>
    <col min="3329" max="3329" width="63.7109375" style="2" customWidth="1"/>
    <col min="3330" max="3330" width="9.28515625" style="2" customWidth="1"/>
    <col min="3331" max="3331" width="27" style="2" customWidth="1"/>
    <col min="3332" max="3332" width="28.42578125" style="2" customWidth="1"/>
    <col min="3333" max="3333" width="12.42578125" style="2" bestFit="1" customWidth="1"/>
    <col min="3334" max="3584" width="9.140625" style="2"/>
    <col min="3585" max="3585" width="63.7109375" style="2" customWidth="1"/>
    <col min="3586" max="3586" width="9.28515625" style="2" customWidth="1"/>
    <col min="3587" max="3587" width="27" style="2" customWidth="1"/>
    <col min="3588" max="3588" width="28.42578125" style="2" customWidth="1"/>
    <col min="3589" max="3589" width="12.42578125" style="2" bestFit="1" customWidth="1"/>
    <col min="3590" max="3840" width="9.140625" style="2"/>
    <col min="3841" max="3841" width="63.7109375" style="2" customWidth="1"/>
    <col min="3842" max="3842" width="9.28515625" style="2" customWidth="1"/>
    <col min="3843" max="3843" width="27" style="2" customWidth="1"/>
    <col min="3844" max="3844" width="28.42578125" style="2" customWidth="1"/>
    <col min="3845" max="3845" width="12.42578125" style="2" bestFit="1" customWidth="1"/>
    <col min="3846" max="4096" width="9.140625" style="2"/>
    <col min="4097" max="4097" width="63.7109375" style="2" customWidth="1"/>
    <col min="4098" max="4098" width="9.28515625" style="2" customWidth="1"/>
    <col min="4099" max="4099" width="27" style="2" customWidth="1"/>
    <col min="4100" max="4100" width="28.42578125" style="2" customWidth="1"/>
    <col min="4101" max="4101" width="12.42578125" style="2" bestFit="1" customWidth="1"/>
    <col min="4102" max="4352" width="9.140625" style="2"/>
    <col min="4353" max="4353" width="63.7109375" style="2" customWidth="1"/>
    <col min="4354" max="4354" width="9.28515625" style="2" customWidth="1"/>
    <col min="4355" max="4355" width="27" style="2" customWidth="1"/>
    <col min="4356" max="4356" width="28.42578125" style="2" customWidth="1"/>
    <col min="4357" max="4357" width="12.42578125" style="2" bestFit="1" customWidth="1"/>
    <col min="4358" max="4608" width="9.140625" style="2"/>
    <col min="4609" max="4609" width="63.7109375" style="2" customWidth="1"/>
    <col min="4610" max="4610" width="9.28515625" style="2" customWidth="1"/>
    <col min="4611" max="4611" width="27" style="2" customWidth="1"/>
    <col min="4612" max="4612" width="28.42578125" style="2" customWidth="1"/>
    <col min="4613" max="4613" width="12.42578125" style="2" bestFit="1" customWidth="1"/>
    <col min="4614" max="4864" width="9.140625" style="2"/>
    <col min="4865" max="4865" width="63.7109375" style="2" customWidth="1"/>
    <col min="4866" max="4866" width="9.28515625" style="2" customWidth="1"/>
    <col min="4867" max="4867" width="27" style="2" customWidth="1"/>
    <col min="4868" max="4868" width="28.42578125" style="2" customWidth="1"/>
    <col min="4869" max="4869" width="12.42578125" style="2" bestFit="1" customWidth="1"/>
    <col min="4870" max="5120" width="9.140625" style="2"/>
    <col min="5121" max="5121" width="63.7109375" style="2" customWidth="1"/>
    <col min="5122" max="5122" width="9.28515625" style="2" customWidth="1"/>
    <col min="5123" max="5123" width="27" style="2" customWidth="1"/>
    <col min="5124" max="5124" width="28.42578125" style="2" customWidth="1"/>
    <col min="5125" max="5125" width="12.42578125" style="2" bestFit="1" customWidth="1"/>
    <col min="5126" max="5376" width="9.140625" style="2"/>
    <col min="5377" max="5377" width="63.7109375" style="2" customWidth="1"/>
    <col min="5378" max="5378" width="9.28515625" style="2" customWidth="1"/>
    <col min="5379" max="5379" width="27" style="2" customWidth="1"/>
    <col min="5380" max="5380" width="28.42578125" style="2" customWidth="1"/>
    <col min="5381" max="5381" width="12.42578125" style="2" bestFit="1" customWidth="1"/>
    <col min="5382" max="5632" width="9.140625" style="2"/>
    <col min="5633" max="5633" width="63.7109375" style="2" customWidth="1"/>
    <col min="5634" max="5634" width="9.28515625" style="2" customWidth="1"/>
    <col min="5635" max="5635" width="27" style="2" customWidth="1"/>
    <col min="5636" max="5636" width="28.42578125" style="2" customWidth="1"/>
    <col min="5637" max="5637" width="12.42578125" style="2" bestFit="1" customWidth="1"/>
    <col min="5638" max="5888" width="9.140625" style="2"/>
    <col min="5889" max="5889" width="63.7109375" style="2" customWidth="1"/>
    <col min="5890" max="5890" width="9.28515625" style="2" customWidth="1"/>
    <col min="5891" max="5891" width="27" style="2" customWidth="1"/>
    <col min="5892" max="5892" width="28.42578125" style="2" customWidth="1"/>
    <col min="5893" max="5893" width="12.42578125" style="2" bestFit="1" customWidth="1"/>
    <col min="5894" max="6144" width="9.140625" style="2"/>
    <col min="6145" max="6145" width="63.7109375" style="2" customWidth="1"/>
    <col min="6146" max="6146" width="9.28515625" style="2" customWidth="1"/>
    <col min="6147" max="6147" width="27" style="2" customWidth="1"/>
    <col min="6148" max="6148" width="28.42578125" style="2" customWidth="1"/>
    <col min="6149" max="6149" width="12.42578125" style="2" bestFit="1" customWidth="1"/>
    <col min="6150" max="6400" width="9.140625" style="2"/>
    <col min="6401" max="6401" width="63.7109375" style="2" customWidth="1"/>
    <col min="6402" max="6402" width="9.28515625" style="2" customWidth="1"/>
    <col min="6403" max="6403" width="27" style="2" customWidth="1"/>
    <col min="6404" max="6404" width="28.42578125" style="2" customWidth="1"/>
    <col min="6405" max="6405" width="12.42578125" style="2" bestFit="1" customWidth="1"/>
    <col min="6406" max="6656" width="9.140625" style="2"/>
    <col min="6657" max="6657" width="63.7109375" style="2" customWidth="1"/>
    <col min="6658" max="6658" width="9.28515625" style="2" customWidth="1"/>
    <col min="6659" max="6659" width="27" style="2" customWidth="1"/>
    <col min="6660" max="6660" width="28.42578125" style="2" customWidth="1"/>
    <col min="6661" max="6661" width="12.42578125" style="2" bestFit="1" customWidth="1"/>
    <col min="6662" max="6912" width="9.140625" style="2"/>
    <col min="6913" max="6913" width="63.7109375" style="2" customWidth="1"/>
    <col min="6914" max="6914" width="9.28515625" style="2" customWidth="1"/>
    <col min="6915" max="6915" width="27" style="2" customWidth="1"/>
    <col min="6916" max="6916" width="28.42578125" style="2" customWidth="1"/>
    <col min="6917" max="6917" width="12.42578125" style="2" bestFit="1" customWidth="1"/>
    <col min="6918" max="7168" width="9.140625" style="2"/>
    <col min="7169" max="7169" width="63.7109375" style="2" customWidth="1"/>
    <col min="7170" max="7170" width="9.28515625" style="2" customWidth="1"/>
    <col min="7171" max="7171" width="27" style="2" customWidth="1"/>
    <col min="7172" max="7172" width="28.42578125" style="2" customWidth="1"/>
    <col min="7173" max="7173" width="12.42578125" style="2" bestFit="1" customWidth="1"/>
    <col min="7174" max="7424" width="9.140625" style="2"/>
    <col min="7425" max="7425" width="63.7109375" style="2" customWidth="1"/>
    <col min="7426" max="7426" width="9.28515625" style="2" customWidth="1"/>
    <col min="7427" max="7427" width="27" style="2" customWidth="1"/>
    <col min="7428" max="7428" width="28.42578125" style="2" customWidth="1"/>
    <col min="7429" max="7429" width="12.42578125" style="2" bestFit="1" customWidth="1"/>
    <col min="7430" max="7680" width="9.140625" style="2"/>
    <col min="7681" max="7681" width="63.7109375" style="2" customWidth="1"/>
    <col min="7682" max="7682" width="9.28515625" style="2" customWidth="1"/>
    <col min="7683" max="7683" width="27" style="2" customWidth="1"/>
    <col min="7684" max="7684" width="28.42578125" style="2" customWidth="1"/>
    <col min="7685" max="7685" width="12.42578125" style="2" bestFit="1" customWidth="1"/>
    <col min="7686" max="7936" width="9.140625" style="2"/>
    <col min="7937" max="7937" width="63.7109375" style="2" customWidth="1"/>
    <col min="7938" max="7938" width="9.28515625" style="2" customWidth="1"/>
    <col min="7939" max="7939" width="27" style="2" customWidth="1"/>
    <col min="7940" max="7940" width="28.42578125" style="2" customWidth="1"/>
    <col min="7941" max="7941" width="12.42578125" style="2" bestFit="1" customWidth="1"/>
    <col min="7942" max="8192" width="9.140625" style="2"/>
    <col min="8193" max="8193" width="63.7109375" style="2" customWidth="1"/>
    <col min="8194" max="8194" width="9.28515625" style="2" customWidth="1"/>
    <col min="8195" max="8195" width="27" style="2" customWidth="1"/>
    <col min="8196" max="8196" width="28.42578125" style="2" customWidth="1"/>
    <col min="8197" max="8197" width="12.42578125" style="2" bestFit="1" customWidth="1"/>
    <col min="8198" max="8448" width="9.140625" style="2"/>
    <col min="8449" max="8449" width="63.7109375" style="2" customWidth="1"/>
    <col min="8450" max="8450" width="9.28515625" style="2" customWidth="1"/>
    <col min="8451" max="8451" width="27" style="2" customWidth="1"/>
    <col min="8452" max="8452" width="28.42578125" style="2" customWidth="1"/>
    <col min="8453" max="8453" width="12.42578125" style="2" bestFit="1" customWidth="1"/>
    <col min="8454" max="8704" width="9.140625" style="2"/>
    <col min="8705" max="8705" width="63.7109375" style="2" customWidth="1"/>
    <col min="8706" max="8706" width="9.28515625" style="2" customWidth="1"/>
    <col min="8707" max="8707" width="27" style="2" customWidth="1"/>
    <col min="8708" max="8708" width="28.42578125" style="2" customWidth="1"/>
    <col min="8709" max="8709" width="12.42578125" style="2" bestFit="1" customWidth="1"/>
    <col min="8710" max="8960" width="9.140625" style="2"/>
    <col min="8961" max="8961" width="63.7109375" style="2" customWidth="1"/>
    <col min="8962" max="8962" width="9.28515625" style="2" customWidth="1"/>
    <col min="8963" max="8963" width="27" style="2" customWidth="1"/>
    <col min="8964" max="8964" width="28.42578125" style="2" customWidth="1"/>
    <col min="8965" max="8965" width="12.42578125" style="2" bestFit="1" customWidth="1"/>
    <col min="8966" max="9216" width="9.140625" style="2"/>
    <col min="9217" max="9217" width="63.7109375" style="2" customWidth="1"/>
    <col min="9218" max="9218" width="9.28515625" style="2" customWidth="1"/>
    <col min="9219" max="9219" width="27" style="2" customWidth="1"/>
    <col min="9220" max="9220" width="28.42578125" style="2" customWidth="1"/>
    <col min="9221" max="9221" width="12.42578125" style="2" bestFit="1" customWidth="1"/>
    <col min="9222" max="9472" width="9.140625" style="2"/>
    <col min="9473" max="9473" width="63.7109375" style="2" customWidth="1"/>
    <col min="9474" max="9474" width="9.28515625" style="2" customWidth="1"/>
    <col min="9475" max="9475" width="27" style="2" customWidth="1"/>
    <col min="9476" max="9476" width="28.42578125" style="2" customWidth="1"/>
    <col min="9477" max="9477" width="12.42578125" style="2" bestFit="1" customWidth="1"/>
    <col min="9478" max="9728" width="9.140625" style="2"/>
    <col min="9729" max="9729" width="63.7109375" style="2" customWidth="1"/>
    <col min="9730" max="9730" width="9.28515625" style="2" customWidth="1"/>
    <col min="9731" max="9731" width="27" style="2" customWidth="1"/>
    <col min="9732" max="9732" width="28.42578125" style="2" customWidth="1"/>
    <col min="9733" max="9733" width="12.42578125" style="2" bestFit="1" customWidth="1"/>
    <col min="9734" max="9984" width="9.140625" style="2"/>
    <col min="9985" max="9985" width="63.7109375" style="2" customWidth="1"/>
    <col min="9986" max="9986" width="9.28515625" style="2" customWidth="1"/>
    <col min="9987" max="9987" width="27" style="2" customWidth="1"/>
    <col min="9988" max="9988" width="28.42578125" style="2" customWidth="1"/>
    <col min="9989" max="9989" width="12.42578125" style="2" bestFit="1" customWidth="1"/>
    <col min="9990" max="10240" width="9.140625" style="2"/>
    <col min="10241" max="10241" width="63.7109375" style="2" customWidth="1"/>
    <col min="10242" max="10242" width="9.28515625" style="2" customWidth="1"/>
    <col min="10243" max="10243" width="27" style="2" customWidth="1"/>
    <col min="10244" max="10244" width="28.42578125" style="2" customWidth="1"/>
    <col min="10245" max="10245" width="12.42578125" style="2" bestFit="1" customWidth="1"/>
    <col min="10246" max="10496" width="9.140625" style="2"/>
    <col min="10497" max="10497" width="63.7109375" style="2" customWidth="1"/>
    <col min="10498" max="10498" width="9.28515625" style="2" customWidth="1"/>
    <col min="10499" max="10499" width="27" style="2" customWidth="1"/>
    <col min="10500" max="10500" width="28.42578125" style="2" customWidth="1"/>
    <col min="10501" max="10501" width="12.42578125" style="2" bestFit="1" customWidth="1"/>
    <col min="10502" max="10752" width="9.140625" style="2"/>
    <col min="10753" max="10753" width="63.7109375" style="2" customWidth="1"/>
    <col min="10754" max="10754" width="9.28515625" style="2" customWidth="1"/>
    <col min="10755" max="10755" width="27" style="2" customWidth="1"/>
    <col min="10756" max="10756" width="28.42578125" style="2" customWidth="1"/>
    <col min="10757" max="10757" width="12.42578125" style="2" bestFit="1" customWidth="1"/>
    <col min="10758" max="11008" width="9.140625" style="2"/>
    <col min="11009" max="11009" width="63.7109375" style="2" customWidth="1"/>
    <col min="11010" max="11010" width="9.28515625" style="2" customWidth="1"/>
    <col min="11011" max="11011" width="27" style="2" customWidth="1"/>
    <col min="11012" max="11012" width="28.42578125" style="2" customWidth="1"/>
    <col min="11013" max="11013" width="12.42578125" style="2" bestFit="1" customWidth="1"/>
    <col min="11014" max="11264" width="9.140625" style="2"/>
    <col min="11265" max="11265" width="63.7109375" style="2" customWidth="1"/>
    <col min="11266" max="11266" width="9.28515625" style="2" customWidth="1"/>
    <col min="11267" max="11267" width="27" style="2" customWidth="1"/>
    <col min="11268" max="11268" width="28.42578125" style="2" customWidth="1"/>
    <col min="11269" max="11269" width="12.42578125" style="2" bestFit="1" customWidth="1"/>
    <col min="11270" max="11520" width="9.140625" style="2"/>
    <col min="11521" max="11521" width="63.7109375" style="2" customWidth="1"/>
    <col min="11522" max="11522" width="9.28515625" style="2" customWidth="1"/>
    <col min="11523" max="11523" width="27" style="2" customWidth="1"/>
    <col min="11524" max="11524" width="28.42578125" style="2" customWidth="1"/>
    <col min="11525" max="11525" width="12.42578125" style="2" bestFit="1" customWidth="1"/>
    <col min="11526" max="11776" width="9.140625" style="2"/>
    <col min="11777" max="11777" width="63.7109375" style="2" customWidth="1"/>
    <col min="11778" max="11778" width="9.28515625" style="2" customWidth="1"/>
    <col min="11779" max="11779" width="27" style="2" customWidth="1"/>
    <col min="11780" max="11780" width="28.42578125" style="2" customWidth="1"/>
    <col min="11781" max="11781" width="12.42578125" style="2" bestFit="1" customWidth="1"/>
    <col min="11782" max="12032" width="9.140625" style="2"/>
    <col min="12033" max="12033" width="63.7109375" style="2" customWidth="1"/>
    <col min="12034" max="12034" width="9.28515625" style="2" customWidth="1"/>
    <col min="12035" max="12035" width="27" style="2" customWidth="1"/>
    <col min="12036" max="12036" width="28.42578125" style="2" customWidth="1"/>
    <col min="12037" max="12037" width="12.42578125" style="2" bestFit="1" customWidth="1"/>
    <col min="12038" max="12288" width="9.140625" style="2"/>
    <col min="12289" max="12289" width="63.7109375" style="2" customWidth="1"/>
    <col min="12290" max="12290" width="9.28515625" style="2" customWidth="1"/>
    <col min="12291" max="12291" width="27" style="2" customWidth="1"/>
    <col min="12292" max="12292" width="28.42578125" style="2" customWidth="1"/>
    <col min="12293" max="12293" width="12.42578125" style="2" bestFit="1" customWidth="1"/>
    <col min="12294" max="12544" width="9.140625" style="2"/>
    <col min="12545" max="12545" width="63.7109375" style="2" customWidth="1"/>
    <col min="12546" max="12546" width="9.28515625" style="2" customWidth="1"/>
    <col min="12547" max="12547" width="27" style="2" customWidth="1"/>
    <col min="12548" max="12548" width="28.42578125" style="2" customWidth="1"/>
    <col min="12549" max="12549" width="12.42578125" style="2" bestFit="1" customWidth="1"/>
    <col min="12550" max="12800" width="9.140625" style="2"/>
    <col min="12801" max="12801" width="63.7109375" style="2" customWidth="1"/>
    <col min="12802" max="12802" width="9.28515625" style="2" customWidth="1"/>
    <col min="12803" max="12803" width="27" style="2" customWidth="1"/>
    <col min="12804" max="12804" width="28.42578125" style="2" customWidth="1"/>
    <col min="12805" max="12805" width="12.42578125" style="2" bestFit="1" customWidth="1"/>
    <col min="12806" max="13056" width="9.140625" style="2"/>
    <col min="13057" max="13057" width="63.7109375" style="2" customWidth="1"/>
    <col min="13058" max="13058" width="9.28515625" style="2" customWidth="1"/>
    <col min="13059" max="13059" width="27" style="2" customWidth="1"/>
    <col min="13060" max="13060" width="28.42578125" style="2" customWidth="1"/>
    <col min="13061" max="13061" width="12.42578125" style="2" bestFit="1" customWidth="1"/>
    <col min="13062" max="13312" width="9.140625" style="2"/>
    <col min="13313" max="13313" width="63.7109375" style="2" customWidth="1"/>
    <col min="13314" max="13314" width="9.28515625" style="2" customWidth="1"/>
    <col min="13315" max="13315" width="27" style="2" customWidth="1"/>
    <col min="13316" max="13316" width="28.42578125" style="2" customWidth="1"/>
    <col min="13317" max="13317" width="12.42578125" style="2" bestFit="1" customWidth="1"/>
    <col min="13318" max="13568" width="9.140625" style="2"/>
    <col min="13569" max="13569" width="63.7109375" style="2" customWidth="1"/>
    <col min="13570" max="13570" width="9.28515625" style="2" customWidth="1"/>
    <col min="13571" max="13571" width="27" style="2" customWidth="1"/>
    <col min="13572" max="13572" width="28.42578125" style="2" customWidth="1"/>
    <col min="13573" max="13573" width="12.42578125" style="2" bestFit="1" customWidth="1"/>
    <col min="13574" max="13824" width="9.140625" style="2"/>
    <col min="13825" max="13825" width="63.7109375" style="2" customWidth="1"/>
    <col min="13826" max="13826" width="9.28515625" style="2" customWidth="1"/>
    <col min="13827" max="13827" width="27" style="2" customWidth="1"/>
    <col min="13828" max="13828" width="28.42578125" style="2" customWidth="1"/>
    <col min="13829" max="13829" width="12.42578125" style="2" bestFit="1" customWidth="1"/>
    <col min="13830" max="14080" width="9.140625" style="2"/>
    <col min="14081" max="14081" width="63.7109375" style="2" customWidth="1"/>
    <col min="14082" max="14082" width="9.28515625" style="2" customWidth="1"/>
    <col min="14083" max="14083" width="27" style="2" customWidth="1"/>
    <col min="14084" max="14084" width="28.42578125" style="2" customWidth="1"/>
    <col min="14085" max="14085" width="12.42578125" style="2" bestFit="1" customWidth="1"/>
    <col min="14086" max="14336" width="9.140625" style="2"/>
    <col min="14337" max="14337" width="63.7109375" style="2" customWidth="1"/>
    <col min="14338" max="14338" width="9.28515625" style="2" customWidth="1"/>
    <col min="14339" max="14339" width="27" style="2" customWidth="1"/>
    <col min="14340" max="14340" width="28.42578125" style="2" customWidth="1"/>
    <col min="14341" max="14341" width="12.42578125" style="2" bestFit="1" customWidth="1"/>
    <col min="14342" max="14592" width="9.140625" style="2"/>
    <col min="14593" max="14593" width="63.7109375" style="2" customWidth="1"/>
    <col min="14594" max="14594" width="9.28515625" style="2" customWidth="1"/>
    <col min="14595" max="14595" width="27" style="2" customWidth="1"/>
    <col min="14596" max="14596" width="28.42578125" style="2" customWidth="1"/>
    <col min="14597" max="14597" width="12.42578125" style="2" bestFit="1" customWidth="1"/>
    <col min="14598" max="14848" width="9.140625" style="2"/>
    <col min="14849" max="14849" width="63.7109375" style="2" customWidth="1"/>
    <col min="14850" max="14850" width="9.28515625" style="2" customWidth="1"/>
    <col min="14851" max="14851" width="27" style="2" customWidth="1"/>
    <col min="14852" max="14852" width="28.42578125" style="2" customWidth="1"/>
    <col min="14853" max="14853" width="12.42578125" style="2" bestFit="1" customWidth="1"/>
    <col min="14854" max="15104" width="9.140625" style="2"/>
    <col min="15105" max="15105" width="63.7109375" style="2" customWidth="1"/>
    <col min="15106" max="15106" width="9.28515625" style="2" customWidth="1"/>
    <col min="15107" max="15107" width="27" style="2" customWidth="1"/>
    <col min="15108" max="15108" width="28.42578125" style="2" customWidth="1"/>
    <col min="15109" max="15109" width="12.42578125" style="2" bestFit="1" customWidth="1"/>
    <col min="15110" max="15360" width="9.140625" style="2"/>
    <col min="15361" max="15361" width="63.7109375" style="2" customWidth="1"/>
    <col min="15362" max="15362" width="9.28515625" style="2" customWidth="1"/>
    <col min="15363" max="15363" width="27" style="2" customWidth="1"/>
    <col min="15364" max="15364" width="28.42578125" style="2" customWidth="1"/>
    <col min="15365" max="15365" width="12.42578125" style="2" bestFit="1" customWidth="1"/>
    <col min="15366" max="15616" width="9.140625" style="2"/>
    <col min="15617" max="15617" width="63.7109375" style="2" customWidth="1"/>
    <col min="15618" max="15618" width="9.28515625" style="2" customWidth="1"/>
    <col min="15619" max="15619" width="27" style="2" customWidth="1"/>
    <col min="15620" max="15620" width="28.42578125" style="2" customWidth="1"/>
    <col min="15621" max="15621" width="12.42578125" style="2" bestFit="1" customWidth="1"/>
    <col min="15622" max="15872" width="9.140625" style="2"/>
    <col min="15873" max="15873" width="63.7109375" style="2" customWidth="1"/>
    <col min="15874" max="15874" width="9.28515625" style="2" customWidth="1"/>
    <col min="15875" max="15875" width="27" style="2" customWidth="1"/>
    <col min="15876" max="15876" width="28.42578125" style="2" customWidth="1"/>
    <col min="15877" max="15877" width="12.42578125" style="2" bestFit="1" customWidth="1"/>
    <col min="15878" max="16128" width="9.140625" style="2"/>
    <col min="16129" max="16129" width="63.7109375" style="2" customWidth="1"/>
    <col min="16130" max="16130" width="9.28515625" style="2" customWidth="1"/>
    <col min="16131" max="16131" width="27" style="2" customWidth="1"/>
    <col min="16132" max="16132" width="28.42578125" style="2" customWidth="1"/>
    <col min="16133" max="16133" width="12.42578125" style="2" bestFit="1" customWidth="1"/>
    <col min="16134" max="16384" width="9.140625" style="2"/>
  </cols>
  <sheetData>
    <row r="1" spans="1:4">
      <c r="A1" s="3" t="s">
        <v>113</v>
      </c>
      <c r="B1" s="3"/>
      <c r="C1" s="4"/>
      <c r="D1" s="5" t="s">
        <v>155</v>
      </c>
    </row>
    <row r="2" spans="1:4">
      <c r="A2" s="6"/>
      <c r="B2" s="6"/>
      <c r="C2" s="7"/>
      <c r="D2" s="5" t="s">
        <v>156</v>
      </c>
    </row>
    <row r="3" spans="1:4">
      <c r="A3" s="6"/>
      <c r="B3" s="8"/>
      <c r="C3" s="9"/>
      <c r="D3" s="5" t="s">
        <v>116</v>
      </c>
    </row>
    <row r="4" spans="1:4">
      <c r="B4" s="8"/>
      <c r="C4" s="9"/>
      <c r="D4" s="5" t="s">
        <v>117</v>
      </c>
    </row>
    <row r="5" spans="1:4" ht="14.25" customHeight="1">
      <c r="A5" s="10" t="s">
        <v>118</v>
      </c>
      <c r="B5" s="11"/>
      <c r="C5" s="11"/>
      <c r="D5" s="11"/>
    </row>
    <row r="6" spans="1:4" ht="14.25" customHeight="1">
      <c r="A6" s="10" t="s">
        <v>157</v>
      </c>
      <c r="B6" s="12"/>
      <c r="C6" s="12"/>
      <c r="D6" s="12"/>
    </row>
    <row r="7" spans="1:4">
      <c r="A7" s="10" t="s">
        <v>158</v>
      </c>
      <c r="B7" s="13"/>
      <c r="C7" s="14"/>
      <c r="D7" s="14"/>
    </row>
    <row r="8" spans="1:4">
      <c r="A8" s="10" t="s">
        <v>159</v>
      </c>
      <c r="B8" s="15"/>
      <c r="C8"/>
      <c r="D8"/>
    </row>
    <row r="9" spans="1:4" ht="15" customHeight="1">
      <c r="A9" s="10" t="s">
        <v>160</v>
      </c>
      <c r="B9" s="16"/>
      <c r="C9"/>
      <c r="D9"/>
    </row>
    <row r="10" spans="1:4">
      <c r="A10" s="10" t="s">
        <v>161</v>
      </c>
      <c r="B10" s="15"/>
      <c r="C10" s="15"/>
      <c r="D10" s="15"/>
    </row>
    <row r="11" spans="1:4">
      <c r="A11" s="10" t="s">
        <v>162</v>
      </c>
      <c r="B11" s="15"/>
      <c r="C11" s="15"/>
      <c r="D11" s="15"/>
    </row>
    <row r="12" spans="1:4">
      <c r="A12" s="10" t="s">
        <v>163</v>
      </c>
      <c r="B12" s="10"/>
      <c r="C12" s="14"/>
      <c r="D12" s="14"/>
    </row>
    <row r="13" spans="1:4">
      <c r="A13" s="6"/>
      <c r="B13" s="8"/>
      <c r="C13" s="9"/>
      <c r="D13" s="5"/>
    </row>
    <row r="14" spans="1:4">
      <c r="A14" s="172" t="s">
        <v>164</v>
      </c>
      <c r="B14" s="172"/>
      <c r="C14" s="172"/>
      <c r="D14" s="172"/>
    </row>
    <row r="15" spans="1:4" ht="15" customHeight="1">
      <c r="A15" s="173" t="s">
        <v>206</v>
      </c>
      <c r="B15" s="173"/>
      <c r="C15" s="173"/>
      <c r="D15" s="173"/>
    </row>
    <row r="16" spans="1:4" ht="16.5" thickBot="1">
      <c r="D16" s="18" t="s">
        <v>120</v>
      </c>
    </row>
    <row r="17" spans="1:4" ht="52.5" customHeight="1">
      <c r="A17" s="19" t="s">
        <v>165</v>
      </c>
      <c r="B17" s="20" t="s">
        <v>166</v>
      </c>
      <c r="C17" s="21" t="s">
        <v>167</v>
      </c>
      <c r="D17" s="171" t="s">
        <v>308</v>
      </c>
    </row>
    <row r="18" spans="1:4">
      <c r="A18" s="22" t="s">
        <v>168</v>
      </c>
      <c r="B18" s="23"/>
      <c r="C18" s="24"/>
      <c r="D18" s="25"/>
    </row>
    <row r="19" spans="1:4">
      <c r="A19" s="26" t="s">
        <v>4</v>
      </c>
      <c r="B19" s="27" t="s">
        <v>32</v>
      </c>
      <c r="C19" s="28">
        <v>37368037</v>
      </c>
      <c r="D19" s="29">
        <v>31446524</v>
      </c>
    </row>
    <row r="20" spans="1:4">
      <c r="A20" s="26" t="s">
        <v>169</v>
      </c>
      <c r="B20" s="30" t="s">
        <v>35</v>
      </c>
      <c r="C20" s="28">
        <v>0</v>
      </c>
      <c r="D20" s="29"/>
    </row>
    <row r="21" spans="1:4">
      <c r="A21" s="26" t="s">
        <v>170</v>
      </c>
      <c r="B21" s="27" t="s">
        <v>37</v>
      </c>
      <c r="C21" s="28">
        <v>0</v>
      </c>
      <c r="D21" s="29"/>
    </row>
    <row r="22" spans="1:4" ht="31.5">
      <c r="A22" s="31" t="s">
        <v>171</v>
      </c>
      <c r="B22" s="30" t="s">
        <v>38</v>
      </c>
      <c r="C22" s="28">
        <v>0</v>
      </c>
      <c r="D22" s="29"/>
    </row>
    <row r="23" spans="1:4">
      <c r="A23" s="26" t="s">
        <v>172</v>
      </c>
      <c r="B23" s="27" t="s">
        <v>40</v>
      </c>
      <c r="C23" s="28">
        <v>0</v>
      </c>
      <c r="D23" s="29"/>
    </row>
    <row r="24" spans="1:4">
      <c r="A24" s="26" t="s">
        <v>13</v>
      </c>
      <c r="B24" s="30" t="s">
        <v>42</v>
      </c>
      <c r="C24" s="28">
        <v>8754743</v>
      </c>
      <c r="D24" s="29">
        <v>22257816</v>
      </c>
    </row>
    <row r="25" spans="1:4" ht="22.5" customHeight="1">
      <c r="A25" s="31" t="s">
        <v>173</v>
      </c>
      <c r="B25" s="27" t="s">
        <v>44</v>
      </c>
      <c r="C25" s="28">
        <v>69494910</v>
      </c>
      <c r="D25" s="29">
        <v>61829577</v>
      </c>
    </row>
    <row r="26" spans="1:4">
      <c r="A26" s="26" t="s">
        <v>174</v>
      </c>
      <c r="B26" s="30" t="s">
        <v>175</v>
      </c>
      <c r="C26" s="28">
        <v>1015474</v>
      </c>
      <c r="D26" s="29">
        <v>520437</v>
      </c>
    </row>
    <row r="27" spans="1:4">
      <c r="A27" s="26" t="s">
        <v>14</v>
      </c>
      <c r="B27" s="27" t="s">
        <v>176</v>
      </c>
      <c r="C27" s="28">
        <v>36536369</v>
      </c>
      <c r="D27" s="29">
        <v>72073085</v>
      </c>
    </row>
    <row r="28" spans="1:4">
      <c r="A28" s="26" t="s">
        <v>15</v>
      </c>
      <c r="B28" s="30" t="s">
        <v>177</v>
      </c>
      <c r="C28" s="28">
        <v>22410347</v>
      </c>
      <c r="D28" s="29">
        <v>11634385</v>
      </c>
    </row>
    <row r="29" spans="1:4" ht="24" customHeight="1">
      <c r="A29" s="33" t="s">
        <v>178</v>
      </c>
      <c r="B29" s="34">
        <v>100</v>
      </c>
      <c r="C29" s="35">
        <f>SUM(C19:C28)</f>
        <v>175579880</v>
      </c>
      <c r="D29" s="36">
        <f>SUM(D19:D28)</f>
        <v>199761824</v>
      </c>
    </row>
    <row r="30" spans="1:4" ht="31.5">
      <c r="A30" s="37" t="s">
        <v>179</v>
      </c>
      <c r="B30" s="34">
        <v>101</v>
      </c>
      <c r="C30" s="28">
        <v>0</v>
      </c>
      <c r="D30" s="36">
        <v>311960</v>
      </c>
    </row>
    <row r="31" spans="1:4">
      <c r="A31" s="22" t="s">
        <v>180</v>
      </c>
      <c r="B31" s="30"/>
      <c r="C31" s="28"/>
      <c r="D31" s="29"/>
    </row>
    <row r="32" spans="1:4" ht="15" customHeight="1">
      <c r="A32" s="26" t="s">
        <v>169</v>
      </c>
      <c r="B32" s="30">
        <v>110</v>
      </c>
      <c r="C32" s="28">
        <v>0</v>
      </c>
      <c r="D32" s="29"/>
    </row>
    <row r="33" spans="1:5">
      <c r="A33" s="26" t="s">
        <v>170</v>
      </c>
      <c r="B33" s="30">
        <v>111</v>
      </c>
      <c r="C33" s="28">
        <v>0</v>
      </c>
      <c r="D33" s="29"/>
    </row>
    <row r="34" spans="1:5" ht="31.5">
      <c r="A34" s="31" t="s">
        <v>171</v>
      </c>
      <c r="B34" s="30">
        <v>112</v>
      </c>
      <c r="C34" s="28">
        <v>0</v>
      </c>
      <c r="D34" s="29"/>
    </row>
    <row r="35" spans="1:5" ht="15" customHeight="1">
      <c r="A35" s="31" t="s">
        <v>172</v>
      </c>
      <c r="B35" s="30">
        <v>113</v>
      </c>
      <c r="C35" s="28">
        <v>0</v>
      </c>
      <c r="D35" s="29"/>
    </row>
    <row r="36" spans="1:5">
      <c r="A36" s="26" t="s">
        <v>12</v>
      </c>
      <c r="B36" s="30">
        <v>114</v>
      </c>
      <c r="C36" s="28">
        <v>3751544</v>
      </c>
      <c r="D36" s="29">
        <v>4389857</v>
      </c>
    </row>
    <row r="37" spans="1:5" ht="19.5" customHeight="1">
      <c r="A37" s="31" t="s">
        <v>181</v>
      </c>
      <c r="B37" s="30">
        <v>115</v>
      </c>
      <c r="C37" s="28">
        <v>4473655</v>
      </c>
      <c r="D37" s="29">
        <v>12692070</v>
      </c>
    </row>
    <row r="38" spans="1:5" ht="15" customHeight="1">
      <c r="A38" s="31" t="s">
        <v>16</v>
      </c>
      <c r="B38" s="30">
        <v>116</v>
      </c>
      <c r="C38" s="28">
        <v>0</v>
      </c>
      <c r="D38" s="29"/>
    </row>
    <row r="39" spans="1:5">
      <c r="A39" s="26" t="s">
        <v>182</v>
      </c>
      <c r="B39" s="30">
        <v>117</v>
      </c>
      <c r="C39" s="28">
        <v>311960</v>
      </c>
      <c r="D39" s="29"/>
    </row>
    <row r="40" spans="1:5">
      <c r="A40" s="26" t="s">
        <v>0</v>
      </c>
      <c r="B40" s="30">
        <v>118</v>
      </c>
      <c r="C40" s="28">
        <v>9389256</v>
      </c>
      <c r="D40" s="40">
        <v>9743784</v>
      </c>
    </row>
    <row r="41" spans="1:5">
      <c r="A41" s="26" t="s">
        <v>1</v>
      </c>
      <c r="B41" s="30">
        <v>119</v>
      </c>
      <c r="C41" s="28">
        <v>0</v>
      </c>
      <c r="D41" s="29"/>
    </row>
    <row r="42" spans="1:5">
      <c r="A42" s="26" t="s">
        <v>183</v>
      </c>
      <c r="B42" s="30">
        <v>120</v>
      </c>
      <c r="C42" s="28">
        <v>0</v>
      </c>
      <c r="D42" s="29"/>
    </row>
    <row r="43" spans="1:5">
      <c r="A43" s="26" t="s">
        <v>2</v>
      </c>
      <c r="B43" s="30">
        <v>121</v>
      </c>
      <c r="C43" s="28">
        <v>41300</v>
      </c>
      <c r="D43" s="29">
        <v>41300</v>
      </c>
    </row>
    <row r="44" spans="1:5">
      <c r="A44" s="26" t="s">
        <v>20</v>
      </c>
      <c r="B44" s="30">
        <v>122</v>
      </c>
      <c r="C44" s="28">
        <v>376456</v>
      </c>
      <c r="D44" s="29">
        <v>546061</v>
      </c>
    </row>
    <row r="45" spans="1:5">
      <c r="A45" s="26" t="s">
        <v>3</v>
      </c>
      <c r="B45" s="30">
        <v>123</v>
      </c>
      <c r="C45" s="28">
        <v>15226351</v>
      </c>
      <c r="D45" s="29">
        <v>15199412</v>
      </c>
      <c r="E45" s="1"/>
    </row>
    <row r="46" spans="1:5" ht="21.75" customHeight="1">
      <c r="A46" s="37" t="s">
        <v>184</v>
      </c>
      <c r="B46" s="34">
        <v>200</v>
      </c>
      <c r="C46" s="35">
        <f>SUM(C32:C45)</f>
        <v>33570522</v>
      </c>
      <c r="D46" s="36">
        <f>SUM(D32:D45)</f>
        <v>42612484</v>
      </c>
    </row>
    <row r="47" spans="1:5" ht="21" customHeight="1">
      <c r="A47" s="41" t="s">
        <v>185</v>
      </c>
      <c r="B47" s="30"/>
      <c r="C47" s="42">
        <f>C29+C30+C46</f>
        <v>209150402</v>
      </c>
      <c r="D47" s="43">
        <f>D29+D30+D46</f>
        <v>242686268</v>
      </c>
    </row>
    <row r="48" spans="1:5">
      <c r="A48" s="22" t="s">
        <v>186</v>
      </c>
      <c r="B48" s="30"/>
      <c r="C48" s="32"/>
      <c r="D48" s="40"/>
    </row>
    <row r="49" spans="1:5">
      <c r="A49" s="26" t="s">
        <v>5</v>
      </c>
      <c r="B49" s="30">
        <v>210</v>
      </c>
      <c r="C49" s="28">
        <v>86011637</v>
      </c>
      <c r="D49" s="40">
        <v>109399507</v>
      </c>
    </row>
    <row r="50" spans="1:5">
      <c r="A50" s="26" t="s">
        <v>170</v>
      </c>
      <c r="B50" s="30">
        <v>211</v>
      </c>
      <c r="C50" s="28">
        <v>0</v>
      </c>
      <c r="D50" s="40"/>
    </row>
    <row r="51" spans="1:5" ht="18.75" customHeight="1">
      <c r="A51" s="26" t="s">
        <v>19</v>
      </c>
      <c r="B51" s="30">
        <v>212</v>
      </c>
      <c r="C51" s="28">
        <v>1431256</v>
      </c>
      <c r="D51" s="40">
        <v>1699126</v>
      </c>
    </row>
    <row r="52" spans="1:5" ht="18.75" customHeight="1">
      <c r="A52" s="31" t="s">
        <v>26</v>
      </c>
      <c r="B52" s="30">
        <v>213</v>
      </c>
      <c r="C52" s="28">
        <v>886275</v>
      </c>
      <c r="D52" s="40">
        <v>969827</v>
      </c>
      <c r="E52" s="1"/>
    </row>
    <row r="53" spans="1:5" ht="15.75" customHeight="1">
      <c r="A53" s="26" t="s">
        <v>187</v>
      </c>
      <c r="B53" s="30">
        <v>214</v>
      </c>
      <c r="C53" s="28">
        <v>10736</v>
      </c>
      <c r="D53" s="40">
        <v>49891</v>
      </c>
    </row>
    <row r="54" spans="1:5" ht="15.75" customHeight="1">
      <c r="A54" s="26" t="s">
        <v>24</v>
      </c>
      <c r="B54" s="30">
        <v>215</v>
      </c>
      <c r="C54" s="28">
        <v>27811</v>
      </c>
      <c r="D54" s="40">
        <v>112536</v>
      </c>
    </row>
    <row r="55" spans="1:5" ht="15.75" customHeight="1">
      <c r="A55" s="26" t="s">
        <v>188</v>
      </c>
      <c r="B55" s="30">
        <v>216</v>
      </c>
      <c r="C55" s="28">
        <v>75826</v>
      </c>
      <c r="D55" s="40">
        <v>24615</v>
      </c>
    </row>
    <row r="56" spans="1:5" ht="15.75" customHeight="1">
      <c r="A56" s="26" t="s">
        <v>17</v>
      </c>
      <c r="B56" s="30">
        <v>217</v>
      </c>
      <c r="C56" s="28">
        <v>1285865</v>
      </c>
      <c r="D56" s="29">
        <v>1642987</v>
      </c>
    </row>
    <row r="57" spans="1:5" ht="30.75" customHeight="1">
      <c r="A57" s="37" t="s">
        <v>189</v>
      </c>
      <c r="B57" s="34">
        <v>300</v>
      </c>
      <c r="C57" s="38">
        <f>SUM(C49:C56)</f>
        <v>89729406</v>
      </c>
      <c r="D57" s="36">
        <f>SUM(D49:D56)</f>
        <v>113898489</v>
      </c>
      <c r="E57" s="1"/>
    </row>
    <row r="58" spans="1:5" ht="39" customHeight="1">
      <c r="A58" s="37" t="s">
        <v>190</v>
      </c>
      <c r="B58" s="34"/>
      <c r="C58" s="38"/>
      <c r="D58" s="36"/>
    </row>
    <row r="59" spans="1:5" ht="18.75" customHeight="1">
      <c r="A59" s="37" t="s">
        <v>191</v>
      </c>
      <c r="B59" s="30"/>
      <c r="C59" s="32"/>
      <c r="D59" s="29"/>
    </row>
    <row r="60" spans="1:5" ht="15" customHeight="1">
      <c r="A60" s="26" t="s">
        <v>5</v>
      </c>
      <c r="B60" s="30">
        <v>310</v>
      </c>
      <c r="C60" s="28">
        <v>13115162</v>
      </c>
      <c r="D60" s="29"/>
    </row>
    <row r="61" spans="1:5" ht="15.75" customHeight="1">
      <c r="A61" s="26" t="s">
        <v>170</v>
      </c>
      <c r="B61" s="30">
        <v>311</v>
      </c>
      <c r="C61" s="28">
        <v>0</v>
      </c>
      <c r="D61" s="29"/>
    </row>
    <row r="62" spans="1:5">
      <c r="A62" s="26" t="s">
        <v>21</v>
      </c>
      <c r="B62" s="30">
        <v>312</v>
      </c>
      <c r="C62" s="28">
        <v>45021875</v>
      </c>
      <c r="D62" s="29">
        <v>66771248</v>
      </c>
      <c r="E62" s="1"/>
    </row>
    <row r="63" spans="1:5" ht="17.25" customHeight="1">
      <c r="A63" s="31" t="s">
        <v>192</v>
      </c>
      <c r="B63" s="30">
        <v>313</v>
      </c>
      <c r="C63" s="28">
        <v>0</v>
      </c>
      <c r="D63" s="29"/>
      <c r="E63" s="1"/>
    </row>
    <row r="64" spans="1:5" ht="16.5" customHeight="1">
      <c r="A64" s="26" t="s">
        <v>193</v>
      </c>
      <c r="B64" s="30">
        <v>314</v>
      </c>
      <c r="C64" s="28">
        <v>0</v>
      </c>
      <c r="D64" s="29"/>
    </row>
    <row r="65" spans="1:5" ht="16.5" customHeight="1">
      <c r="A65" s="26" t="s">
        <v>18</v>
      </c>
      <c r="B65" s="30">
        <v>315</v>
      </c>
      <c r="C65" s="28">
        <v>166970</v>
      </c>
      <c r="D65" s="29">
        <v>175754</v>
      </c>
    </row>
    <row r="66" spans="1:5" ht="16.5" customHeight="1">
      <c r="A66" s="26" t="s">
        <v>25</v>
      </c>
      <c r="B66" s="30">
        <v>316</v>
      </c>
      <c r="C66" s="28">
        <v>0</v>
      </c>
      <c r="D66" s="29"/>
    </row>
    <row r="67" spans="1:5" ht="31.5">
      <c r="A67" s="37" t="s">
        <v>194</v>
      </c>
      <c r="B67" s="34">
        <v>400</v>
      </c>
      <c r="C67" s="35">
        <f>SUM(C60:C66)</f>
        <v>58304007</v>
      </c>
      <c r="D67" s="36">
        <f>SUM(D60:D66)</f>
        <v>66947002</v>
      </c>
      <c r="E67" s="1"/>
    </row>
    <row r="68" spans="1:5">
      <c r="A68" s="22" t="s">
        <v>195</v>
      </c>
      <c r="B68" s="30"/>
      <c r="C68" s="39"/>
      <c r="D68" s="29"/>
    </row>
    <row r="69" spans="1:5">
      <c r="A69" s="26" t="s">
        <v>196</v>
      </c>
      <c r="B69" s="30">
        <v>410</v>
      </c>
      <c r="C69" s="28">
        <v>48333717</v>
      </c>
      <c r="D69" s="29">
        <v>48333717</v>
      </c>
    </row>
    <row r="70" spans="1:5">
      <c r="A70" s="44" t="s">
        <v>197</v>
      </c>
      <c r="B70" s="30">
        <v>411</v>
      </c>
      <c r="C70" s="28">
        <v>39745</v>
      </c>
      <c r="D70" s="29">
        <v>39745</v>
      </c>
    </row>
    <row r="71" spans="1:5">
      <c r="A71" s="44" t="s">
        <v>198</v>
      </c>
      <c r="B71" s="30">
        <v>412</v>
      </c>
      <c r="C71" s="28">
        <v>0</v>
      </c>
      <c r="D71" s="29"/>
    </row>
    <row r="72" spans="1:5">
      <c r="A72" s="44" t="s">
        <v>6</v>
      </c>
      <c r="B72" s="30">
        <v>413</v>
      </c>
      <c r="C72" s="28">
        <v>717958</v>
      </c>
      <c r="D72" s="29">
        <v>1471687</v>
      </c>
      <c r="E72" s="1"/>
    </row>
    <row r="73" spans="1:5">
      <c r="A73" s="44" t="s">
        <v>22</v>
      </c>
      <c r="B73" s="30">
        <v>414</v>
      </c>
      <c r="C73" s="28">
        <v>12009082</v>
      </c>
      <c r="D73" s="29">
        <v>11883960</v>
      </c>
      <c r="E73" s="1"/>
    </row>
    <row r="74" spans="1:5" ht="31.5">
      <c r="A74" s="37" t="s">
        <v>199</v>
      </c>
      <c r="B74" s="34">
        <v>420</v>
      </c>
      <c r="C74" s="35">
        <f>SUM(C69:C73)</f>
        <v>61100502</v>
      </c>
      <c r="D74" s="36">
        <f>SUM(D69:D73)</f>
        <v>61729109</v>
      </c>
    </row>
    <row r="75" spans="1:5">
      <c r="A75" s="37" t="s">
        <v>200</v>
      </c>
      <c r="B75" s="34">
        <v>421</v>
      </c>
      <c r="C75" s="163">
        <v>16487</v>
      </c>
      <c r="D75" s="36">
        <v>111668</v>
      </c>
    </row>
    <row r="76" spans="1:5">
      <c r="A76" s="37" t="s">
        <v>201</v>
      </c>
      <c r="B76" s="34">
        <v>500</v>
      </c>
      <c r="C76" s="35">
        <f>C74+C75</f>
        <v>61116989</v>
      </c>
      <c r="D76" s="36">
        <f>D74+D75</f>
        <v>61840777</v>
      </c>
    </row>
    <row r="77" spans="1:5">
      <c r="A77" s="22" t="s">
        <v>202</v>
      </c>
      <c r="B77" s="45"/>
      <c r="C77" s="38">
        <f>C57+C67+C76+C58</f>
        <v>209150402</v>
      </c>
      <c r="D77" s="36">
        <f>D57+D67+D76+D58</f>
        <v>242686268</v>
      </c>
    </row>
    <row r="78" spans="1:5" ht="16.5" thickBot="1">
      <c r="A78" s="46" t="s">
        <v>203</v>
      </c>
      <c r="B78" s="47"/>
      <c r="C78" s="48">
        <v>1263.6249142601635</v>
      </c>
      <c r="D78" s="49">
        <v>1278.5997195291229</v>
      </c>
    </row>
    <row r="79" spans="1:5" ht="28.5" customHeight="1">
      <c r="A79" s="174" t="s">
        <v>309</v>
      </c>
      <c r="B79" s="174"/>
      <c r="C79" s="174"/>
      <c r="D79" s="174"/>
    </row>
    <row r="80" spans="1:5" ht="54" customHeight="1">
      <c r="A80" s="3" t="s">
        <v>204</v>
      </c>
      <c r="B80" s="52"/>
      <c r="C80" s="51"/>
      <c r="D80" s="51">
        <f>D77-D47</f>
        <v>0</v>
      </c>
    </row>
    <row r="81" spans="1:4">
      <c r="A81" s="8"/>
      <c r="B81" s="53"/>
      <c r="C81" s="51">
        <f>C77-C47</f>
        <v>0</v>
      </c>
      <c r="D81" s="51">
        <f>D77-D47</f>
        <v>0</v>
      </c>
    </row>
    <row r="82" spans="1:4" ht="27" customHeight="1">
      <c r="A82" s="3" t="s">
        <v>205</v>
      </c>
      <c r="B82" s="10"/>
      <c r="C82" s="51"/>
      <c r="D82" s="51"/>
    </row>
    <row r="83" spans="1:4">
      <c r="A83" s="8"/>
      <c r="B83" s="53"/>
      <c r="C83" s="54"/>
      <c r="D83" s="6"/>
    </row>
    <row r="84" spans="1:4">
      <c r="A84" s="3" t="s">
        <v>112</v>
      </c>
    </row>
  </sheetData>
  <customSheetViews>
    <customSheetView guid="{4E345A44-A9F5-410C-A885-A457A3AE3C16}">
      <selection activeCell="D12" sqref="D12"/>
      <pageMargins left="0.7" right="0.7" top="0.75" bottom="0.75" header="0.3" footer="0.3"/>
    </customSheetView>
    <customSheetView guid="{8D41DE10-D7DC-40A6-A589-174DF059FEAE}">
      <selection sqref="A1:D1048576"/>
      <pageMargins left="0.7" right="0.7" top="0.75" bottom="0.75" header="0.3" footer="0.3"/>
    </customSheetView>
    <customSheetView guid="{E91AF634-63C5-43C6-A950-DFB08CC2C2F4}" showPageBreaks="1" topLeftCell="A45">
      <selection activeCell="D74" sqref="D74"/>
      <pageMargins left="0.7" right="0.7" top="0.75" bottom="0.75" header="0.3" footer="0.3"/>
      <pageSetup paperSize="9" scale="68" orientation="portrait" r:id="rId1"/>
    </customSheetView>
  </customSheetViews>
  <mergeCells count="3">
    <mergeCell ref="A14:D14"/>
    <mergeCell ref="A15:D15"/>
    <mergeCell ref="A79:D79"/>
  </mergeCells>
  <pageMargins left="0.7" right="0.7" top="0.75" bottom="0.75" header="0.3" footer="0.3"/>
  <pageSetup paperSize="9" scale="6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>
      <selection activeCell="A16" sqref="A16"/>
    </sheetView>
  </sheetViews>
  <sheetFormatPr defaultRowHeight="15.75"/>
  <cols>
    <col min="1" max="1" width="94.7109375" style="2" customWidth="1"/>
    <col min="2" max="2" width="11.7109375" style="2" customWidth="1"/>
    <col min="3" max="3" width="18.85546875" style="2" customWidth="1"/>
    <col min="4" max="4" width="18.140625" style="2" customWidth="1"/>
    <col min="5" max="5" width="12.7109375" style="2" customWidth="1"/>
    <col min="6" max="6" width="9.140625" style="2"/>
    <col min="7" max="7" width="13.42578125" style="2" bestFit="1" customWidth="1"/>
    <col min="8" max="256" width="9.140625" style="2"/>
    <col min="257" max="257" width="94.7109375" style="2" customWidth="1"/>
    <col min="258" max="258" width="11.7109375" style="2" customWidth="1"/>
    <col min="259" max="259" width="18.85546875" style="2" customWidth="1"/>
    <col min="260" max="260" width="18.140625" style="2" customWidth="1"/>
    <col min="261" max="261" width="12.7109375" style="2" customWidth="1"/>
    <col min="262" max="262" width="9.140625" style="2"/>
    <col min="263" max="263" width="13.42578125" style="2" bestFit="1" customWidth="1"/>
    <col min="264" max="512" width="9.140625" style="2"/>
    <col min="513" max="513" width="94.7109375" style="2" customWidth="1"/>
    <col min="514" max="514" width="11.7109375" style="2" customWidth="1"/>
    <col min="515" max="515" width="18.85546875" style="2" customWidth="1"/>
    <col min="516" max="516" width="18.140625" style="2" customWidth="1"/>
    <col min="517" max="517" width="12.7109375" style="2" customWidth="1"/>
    <col min="518" max="518" width="9.140625" style="2"/>
    <col min="519" max="519" width="13.42578125" style="2" bestFit="1" customWidth="1"/>
    <col min="520" max="768" width="9.140625" style="2"/>
    <col min="769" max="769" width="94.7109375" style="2" customWidth="1"/>
    <col min="770" max="770" width="11.7109375" style="2" customWidth="1"/>
    <col min="771" max="771" width="18.85546875" style="2" customWidth="1"/>
    <col min="772" max="772" width="18.140625" style="2" customWidth="1"/>
    <col min="773" max="773" width="12.7109375" style="2" customWidth="1"/>
    <col min="774" max="774" width="9.140625" style="2"/>
    <col min="775" max="775" width="13.42578125" style="2" bestFit="1" customWidth="1"/>
    <col min="776" max="1024" width="9.140625" style="2"/>
    <col min="1025" max="1025" width="94.7109375" style="2" customWidth="1"/>
    <col min="1026" max="1026" width="11.7109375" style="2" customWidth="1"/>
    <col min="1027" max="1027" width="18.85546875" style="2" customWidth="1"/>
    <col min="1028" max="1028" width="18.140625" style="2" customWidth="1"/>
    <col min="1029" max="1029" width="12.7109375" style="2" customWidth="1"/>
    <col min="1030" max="1030" width="9.140625" style="2"/>
    <col min="1031" max="1031" width="13.42578125" style="2" bestFit="1" customWidth="1"/>
    <col min="1032" max="1280" width="9.140625" style="2"/>
    <col min="1281" max="1281" width="94.7109375" style="2" customWidth="1"/>
    <col min="1282" max="1282" width="11.7109375" style="2" customWidth="1"/>
    <col min="1283" max="1283" width="18.85546875" style="2" customWidth="1"/>
    <col min="1284" max="1284" width="18.140625" style="2" customWidth="1"/>
    <col min="1285" max="1285" width="12.7109375" style="2" customWidth="1"/>
    <col min="1286" max="1286" width="9.140625" style="2"/>
    <col min="1287" max="1287" width="13.42578125" style="2" bestFit="1" customWidth="1"/>
    <col min="1288" max="1536" width="9.140625" style="2"/>
    <col min="1537" max="1537" width="94.7109375" style="2" customWidth="1"/>
    <col min="1538" max="1538" width="11.7109375" style="2" customWidth="1"/>
    <col min="1539" max="1539" width="18.85546875" style="2" customWidth="1"/>
    <col min="1540" max="1540" width="18.140625" style="2" customWidth="1"/>
    <col min="1541" max="1541" width="12.7109375" style="2" customWidth="1"/>
    <col min="1542" max="1542" width="9.140625" style="2"/>
    <col min="1543" max="1543" width="13.42578125" style="2" bestFit="1" customWidth="1"/>
    <col min="1544" max="1792" width="9.140625" style="2"/>
    <col min="1793" max="1793" width="94.7109375" style="2" customWidth="1"/>
    <col min="1794" max="1794" width="11.7109375" style="2" customWidth="1"/>
    <col min="1795" max="1795" width="18.85546875" style="2" customWidth="1"/>
    <col min="1796" max="1796" width="18.140625" style="2" customWidth="1"/>
    <col min="1797" max="1797" width="12.7109375" style="2" customWidth="1"/>
    <col min="1798" max="1798" width="9.140625" style="2"/>
    <col min="1799" max="1799" width="13.42578125" style="2" bestFit="1" customWidth="1"/>
    <col min="1800" max="2048" width="9.140625" style="2"/>
    <col min="2049" max="2049" width="94.7109375" style="2" customWidth="1"/>
    <col min="2050" max="2050" width="11.7109375" style="2" customWidth="1"/>
    <col min="2051" max="2051" width="18.85546875" style="2" customWidth="1"/>
    <col min="2052" max="2052" width="18.140625" style="2" customWidth="1"/>
    <col min="2053" max="2053" width="12.7109375" style="2" customWidth="1"/>
    <col min="2054" max="2054" width="9.140625" style="2"/>
    <col min="2055" max="2055" width="13.42578125" style="2" bestFit="1" customWidth="1"/>
    <col min="2056" max="2304" width="9.140625" style="2"/>
    <col min="2305" max="2305" width="94.7109375" style="2" customWidth="1"/>
    <col min="2306" max="2306" width="11.7109375" style="2" customWidth="1"/>
    <col min="2307" max="2307" width="18.85546875" style="2" customWidth="1"/>
    <col min="2308" max="2308" width="18.140625" style="2" customWidth="1"/>
    <col min="2309" max="2309" width="12.7109375" style="2" customWidth="1"/>
    <col min="2310" max="2310" width="9.140625" style="2"/>
    <col min="2311" max="2311" width="13.42578125" style="2" bestFit="1" customWidth="1"/>
    <col min="2312" max="2560" width="9.140625" style="2"/>
    <col min="2561" max="2561" width="94.7109375" style="2" customWidth="1"/>
    <col min="2562" max="2562" width="11.7109375" style="2" customWidth="1"/>
    <col min="2563" max="2563" width="18.85546875" style="2" customWidth="1"/>
    <col min="2564" max="2564" width="18.140625" style="2" customWidth="1"/>
    <col min="2565" max="2565" width="12.7109375" style="2" customWidth="1"/>
    <col min="2566" max="2566" width="9.140625" style="2"/>
    <col min="2567" max="2567" width="13.42578125" style="2" bestFit="1" customWidth="1"/>
    <col min="2568" max="2816" width="9.140625" style="2"/>
    <col min="2817" max="2817" width="94.7109375" style="2" customWidth="1"/>
    <col min="2818" max="2818" width="11.7109375" style="2" customWidth="1"/>
    <col min="2819" max="2819" width="18.85546875" style="2" customWidth="1"/>
    <col min="2820" max="2820" width="18.140625" style="2" customWidth="1"/>
    <col min="2821" max="2821" width="12.7109375" style="2" customWidth="1"/>
    <col min="2822" max="2822" width="9.140625" style="2"/>
    <col min="2823" max="2823" width="13.42578125" style="2" bestFit="1" customWidth="1"/>
    <col min="2824" max="3072" width="9.140625" style="2"/>
    <col min="3073" max="3073" width="94.7109375" style="2" customWidth="1"/>
    <col min="3074" max="3074" width="11.7109375" style="2" customWidth="1"/>
    <col min="3075" max="3075" width="18.85546875" style="2" customWidth="1"/>
    <col min="3076" max="3076" width="18.140625" style="2" customWidth="1"/>
    <col min="3077" max="3077" width="12.7109375" style="2" customWidth="1"/>
    <col min="3078" max="3078" width="9.140625" style="2"/>
    <col min="3079" max="3079" width="13.42578125" style="2" bestFit="1" customWidth="1"/>
    <col min="3080" max="3328" width="9.140625" style="2"/>
    <col min="3329" max="3329" width="94.7109375" style="2" customWidth="1"/>
    <col min="3330" max="3330" width="11.7109375" style="2" customWidth="1"/>
    <col min="3331" max="3331" width="18.85546875" style="2" customWidth="1"/>
    <col min="3332" max="3332" width="18.140625" style="2" customWidth="1"/>
    <col min="3333" max="3333" width="12.7109375" style="2" customWidth="1"/>
    <col min="3334" max="3334" width="9.140625" style="2"/>
    <col min="3335" max="3335" width="13.42578125" style="2" bestFit="1" customWidth="1"/>
    <col min="3336" max="3584" width="9.140625" style="2"/>
    <col min="3585" max="3585" width="94.7109375" style="2" customWidth="1"/>
    <col min="3586" max="3586" width="11.7109375" style="2" customWidth="1"/>
    <col min="3587" max="3587" width="18.85546875" style="2" customWidth="1"/>
    <col min="3588" max="3588" width="18.140625" style="2" customWidth="1"/>
    <col min="3589" max="3589" width="12.7109375" style="2" customWidth="1"/>
    <col min="3590" max="3590" width="9.140625" style="2"/>
    <col min="3591" max="3591" width="13.42578125" style="2" bestFit="1" customWidth="1"/>
    <col min="3592" max="3840" width="9.140625" style="2"/>
    <col min="3841" max="3841" width="94.7109375" style="2" customWidth="1"/>
    <col min="3842" max="3842" width="11.7109375" style="2" customWidth="1"/>
    <col min="3843" max="3843" width="18.85546875" style="2" customWidth="1"/>
    <col min="3844" max="3844" width="18.140625" style="2" customWidth="1"/>
    <col min="3845" max="3845" width="12.7109375" style="2" customWidth="1"/>
    <col min="3846" max="3846" width="9.140625" style="2"/>
    <col min="3847" max="3847" width="13.42578125" style="2" bestFit="1" customWidth="1"/>
    <col min="3848" max="4096" width="9.140625" style="2"/>
    <col min="4097" max="4097" width="94.7109375" style="2" customWidth="1"/>
    <col min="4098" max="4098" width="11.7109375" style="2" customWidth="1"/>
    <col min="4099" max="4099" width="18.85546875" style="2" customWidth="1"/>
    <col min="4100" max="4100" width="18.140625" style="2" customWidth="1"/>
    <col min="4101" max="4101" width="12.7109375" style="2" customWidth="1"/>
    <col min="4102" max="4102" width="9.140625" style="2"/>
    <col min="4103" max="4103" width="13.42578125" style="2" bestFit="1" customWidth="1"/>
    <col min="4104" max="4352" width="9.140625" style="2"/>
    <col min="4353" max="4353" width="94.7109375" style="2" customWidth="1"/>
    <col min="4354" max="4354" width="11.7109375" style="2" customWidth="1"/>
    <col min="4355" max="4355" width="18.85546875" style="2" customWidth="1"/>
    <col min="4356" max="4356" width="18.140625" style="2" customWidth="1"/>
    <col min="4357" max="4357" width="12.7109375" style="2" customWidth="1"/>
    <col min="4358" max="4358" width="9.140625" style="2"/>
    <col min="4359" max="4359" width="13.42578125" style="2" bestFit="1" customWidth="1"/>
    <col min="4360" max="4608" width="9.140625" style="2"/>
    <col min="4609" max="4609" width="94.7109375" style="2" customWidth="1"/>
    <col min="4610" max="4610" width="11.7109375" style="2" customWidth="1"/>
    <col min="4611" max="4611" width="18.85546875" style="2" customWidth="1"/>
    <col min="4612" max="4612" width="18.140625" style="2" customWidth="1"/>
    <col min="4613" max="4613" width="12.7109375" style="2" customWidth="1"/>
    <col min="4614" max="4614" width="9.140625" style="2"/>
    <col min="4615" max="4615" width="13.42578125" style="2" bestFit="1" customWidth="1"/>
    <col min="4616" max="4864" width="9.140625" style="2"/>
    <col min="4865" max="4865" width="94.7109375" style="2" customWidth="1"/>
    <col min="4866" max="4866" width="11.7109375" style="2" customWidth="1"/>
    <col min="4867" max="4867" width="18.85546875" style="2" customWidth="1"/>
    <col min="4868" max="4868" width="18.140625" style="2" customWidth="1"/>
    <col min="4869" max="4869" width="12.7109375" style="2" customWidth="1"/>
    <col min="4870" max="4870" width="9.140625" style="2"/>
    <col min="4871" max="4871" width="13.42578125" style="2" bestFit="1" customWidth="1"/>
    <col min="4872" max="5120" width="9.140625" style="2"/>
    <col min="5121" max="5121" width="94.7109375" style="2" customWidth="1"/>
    <col min="5122" max="5122" width="11.7109375" style="2" customWidth="1"/>
    <col min="5123" max="5123" width="18.85546875" style="2" customWidth="1"/>
    <col min="5124" max="5124" width="18.140625" style="2" customWidth="1"/>
    <col min="5125" max="5125" width="12.7109375" style="2" customWidth="1"/>
    <col min="5126" max="5126" width="9.140625" style="2"/>
    <col min="5127" max="5127" width="13.42578125" style="2" bestFit="1" customWidth="1"/>
    <col min="5128" max="5376" width="9.140625" style="2"/>
    <col min="5377" max="5377" width="94.7109375" style="2" customWidth="1"/>
    <col min="5378" max="5378" width="11.7109375" style="2" customWidth="1"/>
    <col min="5379" max="5379" width="18.85546875" style="2" customWidth="1"/>
    <col min="5380" max="5380" width="18.140625" style="2" customWidth="1"/>
    <col min="5381" max="5381" width="12.7109375" style="2" customWidth="1"/>
    <col min="5382" max="5382" width="9.140625" style="2"/>
    <col min="5383" max="5383" width="13.42578125" style="2" bestFit="1" customWidth="1"/>
    <col min="5384" max="5632" width="9.140625" style="2"/>
    <col min="5633" max="5633" width="94.7109375" style="2" customWidth="1"/>
    <col min="5634" max="5634" width="11.7109375" style="2" customWidth="1"/>
    <col min="5635" max="5635" width="18.85546875" style="2" customWidth="1"/>
    <col min="5636" max="5636" width="18.140625" style="2" customWidth="1"/>
    <col min="5637" max="5637" width="12.7109375" style="2" customWidth="1"/>
    <col min="5638" max="5638" width="9.140625" style="2"/>
    <col min="5639" max="5639" width="13.42578125" style="2" bestFit="1" customWidth="1"/>
    <col min="5640" max="5888" width="9.140625" style="2"/>
    <col min="5889" max="5889" width="94.7109375" style="2" customWidth="1"/>
    <col min="5890" max="5890" width="11.7109375" style="2" customWidth="1"/>
    <col min="5891" max="5891" width="18.85546875" style="2" customWidth="1"/>
    <col min="5892" max="5892" width="18.140625" style="2" customWidth="1"/>
    <col min="5893" max="5893" width="12.7109375" style="2" customWidth="1"/>
    <col min="5894" max="5894" width="9.140625" style="2"/>
    <col min="5895" max="5895" width="13.42578125" style="2" bestFit="1" customWidth="1"/>
    <col min="5896" max="6144" width="9.140625" style="2"/>
    <col min="6145" max="6145" width="94.7109375" style="2" customWidth="1"/>
    <col min="6146" max="6146" width="11.7109375" style="2" customWidth="1"/>
    <col min="6147" max="6147" width="18.85546875" style="2" customWidth="1"/>
    <col min="6148" max="6148" width="18.140625" style="2" customWidth="1"/>
    <col min="6149" max="6149" width="12.7109375" style="2" customWidth="1"/>
    <col min="6150" max="6150" width="9.140625" style="2"/>
    <col min="6151" max="6151" width="13.42578125" style="2" bestFit="1" customWidth="1"/>
    <col min="6152" max="6400" width="9.140625" style="2"/>
    <col min="6401" max="6401" width="94.7109375" style="2" customWidth="1"/>
    <col min="6402" max="6402" width="11.7109375" style="2" customWidth="1"/>
    <col min="6403" max="6403" width="18.85546875" style="2" customWidth="1"/>
    <col min="6404" max="6404" width="18.140625" style="2" customWidth="1"/>
    <col min="6405" max="6405" width="12.7109375" style="2" customWidth="1"/>
    <col min="6406" max="6406" width="9.140625" style="2"/>
    <col min="6407" max="6407" width="13.42578125" style="2" bestFit="1" customWidth="1"/>
    <col min="6408" max="6656" width="9.140625" style="2"/>
    <col min="6657" max="6657" width="94.7109375" style="2" customWidth="1"/>
    <col min="6658" max="6658" width="11.7109375" style="2" customWidth="1"/>
    <col min="6659" max="6659" width="18.85546875" style="2" customWidth="1"/>
    <col min="6660" max="6660" width="18.140625" style="2" customWidth="1"/>
    <col min="6661" max="6661" width="12.7109375" style="2" customWidth="1"/>
    <col min="6662" max="6662" width="9.140625" style="2"/>
    <col min="6663" max="6663" width="13.42578125" style="2" bestFit="1" customWidth="1"/>
    <col min="6664" max="6912" width="9.140625" style="2"/>
    <col min="6913" max="6913" width="94.7109375" style="2" customWidth="1"/>
    <col min="6914" max="6914" width="11.7109375" style="2" customWidth="1"/>
    <col min="6915" max="6915" width="18.85546875" style="2" customWidth="1"/>
    <col min="6916" max="6916" width="18.140625" style="2" customWidth="1"/>
    <col min="6917" max="6917" width="12.7109375" style="2" customWidth="1"/>
    <col min="6918" max="6918" width="9.140625" style="2"/>
    <col min="6919" max="6919" width="13.42578125" style="2" bestFit="1" customWidth="1"/>
    <col min="6920" max="7168" width="9.140625" style="2"/>
    <col min="7169" max="7169" width="94.7109375" style="2" customWidth="1"/>
    <col min="7170" max="7170" width="11.7109375" style="2" customWidth="1"/>
    <col min="7171" max="7171" width="18.85546875" style="2" customWidth="1"/>
    <col min="7172" max="7172" width="18.140625" style="2" customWidth="1"/>
    <col min="7173" max="7173" width="12.7109375" style="2" customWidth="1"/>
    <col min="7174" max="7174" width="9.140625" style="2"/>
    <col min="7175" max="7175" width="13.42578125" style="2" bestFit="1" customWidth="1"/>
    <col min="7176" max="7424" width="9.140625" style="2"/>
    <col min="7425" max="7425" width="94.7109375" style="2" customWidth="1"/>
    <col min="7426" max="7426" width="11.7109375" style="2" customWidth="1"/>
    <col min="7427" max="7427" width="18.85546875" style="2" customWidth="1"/>
    <col min="7428" max="7428" width="18.140625" style="2" customWidth="1"/>
    <col min="7429" max="7429" width="12.7109375" style="2" customWidth="1"/>
    <col min="7430" max="7430" width="9.140625" style="2"/>
    <col min="7431" max="7431" width="13.42578125" style="2" bestFit="1" customWidth="1"/>
    <col min="7432" max="7680" width="9.140625" style="2"/>
    <col min="7681" max="7681" width="94.7109375" style="2" customWidth="1"/>
    <col min="7682" max="7682" width="11.7109375" style="2" customWidth="1"/>
    <col min="7683" max="7683" width="18.85546875" style="2" customWidth="1"/>
    <col min="7684" max="7684" width="18.140625" style="2" customWidth="1"/>
    <col min="7685" max="7685" width="12.7109375" style="2" customWidth="1"/>
    <col min="7686" max="7686" width="9.140625" style="2"/>
    <col min="7687" max="7687" width="13.42578125" style="2" bestFit="1" customWidth="1"/>
    <col min="7688" max="7936" width="9.140625" style="2"/>
    <col min="7937" max="7937" width="94.7109375" style="2" customWidth="1"/>
    <col min="7938" max="7938" width="11.7109375" style="2" customWidth="1"/>
    <col min="7939" max="7939" width="18.85546875" style="2" customWidth="1"/>
    <col min="7940" max="7940" width="18.140625" style="2" customWidth="1"/>
    <col min="7941" max="7941" width="12.7109375" style="2" customWidth="1"/>
    <col min="7942" max="7942" width="9.140625" style="2"/>
    <col min="7943" max="7943" width="13.42578125" style="2" bestFit="1" customWidth="1"/>
    <col min="7944" max="8192" width="9.140625" style="2"/>
    <col min="8193" max="8193" width="94.7109375" style="2" customWidth="1"/>
    <col min="8194" max="8194" width="11.7109375" style="2" customWidth="1"/>
    <col min="8195" max="8195" width="18.85546875" style="2" customWidth="1"/>
    <col min="8196" max="8196" width="18.140625" style="2" customWidth="1"/>
    <col min="8197" max="8197" width="12.7109375" style="2" customWidth="1"/>
    <col min="8198" max="8198" width="9.140625" style="2"/>
    <col min="8199" max="8199" width="13.42578125" style="2" bestFit="1" customWidth="1"/>
    <col min="8200" max="8448" width="9.140625" style="2"/>
    <col min="8449" max="8449" width="94.7109375" style="2" customWidth="1"/>
    <col min="8450" max="8450" width="11.7109375" style="2" customWidth="1"/>
    <col min="8451" max="8451" width="18.85546875" style="2" customWidth="1"/>
    <col min="8452" max="8452" width="18.140625" style="2" customWidth="1"/>
    <col min="8453" max="8453" width="12.7109375" style="2" customWidth="1"/>
    <col min="8454" max="8454" width="9.140625" style="2"/>
    <col min="8455" max="8455" width="13.42578125" style="2" bestFit="1" customWidth="1"/>
    <col min="8456" max="8704" width="9.140625" style="2"/>
    <col min="8705" max="8705" width="94.7109375" style="2" customWidth="1"/>
    <col min="8706" max="8706" width="11.7109375" style="2" customWidth="1"/>
    <col min="8707" max="8707" width="18.85546875" style="2" customWidth="1"/>
    <col min="8708" max="8708" width="18.140625" style="2" customWidth="1"/>
    <col min="8709" max="8709" width="12.7109375" style="2" customWidth="1"/>
    <col min="8710" max="8710" width="9.140625" style="2"/>
    <col min="8711" max="8711" width="13.42578125" style="2" bestFit="1" customWidth="1"/>
    <col min="8712" max="8960" width="9.140625" style="2"/>
    <col min="8961" max="8961" width="94.7109375" style="2" customWidth="1"/>
    <col min="8962" max="8962" width="11.7109375" style="2" customWidth="1"/>
    <col min="8963" max="8963" width="18.85546875" style="2" customWidth="1"/>
    <col min="8964" max="8964" width="18.140625" style="2" customWidth="1"/>
    <col min="8965" max="8965" width="12.7109375" style="2" customWidth="1"/>
    <col min="8966" max="8966" width="9.140625" style="2"/>
    <col min="8967" max="8967" width="13.42578125" style="2" bestFit="1" customWidth="1"/>
    <col min="8968" max="9216" width="9.140625" style="2"/>
    <col min="9217" max="9217" width="94.7109375" style="2" customWidth="1"/>
    <col min="9218" max="9218" width="11.7109375" style="2" customWidth="1"/>
    <col min="9219" max="9219" width="18.85546875" style="2" customWidth="1"/>
    <col min="9220" max="9220" width="18.140625" style="2" customWidth="1"/>
    <col min="9221" max="9221" width="12.7109375" style="2" customWidth="1"/>
    <col min="9222" max="9222" width="9.140625" style="2"/>
    <col min="9223" max="9223" width="13.42578125" style="2" bestFit="1" customWidth="1"/>
    <col min="9224" max="9472" width="9.140625" style="2"/>
    <col min="9473" max="9473" width="94.7109375" style="2" customWidth="1"/>
    <col min="9474" max="9474" width="11.7109375" style="2" customWidth="1"/>
    <col min="9475" max="9475" width="18.85546875" style="2" customWidth="1"/>
    <col min="9476" max="9476" width="18.140625" style="2" customWidth="1"/>
    <col min="9477" max="9477" width="12.7109375" style="2" customWidth="1"/>
    <col min="9478" max="9478" width="9.140625" style="2"/>
    <col min="9479" max="9479" width="13.42578125" style="2" bestFit="1" customWidth="1"/>
    <col min="9480" max="9728" width="9.140625" style="2"/>
    <col min="9729" max="9729" width="94.7109375" style="2" customWidth="1"/>
    <col min="9730" max="9730" width="11.7109375" style="2" customWidth="1"/>
    <col min="9731" max="9731" width="18.85546875" style="2" customWidth="1"/>
    <col min="9732" max="9732" width="18.140625" style="2" customWidth="1"/>
    <col min="9733" max="9733" width="12.7109375" style="2" customWidth="1"/>
    <col min="9734" max="9734" width="9.140625" style="2"/>
    <col min="9735" max="9735" width="13.42578125" style="2" bestFit="1" customWidth="1"/>
    <col min="9736" max="9984" width="9.140625" style="2"/>
    <col min="9985" max="9985" width="94.7109375" style="2" customWidth="1"/>
    <col min="9986" max="9986" width="11.7109375" style="2" customWidth="1"/>
    <col min="9987" max="9987" width="18.85546875" style="2" customWidth="1"/>
    <col min="9988" max="9988" width="18.140625" style="2" customWidth="1"/>
    <col min="9989" max="9989" width="12.7109375" style="2" customWidth="1"/>
    <col min="9990" max="9990" width="9.140625" style="2"/>
    <col min="9991" max="9991" width="13.42578125" style="2" bestFit="1" customWidth="1"/>
    <col min="9992" max="10240" width="9.140625" style="2"/>
    <col min="10241" max="10241" width="94.7109375" style="2" customWidth="1"/>
    <col min="10242" max="10242" width="11.7109375" style="2" customWidth="1"/>
    <col min="10243" max="10243" width="18.85546875" style="2" customWidth="1"/>
    <col min="10244" max="10244" width="18.140625" style="2" customWidth="1"/>
    <col min="10245" max="10245" width="12.7109375" style="2" customWidth="1"/>
    <col min="10246" max="10246" width="9.140625" style="2"/>
    <col min="10247" max="10247" width="13.42578125" style="2" bestFit="1" customWidth="1"/>
    <col min="10248" max="10496" width="9.140625" style="2"/>
    <col min="10497" max="10497" width="94.7109375" style="2" customWidth="1"/>
    <col min="10498" max="10498" width="11.7109375" style="2" customWidth="1"/>
    <col min="10499" max="10499" width="18.85546875" style="2" customWidth="1"/>
    <col min="10500" max="10500" width="18.140625" style="2" customWidth="1"/>
    <col min="10501" max="10501" width="12.7109375" style="2" customWidth="1"/>
    <col min="10502" max="10502" width="9.140625" style="2"/>
    <col min="10503" max="10503" width="13.42578125" style="2" bestFit="1" customWidth="1"/>
    <col min="10504" max="10752" width="9.140625" style="2"/>
    <col min="10753" max="10753" width="94.7109375" style="2" customWidth="1"/>
    <col min="10754" max="10754" width="11.7109375" style="2" customWidth="1"/>
    <col min="10755" max="10755" width="18.85546875" style="2" customWidth="1"/>
    <col min="10756" max="10756" width="18.140625" style="2" customWidth="1"/>
    <col min="10757" max="10757" width="12.7109375" style="2" customWidth="1"/>
    <col min="10758" max="10758" width="9.140625" style="2"/>
    <col min="10759" max="10759" width="13.42578125" style="2" bestFit="1" customWidth="1"/>
    <col min="10760" max="11008" width="9.140625" style="2"/>
    <col min="11009" max="11009" width="94.7109375" style="2" customWidth="1"/>
    <col min="11010" max="11010" width="11.7109375" style="2" customWidth="1"/>
    <col min="11011" max="11011" width="18.85546875" style="2" customWidth="1"/>
    <col min="11012" max="11012" width="18.140625" style="2" customWidth="1"/>
    <col min="11013" max="11013" width="12.7109375" style="2" customWidth="1"/>
    <col min="11014" max="11014" width="9.140625" style="2"/>
    <col min="11015" max="11015" width="13.42578125" style="2" bestFit="1" customWidth="1"/>
    <col min="11016" max="11264" width="9.140625" style="2"/>
    <col min="11265" max="11265" width="94.7109375" style="2" customWidth="1"/>
    <col min="11266" max="11266" width="11.7109375" style="2" customWidth="1"/>
    <col min="11267" max="11267" width="18.85546875" style="2" customWidth="1"/>
    <col min="11268" max="11268" width="18.140625" style="2" customWidth="1"/>
    <col min="11269" max="11269" width="12.7109375" style="2" customWidth="1"/>
    <col min="11270" max="11270" width="9.140625" style="2"/>
    <col min="11271" max="11271" width="13.42578125" style="2" bestFit="1" customWidth="1"/>
    <col min="11272" max="11520" width="9.140625" style="2"/>
    <col min="11521" max="11521" width="94.7109375" style="2" customWidth="1"/>
    <col min="11522" max="11522" width="11.7109375" style="2" customWidth="1"/>
    <col min="11523" max="11523" width="18.85546875" style="2" customWidth="1"/>
    <col min="11524" max="11524" width="18.140625" style="2" customWidth="1"/>
    <col min="11525" max="11525" width="12.7109375" style="2" customWidth="1"/>
    <col min="11526" max="11526" width="9.140625" style="2"/>
    <col min="11527" max="11527" width="13.42578125" style="2" bestFit="1" customWidth="1"/>
    <col min="11528" max="11776" width="9.140625" style="2"/>
    <col min="11777" max="11777" width="94.7109375" style="2" customWidth="1"/>
    <col min="11778" max="11778" width="11.7109375" style="2" customWidth="1"/>
    <col min="11779" max="11779" width="18.85546875" style="2" customWidth="1"/>
    <col min="11780" max="11780" width="18.140625" style="2" customWidth="1"/>
    <col min="11781" max="11781" width="12.7109375" style="2" customWidth="1"/>
    <col min="11782" max="11782" width="9.140625" style="2"/>
    <col min="11783" max="11783" width="13.42578125" style="2" bestFit="1" customWidth="1"/>
    <col min="11784" max="12032" width="9.140625" style="2"/>
    <col min="12033" max="12033" width="94.7109375" style="2" customWidth="1"/>
    <col min="12034" max="12034" width="11.7109375" style="2" customWidth="1"/>
    <col min="12035" max="12035" width="18.85546875" style="2" customWidth="1"/>
    <col min="12036" max="12036" width="18.140625" style="2" customWidth="1"/>
    <col min="12037" max="12037" width="12.7109375" style="2" customWidth="1"/>
    <col min="12038" max="12038" width="9.140625" style="2"/>
    <col min="12039" max="12039" width="13.42578125" style="2" bestFit="1" customWidth="1"/>
    <col min="12040" max="12288" width="9.140625" style="2"/>
    <col min="12289" max="12289" width="94.7109375" style="2" customWidth="1"/>
    <col min="12290" max="12290" width="11.7109375" style="2" customWidth="1"/>
    <col min="12291" max="12291" width="18.85546875" style="2" customWidth="1"/>
    <col min="12292" max="12292" width="18.140625" style="2" customWidth="1"/>
    <col min="12293" max="12293" width="12.7109375" style="2" customWidth="1"/>
    <col min="12294" max="12294" width="9.140625" style="2"/>
    <col min="12295" max="12295" width="13.42578125" style="2" bestFit="1" customWidth="1"/>
    <col min="12296" max="12544" width="9.140625" style="2"/>
    <col min="12545" max="12545" width="94.7109375" style="2" customWidth="1"/>
    <col min="12546" max="12546" width="11.7109375" style="2" customWidth="1"/>
    <col min="12547" max="12547" width="18.85546875" style="2" customWidth="1"/>
    <col min="12548" max="12548" width="18.140625" style="2" customWidth="1"/>
    <col min="12549" max="12549" width="12.7109375" style="2" customWidth="1"/>
    <col min="12550" max="12550" width="9.140625" style="2"/>
    <col min="12551" max="12551" width="13.42578125" style="2" bestFit="1" customWidth="1"/>
    <col min="12552" max="12800" width="9.140625" style="2"/>
    <col min="12801" max="12801" width="94.7109375" style="2" customWidth="1"/>
    <col min="12802" max="12802" width="11.7109375" style="2" customWidth="1"/>
    <col min="12803" max="12803" width="18.85546875" style="2" customWidth="1"/>
    <col min="12804" max="12804" width="18.140625" style="2" customWidth="1"/>
    <col min="12805" max="12805" width="12.7109375" style="2" customWidth="1"/>
    <col min="12806" max="12806" width="9.140625" style="2"/>
    <col min="12807" max="12807" width="13.42578125" style="2" bestFit="1" customWidth="1"/>
    <col min="12808" max="13056" width="9.140625" style="2"/>
    <col min="13057" max="13057" width="94.7109375" style="2" customWidth="1"/>
    <col min="13058" max="13058" width="11.7109375" style="2" customWidth="1"/>
    <col min="13059" max="13059" width="18.85546875" style="2" customWidth="1"/>
    <col min="13060" max="13060" width="18.140625" style="2" customWidth="1"/>
    <col min="13061" max="13061" width="12.7109375" style="2" customWidth="1"/>
    <col min="13062" max="13062" width="9.140625" style="2"/>
    <col min="13063" max="13063" width="13.42578125" style="2" bestFit="1" customWidth="1"/>
    <col min="13064" max="13312" width="9.140625" style="2"/>
    <col min="13313" max="13313" width="94.7109375" style="2" customWidth="1"/>
    <col min="13314" max="13314" width="11.7109375" style="2" customWidth="1"/>
    <col min="13315" max="13315" width="18.85546875" style="2" customWidth="1"/>
    <col min="13316" max="13316" width="18.140625" style="2" customWidth="1"/>
    <col min="13317" max="13317" width="12.7109375" style="2" customWidth="1"/>
    <col min="13318" max="13318" width="9.140625" style="2"/>
    <col min="13319" max="13319" width="13.42578125" style="2" bestFit="1" customWidth="1"/>
    <col min="13320" max="13568" width="9.140625" style="2"/>
    <col min="13569" max="13569" width="94.7109375" style="2" customWidth="1"/>
    <col min="13570" max="13570" width="11.7109375" style="2" customWidth="1"/>
    <col min="13571" max="13571" width="18.85546875" style="2" customWidth="1"/>
    <col min="13572" max="13572" width="18.140625" style="2" customWidth="1"/>
    <col min="13573" max="13573" width="12.7109375" style="2" customWidth="1"/>
    <col min="13574" max="13574" width="9.140625" style="2"/>
    <col min="13575" max="13575" width="13.42578125" style="2" bestFit="1" customWidth="1"/>
    <col min="13576" max="13824" width="9.140625" style="2"/>
    <col min="13825" max="13825" width="94.7109375" style="2" customWidth="1"/>
    <col min="13826" max="13826" width="11.7109375" style="2" customWidth="1"/>
    <col min="13827" max="13827" width="18.85546875" style="2" customWidth="1"/>
    <col min="13828" max="13828" width="18.140625" style="2" customWidth="1"/>
    <col min="13829" max="13829" width="12.7109375" style="2" customWidth="1"/>
    <col min="13830" max="13830" width="9.140625" style="2"/>
    <col min="13831" max="13831" width="13.42578125" style="2" bestFit="1" customWidth="1"/>
    <col min="13832" max="14080" width="9.140625" style="2"/>
    <col min="14081" max="14081" width="94.7109375" style="2" customWidth="1"/>
    <col min="14082" max="14082" width="11.7109375" style="2" customWidth="1"/>
    <col min="14083" max="14083" width="18.85546875" style="2" customWidth="1"/>
    <col min="14084" max="14084" width="18.140625" style="2" customWidth="1"/>
    <col min="14085" max="14085" width="12.7109375" style="2" customWidth="1"/>
    <col min="14086" max="14086" width="9.140625" style="2"/>
    <col min="14087" max="14087" width="13.42578125" style="2" bestFit="1" customWidth="1"/>
    <col min="14088" max="14336" width="9.140625" style="2"/>
    <col min="14337" max="14337" width="94.7109375" style="2" customWidth="1"/>
    <col min="14338" max="14338" width="11.7109375" style="2" customWidth="1"/>
    <col min="14339" max="14339" width="18.85546875" style="2" customWidth="1"/>
    <col min="14340" max="14340" width="18.140625" style="2" customWidth="1"/>
    <col min="14341" max="14341" width="12.7109375" style="2" customWidth="1"/>
    <col min="14342" max="14342" width="9.140625" style="2"/>
    <col min="14343" max="14343" width="13.42578125" style="2" bestFit="1" customWidth="1"/>
    <col min="14344" max="14592" width="9.140625" style="2"/>
    <col min="14593" max="14593" width="94.7109375" style="2" customWidth="1"/>
    <col min="14594" max="14594" width="11.7109375" style="2" customWidth="1"/>
    <col min="14595" max="14595" width="18.85546875" style="2" customWidth="1"/>
    <col min="14596" max="14596" width="18.140625" style="2" customWidth="1"/>
    <col min="14597" max="14597" width="12.7109375" style="2" customWidth="1"/>
    <col min="14598" max="14598" width="9.140625" style="2"/>
    <col min="14599" max="14599" width="13.42578125" style="2" bestFit="1" customWidth="1"/>
    <col min="14600" max="14848" width="9.140625" style="2"/>
    <col min="14849" max="14849" width="94.7109375" style="2" customWidth="1"/>
    <col min="14850" max="14850" width="11.7109375" style="2" customWidth="1"/>
    <col min="14851" max="14851" width="18.85546875" style="2" customWidth="1"/>
    <col min="14852" max="14852" width="18.140625" style="2" customWidth="1"/>
    <col min="14853" max="14853" width="12.7109375" style="2" customWidth="1"/>
    <col min="14854" max="14854" width="9.140625" style="2"/>
    <col min="14855" max="14855" width="13.42578125" style="2" bestFit="1" customWidth="1"/>
    <col min="14856" max="15104" width="9.140625" style="2"/>
    <col min="15105" max="15105" width="94.7109375" style="2" customWidth="1"/>
    <col min="15106" max="15106" width="11.7109375" style="2" customWidth="1"/>
    <col min="15107" max="15107" width="18.85546875" style="2" customWidth="1"/>
    <col min="15108" max="15108" width="18.140625" style="2" customWidth="1"/>
    <col min="15109" max="15109" width="12.7109375" style="2" customWidth="1"/>
    <col min="15110" max="15110" width="9.140625" style="2"/>
    <col min="15111" max="15111" width="13.42578125" style="2" bestFit="1" customWidth="1"/>
    <col min="15112" max="15360" width="9.140625" style="2"/>
    <col min="15361" max="15361" width="94.7109375" style="2" customWidth="1"/>
    <col min="15362" max="15362" width="11.7109375" style="2" customWidth="1"/>
    <col min="15363" max="15363" width="18.85546875" style="2" customWidth="1"/>
    <col min="15364" max="15364" width="18.140625" style="2" customWidth="1"/>
    <col min="15365" max="15365" width="12.7109375" style="2" customWidth="1"/>
    <col min="15366" max="15366" width="9.140625" style="2"/>
    <col min="15367" max="15367" width="13.42578125" style="2" bestFit="1" customWidth="1"/>
    <col min="15368" max="15616" width="9.140625" style="2"/>
    <col min="15617" max="15617" width="94.7109375" style="2" customWidth="1"/>
    <col min="15618" max="15618" width="11.7109375" style="2" customWidth="1"/>
    <col min="15619" max="15619" width="18.85546875" style="2" customWidth="1"/>
    <col min="15620" max="15620" width="18.140625" style="2" customWidth="1"/>
    <col min="15621" max="15621" width="12.7109375" style="2" customWidth="1"/>
    <col min="15622" max="15622" width="9.140625" style="2"/>
    <col min="15623" max="15623" width="13.42578125" style="2" bestFit="1" customWidth="1"/>
    <col min="15624" max="15872" width="9.140625" style="2"/>
    <col min="15873" max="15873" width="94.7109375" style="2" customWidth="1"/>
    <col min="15874" max="15874" width="11.7109375" style="2" customWidth="1"/>
    <col min="15875" max="15875" width="18.85546875" style="2" customWidth="1"/>
    <col min="15876" max="15876" width="18.140625" style="2" customWidth="1"/>
    <col min="15877" max="15877" width="12.7109375" style="2" customWidth="1"/>
    <col min="15878" max="15878" width="9.140625" style="2"/>
    <col min="15879" max="15879" width="13.42578125" style="2" bestFit="1" customWidth="1"/>
    <col min="15880" max="16128" width="9.140625" style="2"/>
    <col min="16129" max="16129" width="94.7109375" style="2" customWidth="1"/>
    <col min="16130" max="16130" width="11.7109375" style="2" customWidth="1"/>
    <col min="16131" max="16131" width="18.85546875" style="2" customWidth="1"/>
    <col min="16132" max="16132" width="18.140625" style="2" customWidth="1"/>
    <col min="16133" max="16133" width="12.7109375" style="2" customWidth="1"/>
    <col min="16134" max="16134" width="9.140625" style="2"/>
    <col min="16135" max="16135" width="13.42578125" style="2" bestFit="1" customWidth="1"/>
    <col min="16136" max="16384" width="9.140625" style="2"/>
  </cols>
  <sheetData>
    <row r="1" spans="1:4">
      <c r="A1" s="3" t="s">
        <v>113</v>
      </c>
      <c r="B1" s="3"/>
      <c r="C1" s="4"/>
      <c r="D1" s="5" t="s">
        <v>207</v>
      </c>
    </row>
    <row r="2" spans="1:4">
      <c r="A2" s="6"/>
      <c r="B2" s="6"/>
      <c r="C2" s="7"/>
      <c r="D2" s="5" t="s">
        <v>156</v>
      </c>
    </row>
    <row r="3" spans="1:4">
      <c r="B3" s="8"/>
      <c r="C3" s="9"/>
      <c r="D3" s="5" t="s">
        <v>117</v>
      </c>
    </row>
    <row r="4" spans="1:4">
      <c r="A4" s="3"/>
      <c r="B4" s="8"/>
      <c r="C4" s="9"/>
      <c r="D4" s="55"/>
    </row>
    <row r="5" spans="1:4">
      <c r="A5" s="10" t="s">
        <v>208</v>
      </c>
      <c r="B5" s="11"/>
      <c r="C5" s="11"/>
      <c r="D5" s="11"/>
    </row>
    <row r="6" spans="1:4" ht="13.5" customHeight="1">
      <c r="A6" s="56"/>
      <c r="B6" s="56"/>
      <c r="C6" s="56"/>
      <c r="D6" s="56"/>
    </row>
    <row r="7" spans="1:4" ht="22.5" customHeight="1">
      <c r="A7" s="175" t="s">
        <v>209</v>
      </c>
      <c r="B7" s="175"/>
      <c r="C7" s="175"/>
      <c r="D7" s="175"/>
    </row>
    <row r="8" spans="1:4">
      <c r="A8" s="173" t="s">
        <v>306</v>
      </c>
      <c r="B8" s="173"/>
      <c r="C8" s="173"/>
      <c r="D8" s="173"/>
    </row>
    <row r="9" spans="1:4" ht="16.5" thickBot="1">
      <c r="A9" s="17"/>
      <c r="B9" s="17"/>
      <c r="C9" s="17"/>
      <c r="D9" s="57" t="s">
        <v>120</v>
      </c>
    </row>
    <row r="10" spans="1:4" ht="36" customHeight="1" thickBot="1">
      <c r="A10" s="58" t="s">
        <v>28</v>
      </c>
      <c r="B10" s="59" t="s">
        <v>29</v>
      </c>
      <c r="C10" s="60" t="s">
        <v>30</v>
      </c>
      <c r="D10" s="61" t="s">
        <v>31</v>
      </c>
    </row>
    <row r="11" spans="1:4" ht="20.100000000000001" customHeight="1">
      <c r="A11" s="62" t="s">
        <v>23</v>
      </c>
      <c r="B11" s="63" t="s">
        <v>32</v>
      </c>
      <c r="C11" s="64">
        <v>41830158</v>
      </c>
      <c r="D11" s="65">
        <v>19874815</v>
      </c>
    </row>
    <row r="12" spans="1:4" ht="23.25" customHeight="1">
      <c r="A12" s="66" t="s">
        <v>210</v>
      </c>
      <c r="B12" s="67" t="s">
        <v>35</v>
      </c>
      <c r="C12" s="64">
        <v>33991479</v>
      </c>
      <c r="D12" s="69">
        <v>16691965</v>
      </c>
    </row>
    <row r="13" spans="1:4" ht="20.100000000000001" customHeight="1">
      <c r="A13" s="70" t="s">
        <v>211</v>
      </c>
      <c r="B13" s="67" t="s">
        <v>37</v>
      </c>
      <c r="C13" s="71">
        <f>SUM(C11-C12)</f>
        <v>7838679</v>
      </c>
      <c r="D13" s="72">
        <f>SUM(D11-D12)</f>
        <v>3182850</v>
      </c>
    </row>
    <row r="14" spans="1:4" ht="20.100000000000001" customHeight="1">
      <c r="A14" s="73" t="s">
        <v>7</v>
      </c>
      <c r="B14" s="67" t="s">
        <v>38</v>
      </c>
      <c r="C14" s="64">
        <v>3121744</v>
      </c>
      <c r="D14" s="69">
        <v>6027581</v>
      </c>
    </row>
    <row r="15" spans="1:4" ht="20.100000000000001" customHeight="1">
      <c r="A15" s="73" t="s">
        <v>212</v>
      </c>
      <c r="B15" s="67" t="s">
        <v>40</v>
      </c>
      <c r="C15" s="64">
        <v>1239721</v>
      </c>
      <c r="D15" s="69">
        <v>1273340</v>
      </c>
    </row>
    <row r="16" spans="1:4" ht="20.100000000000001" customHeight="1">
      <c r="A16" s="73" t="s">
        <v>8</v>
      </c>
      <c r="B16" s="67" t="s">
        <v>42</v>
      </c>
      <c r="C16" s="64">
        <v>177737</v>
      </c>
      <c r="D16" s="69">
        <v>844472</v>
      </c>
    </row>
    <row r="17" spans="1:7" ht="20.100000000000001" customHeight="1">
      <c r="A17" s="73" t="s">
        <v>9</v>
      </c>
      <c r="B17" s="67" t="s">
        <v>44</v>
      </c>
      <c r="C17" s="64">
        <v>309208</v>
      </c>
      <c r="D17" s="75">
        <v>404433</v>
      </c>
      <c r="E17" s="1"/>
    </row>
    <row r="18" spans="1:7" ht="24" customHeight="1">
      <c r="A18" s="76" t="s">
        <v>213</v>
      </c>
      <c r="B18" s="77" t="s">
        <v>45</v>
      </c>
      <c r="C18" s="78">
        <f>C13-C14-C15-C16+C17</f>
        <v>3608685</v>
      </c>
      <c r="D18" s="79">
        <f>D13-D14-D15-D16+D17</f>
        <v>-4558110</v>
      </c>
      <c r="E18" s="1"/>
    </row>
    <row r="19" spans="1:7" ht="20.100000000000001" customHeight="1">
      <c r="A19" s="73" t="s">
        <v>214</v>
      </c>
      <c r="B19" s="67" t="s">
        <v>47</v>
      </c>
      <c r="C19" s="64">
        <v>4749587</v>
      </c>
      <c r="D19" s="69">
        <v>4179919</v>
      </c>
    </row>
    <row r="20" spans="1:7" ht="18" customHeight="1">
      <c r="A20" s="66" t="s">
        <v>27</v>
      </c>
      <c r="B20" s="67" t="s">
        <v>48</v>
      </c>
      <c r="C20" s="64">
        <v>7784389</v>
      </c>
      <c r="D20" s="69">
        <v>10618727</v>
      </c>
    </row>
    <row r="21" spans="1:7" ht="37.5" customHeight="1">
      <c r="A21" s="66" t="s">
        <v>215</v>
      </c>
      <c r="B21" s="67" t="s">
        <v>49</v>
      </c>
      <c r="C21" s="64">
        <v>82209</v>
      </c>
      <c r="D21" s="69"/>
    </row>
    <row r="22" spans="1:7" ht="21" customHeight="1">
      <c r="A22" s="66" t="s">
        <v>216</v>
      </c>
      <c r="B22" s="67" t="s">
        <v>50</v>
      </c>
      <c r="C22" s="64">
        <v>134941.05997</v>
      </c>
      <c r="D22" s="80">
        <v>263556</v>
      </c>
    </row>
    <row r="23" spans="1:7" ht="21" customHeight="1">
      <c r="A23" s="66" t="s">
        <v>217</v>
      </c>
      <c r="B23" s="67" t="s">
        <v>52</v>
      </c>
      <c r="C23" s="64">
        <v>286145.3602</v>
      </c>
      <c r="D23" s="69">
        <v>518291</v>
      </c>
      <c r="E23" s="1"/>
    </row>
    <row r="24" spans="1:7" ht="25.5" customHeight="1">
      <c r="A24" s="76" t="s">
        <v>218</v>
      </c>
      <c r="B24" s="77" t="s">
        <v>142</v>
      </c>
      <c r="C24" s="71">
        <f>C18+C19-C20+C21+C22-C23</f>
        <v>504887.69977000006</v>
      </c>
      <c r="D24" s="72">
        <f>D18+D19-D20+D21+D22-D23</f>
        <v>-11251653</v>
      </c>
      <c r="E24" s="1"/>
    </row>
    <row r="25" spans="1:7" ht="20.100000000000001" customHeight="1">
      <c r="A25" s="73" t="s">
        <v>219</v>
      </c>
      <c r="B25" s="67" t="s">
        <v>143</v>
      </c>
      <c r="C25" s="64">
        <v>391429</v>
      </c>
      <c r="D25" s="69">
        <v>127702</v>
      </c>
    </row>
    <row r="26" spans="1:7" ht="37.5" customHeight="1">
      <c r="A26" s="76" t="s">
        <v>220</v>
      </c>
      <c r="B26" s="77" t="s">
        <v>221</v>
      </c>
      <c r="C26" s="71">
        <f>C24-C25</f>
        <v>113458.69977000006</v>
      </c>
      <c r="D26" s="72">
        <f>D24-D25</f>
        <v>-11379355</v>
      </c>
    </row>
    <row r="27" spans="1:7" ht="26.25" customHeight="1">
      <c r="A27" s="76" t="s">
        <v>222</v>
      </c>
      <c r="B27" s="77" t="s">
        <v>223</v>
      </c>
      <c r="C27" s="74"/>
      <c r="D27" s="69"/>
    </row>
    <row r="28" spans="1:7" ht="20.25" customHeight="1">
      <c r="A28" s="76" t="s">
        <v>224</v>
      </c>
      <c r="B28" s="77" t="s">
        <v>225</v>
      </c>
      <c r="C28" s="71">
        <f>C26+C27</f>
        <v>113458.69977000006</v>
      </c>
      <c r="D28" s="72">
        <f>D26+D27</f>
        <v>-11379355</v>
      </c>
    </row>
    <row r="29" spans="1:7" ht="20.25" customHeight="1">
      <c r="A29" s="66" t="s">
        <v>226</v>
      </c>
      <c r="B29" s="67"/>
      <c r="C29" s="74">
        <v>208640</v>
      </c>
      <c r="D29" s="81">
        <v>-11381893</v>
      </c>
      <c r="E29" s="82">
        <f>C28+C30</f>
        <v>18277.699770000065</v>
      </c>
    </row>
    <row r="30" spans="1:7" ht="20.25" customHeight="1">
      <c r="A30" s="66" t="s">
        <v>227</v>
      </c>
      <c r="B30" s="67"/>
      <c r="C30" s="74">
        <v>-95181</v>
      </c>
      <c r="D30" s="69">
        <v>2538</v>
      </c>
    </row>
    <row r="31" spans="1:7" ht="24.75" customHeight="1">
      <c r="A31" s="76" t="s">
        <v>228</v>
      </c>
      <c r="B31" s="77" t="s">
        <v>229</v>
      </c>
      <c r="C31" s="71">
        <f>SUM(C33:C43)</f>
        <v>-753729</v>
      </c>
      <c r="D31" s="72">
        <f>SUM(D33:D43)</f>
        <v>-83494</v>
      </c>
    </row>
    <row r="32" spans="1:7" ht="20.25" customHeight="1">
      <c r="A32" s="76" t="s">
        <v>33</v>
      </c>
      <c r="B32" s="67"/>
      <c r="C32" s="71"/>
      <c r="D32" s="72"/>
      <c r="G32" s="1"/>
    </row>
    <row r="33" spans="1:5" ht="20.25" customHeight="1">
      <c r="A33" s="66" t="s">
        <v>230</v>
      </c>
      <c r="B33" s="67" t="s">
        <v>231</v>
      </c>
      <c r="C33" s="74"/>
      <c r="D33" s="69"/>
    </row>
    <row r="34" spans="1:5" ht="21" customHeight="1">
      <c r="A34" s="66" t="s">
        <v>232</v>
      </c>
      <c r="B34" s="67" t="s">
        <v>233</v>
      </c>
      <c r="C34" s="74"/>
      <c r="D34" s="69"/>
    </row>
    <row r="35" spans="1:5" ht="40.5" customHeight="1">
      <c r="A35" s="66" t="s">
        <v>234</v>
      </c>
      <c r="B35" s="67" t="s">
        <v>235</v>
      </c>
      <c r="C35" s="74"/>
      <c r="D35" s="69"/>
    </row>
    <row r="36" spans="1:5" ht="22.5" customHeight="1">
      <c r="A36" s="66" t="s">
        <v>236</v>
      </c>
      <c r="B36" s="67" t="s">
        <v>237</v>
      </c>
      <c r="C36" s="74"/>
      <c r="D36" s="69"/>
    </row>
    <row r="37" spans="1:5" ht="27.75" customHeight="1">
      <c r="A37" s="66" t="s">
        <v>238</v>
      </c>
      <c r="B37" s="67" t="s">
        <v>239</v>
      </c>
      <c r="C37" s="74"/>
      <c r="D37" s="69"/>
    </row>
    <row r="38" spans="1:5" ht="20.25" customHeight="1">
      <c r="A38" s="66" t="s">
        <v>240</v>
      </c>
      <c r="B38" s="67" t="s">
        <v>241</v>
      </c>
      <c r="C38" s="74"/>
      <c r="D38" s="69"/>
    </row>
    <row r="39" spans="1:5" ht="21.75" customHeight="1">
      <c r="A39" s="66" t="s">
        <v>242</v>
      </c>
      <c r="B39" s="67" t="s">
        <v>243</v>
      </c>
      <c r="C39" s="74">
        <v>-753729</v>
      </c>
      <c r="D39" s="69">
        <v>-83494</v>
      </c>
    </row>
    <row r="40" spans="1:5" ht="20.25" customHeight="1">
      <c r="A40" s="66" t="s">
        <v>244</v>
      </c>
      <c r="B40" s="67" t="s">
        <v>245</v>
      </c>
      <c r="C40" s="74"/>
      <c r="D40" s="69"/>
    </row>
    <row r="41" spans="1:5" ht="20.25" customHeight="1">
      <c r="A41" s="66" t="s">
        <v>246</v>
      </c>
      <c r="B41" s="67" t="s">
        <v>247</v>
      </c>
      <c r="C41" s="74"/>
      <c r="D41" s="69"/>
    </row>
    <row r="42" spans="1:5" ht="23.25" customHeight="1">
      <c r="A42" s="66" t="s">
        <v>248</v>
      </c>
      <c r="B42" s="67" t="s">
        <v>249</v>
      </c>
      <c r="C42" s="74"/>
      <c r="D42" s="69"/>
    </row>
    <row r="43" spans="1:5" ht="22.5" customHeight="1">
      <c r="A43" s="66" t="s">
        <v>250</v>
      </c>
      <c r="B43" s="67" t="s">
        <v>251</v>
      </c>
      <c r="C43" s="74"/>
      <c r="D43" s="69"/>
    </row>
    <row r="44" spans="1:5" ht="20.25" customHeight="1">
      <c r="A44" s="76" t="s">
        <v>252</v>
      </c>
      <c r="B44" s="77" t="s">
        <v>253</v>
      </c>
      <c r="C44" s="71">
        <f>C28+C31</f>
        <v>-640270.30022999994</v>
      </c>
      <c r="D44" s="72">
        <f>D28+D31</f>
        <v>-11462849</v>
      </c>
    </row>
    <row r="45" spans="1:5" ht="20.25" customHeight="1">
      <c r="A45" s="66" t="s">
        <v>254</v>
      </c>
      <c r="B45" s="77"/>
      <c r="C45" s="71"/>
      <c r="D45" s="83"/>
      <c r="E45" s="1"/>
    </row>
    <row r="46" spans="1:5" ht="20.25" customHeight="1">
      <c r="A46" s="66" t="s">
        <v>226</v>
      </c>
      <c r="B46" s="77"/>
      <c r="C46" s="71">
        <f>C44-C47</f>
        <v>-545089.30022999994</v>
      </c>
      <c r="D46" s="83">
        <f>D44-D47</f>
        <v>-11465387</v>
      </c>
    </row>
    <row r="47" spans="1:5" ht="20.25" customHeight="1">
      <c r="A47" s="66" t="s">
        <v>227</v>
      </c>
      <c r="B47" s="77"/>
      <c r="C47" s="71">
        <f>C30</f>
        <v>-95181</v>
      </c>
      <c r="D47" s="83">
        <f>D30</f>
        <v>2538</v>
      </c>
    </row>
    <row r="48" spans="1:5" ht="20.25" customHeight="1">
      <c r="A48" s="66" t="s">
        <v>255</v>
      </c>
      <c r="B48" s="67"/>
      <c r="C48" s="74"/>
      <c r="D48" s="72"/>
    </row>
    <row r="49" spans="1:4" ht="20.25" customHeight="1">
      <c r="A49" s="66" t="s">
        <v>33</v>
      </c>
      <c r="B49" s="67"/>
      <c r="C49" s="74"/>
      <c r="D49" s="72"/>
    </row>
    <row r="50" spans="1:4" ht="20.25" customHeight="1">
      <c r="A50" s="66" t="s">
        <v>256</v>
      </c>
      <c r="B50" s="67"/>
      <c r="C50" s="74"/>
      <c r="D50" s="72"/>
    </row>
    <row r="51" spans="1:4" ht="20.25" customHeight="1">
      <c r="A51" s="66" t="s">
        <v>257</v>
      </c>
      <c r="B51" s="67"/>
      <c r="C51" s="84">
        <v>2.347402741030657</v>
      </c>
      <c r="D51" s="85">
        <v>-240</v>
      </c>
    </row>
    <row r="52" spans="1:4" ht="20.25" customHeight="1">
      <c r="A52" s="66" t="s">
        <v>258</v>
      </c>
      <c r="B52" s="67"/>
      <c r="C52" s="74"/>
      <c r="D52" s="72"/>
    </row>
    <row r="53" spans="1:4" ht="20.25" customHeight="1">
      <c r="A53" s="66" t="s">
        <v>259</v>
      </c>
      <c r="B53" s="67"/>
      <c r="C53" s="74"/>
      <c r="D53" s="72"/>
    </row>
    <row r="54" spans="1:4" ht="20.25" customHeight="1">
      <c r="A54" s="66" t="s">
        <v>257</v>
      </c>
      <c r="B54" s="67"/>
      <c r="C54" s="74"/>
      <c r="D54" s="72"/>
    </row>
    <row r="55" spans="1:4" ht="20.25" customHeight="1" thickBot="1">
      <c r="A55" s="86" t="s">
        <v>258</v>
      </c>
      <c r="B55" s="87"/>
      <c r="C55" s="88"/>
      <c r="D55" s="89"/>
    </row>
    <row r="56" spans="1:4">
      <c r="C56" s="90"/>
      <c r="D56" s="90"/>
    </row>
    <row r="57" spans="1:4" ht="39.75" customHeight="1">
      <c r="A57" s="91" t="s">
        <v>260</v>
      </c>
      <c r="B57" s="10"/>
      <c r="C57" s="7"/>
      <c r="D57" s="7"/>
    </row>
    <row r="58" spans="1:4" ht="18.75">
      <c r="A58" s="92"/>
      <c r="B58" s="53"/>
      <c r="C58" s="7"/>
      <c r="D58" s="7"/>
    </row>
    <row r="59" spans="1:4" ht="28.5" customHeight="1">
      <c r="A59" s="91" t="s">
        <v>261</v>
      </c>
      <c r="B59" s="10"/>
      <c r="C59" s="7"/>
      <c r="D59" s="7"/>
    </row>
    <row r="60" spans="1:4">
      <c r="A60" s="8"/>
      <c r="B60" s="53"/>
      <c r="C60" s="7"/>
      <c r="D60" s="6"/>
    </row>
    <row r="61" spans="1:4">
      <c r="C61" s="1"/>
    </row>
    <row r="62" spans="1:4">
      <c r="A62" s="3"/>
      <c r="C62" s="1"/>
    </row>
    <row r="64" spans="1:4">
      <c r="A64" s="3"/>
    </row>
  </sheetData>
  <customSheetViews>
    <customSheetView guid="{8D41DE10-D7DC-40A6-A589-174DF059FEAE}" topLeftCell="A31">
      <pageMargins left="0.7" right="0.7" top="0.75" bottom="0.75" header="0.3" footer="0.3"/>
    </customSheetView>
    <customSheetView guid="{E91AF634-63C5-43C6-A950-DFB08CC2C2F4}" scale="60" showPageBreaks="1" printArea="1" view="pageBreakPreview">
      <selection activeCell="D56" sqref="D56"/>
      <colBreaks count="1" manualBreakCount="1">
        <brk id="4" max="1048575" man="1"/>
      </colBreaks>
      <pageMargins left="0.7" right="0.7" top="0.75" bottom="0.75" header="0.3" footer="0.3"/>
      <pageSetup paperSize="9" scale="58" orientation="portrait" r:id="rId1"/>
    </customSheetView>
  </customSheetViews>
  <mergeCells count="2">
    <mergeCell ref="A7:D7"/>
    <mergeCell ref="A8:D8"/>
  </mergeCells>
  <pageMargins left="0.7" right="0.7" top="0.75" bottom="0.75" header="0.3" footer="0.3"/>
  <pageSetup paperSize="9" scale="58" orientation="portrait" r:id="rId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B12" sqref="B12"/>
    </sheetView>
  </sheetViews>
  <sheetFormatPr defaultRowHeight="15"/>
  <cols>
    <col min="1" max="1" width="67.7109375" customWidth="1"/>
    <col min="2" max="2" width="10.42578125" customWidth="1"/>
    <col min="3" max="3" width="20.42578125" style="125" customWidth="1"/>
    <col min="4" max="4" width="19.7109375" style="125" customWidth="1"/>
    <col min="5" max="5" width="12.7109375" customWidth="1"/>
    <col min="257" max="257" width="67.7109375" customWidth="1"/>
    <col min="258" max="258" width="10.42578125" customWidth="1"/>
    <col min="259" max="259" width="20.42578125" customWidth="1"/>
    <col min="260" max="260" width="19.7109375" customWidth="1"/>
    <col min="261" max="261" width="12.7109375" customWidth="1"/>
    <col min="513" max="513" width="67.7109375" customWidth="1"/>
    <col min="514" max="514" width="10.42578125" customWidth="1"/>
    <col min="515" max="515" width="20.42578125" customWidth="1"/>
    <col min="516" max="516" width="19.7109375" customWidth="1"/>
    <col min="517" max="517" width="12.7109375" customWidth="1"/>
    <col min="769" max="769" width="67.7109375" customWidth="1"/>
    <col min="770" max="770" width="10.42578125" customWidth="1"/>
    <col min="771" max="771" width="20.42578125" customWidth="1"/>
    <col min="772" max="772" width="19.7109375" customWidth="1"/>
    <col min="773" max="773" width="12.7109375" customWidth="1"/>
    <col min="1025" max="1025" width="67.7109375" customWidth="1"/>
    <col min="1026" max="1026" width="10.42578125" customWidth="1"/>
    <col min="1027" max="1027" width="20.42578125" customWidth="1"/>
    <col min="1028" max="1028" width="19.7109375" customWidth="1"/>
    <col min="1029" max="1029" width="12.7109375" customWidth="1"/>
    <col min="1281" max="1281" width="67.7109375" customWidth="1"/>
    <col min="1282" max="1282" width="10.42578125" customWidth="1"/>
    <col min="1283" max="1283" width="20.42578125" customWidth="1"/>
    <col min="1284" max="1284" width="19.7109375" customWidth="1"/>
    <col min="1285" max="1285" width="12.7109375" customWidth="1"/>
    <col min="1537" max="1537" width="67.7109375" customWidth="1"/>
    <col min="1538" max="1538" width="10.42578125" customWidth="1"/>
    <col min="1539" max="1539" width="20.42578125" customWidth="1"/>
    <col min="1540" max="1540" width="19.7109375" customWidth="1"/>
    <col min="1541" max="1541" width="12.7109375" customWidth="1"/>
    <col min="1793" max="1793" width="67.7109375" customWidth="1"/>
    <col min="1794" max="1794" width="10.42578125" customWidth="1"/>
    <col min="1795" max="1795" width="20.42578125" customWidth="1"/>
    <col min="1796" max="1796" width="19.7109375" customWidth="1"/>
    <col min="1797" max="1797" width="12.7109375" customWidth="1"/>
    <col min="2049" max="2049" width="67.7109375" customWidth="1"/>
    <col min="2050" max="2050" width="10.42578125" customWidth="1"/>
    <col min="2051" max="2051" width="20.42578125" customWidth="1"/>
    <col min="2052" max="2052" width="19.7109375" customWidth="1"/>
    <col min="2053" max="2053" width="12.7109375" customWidth="1"/>
    <col min="2305" max="2305" width="67.7109375" customWidth="1"/>
    <col min="2306" max="2306" width="10.42578125" customWidth="1"/>
    <col min="2307" max="2307" width="20.42578125" customWidth="1"/>
    <col min="2308" max="2308" width="19.7109375" customWidth="1"/>
    <col min="2309" max="2309" width="12.7109375" customWidth="1"/>
    <col min="2561" max="2561" width="67.7109375" customWidth="1"/>
    <col min="2562" max="2562" width="10.42578125" customWidth="1"/>
    <col min="2563" max="2563" width="20.42578125" customWidth="1"/>
    <col min="2564" max="2564" width="19.7109375" customWidth="1"/>
    <col min="2565" max="2565" width="12.7109375" customWidth="1"/>
    <col min="2817" max="2817" width="67.7109375" customWidth="1"/>
    <col min="2818" max="2818" width="10.42578125" customWidth="1"/>
    <col min="2819" max="2819" width="20.42578125" customWidth="1"/>
    <col min="2820" max="2820" width="19.7109375" customWidth="1"/>
    <col min="2821" max="2821" width="12.7109375" customWidth="1"/>
    <col min="3073" max="3073" width="67.7109375" customWidth="1"/>
    <col min="3074" max="3074" width="10.42578125" customWidth="1"/>
    <col min="3075" max="3075" width="20.42578125" customWidth="1"/>
    <col min="3076" max="3076" width="19.7109375" customWidth="1"/>
    <col min="3077" max="3077" width="12.7109375" customWidth="1"/>
    <col min="3329" max="3329" width="67.7109375" customWidth="1"/>
    <col min="3330" max="3330" width="10.42578125" customWidth="1"/>
    <col min="3331" max="3331" width="20.42578125" customWidth="1"/>
    <col min="3332" max="3332" width="19.7109375" customWidth="1"/>
    <col min="3333" max="3333" width="12.7109375" customWidth="1"/>
    <col min="3585" max="3585" width="67.7109375" customWidth="1"/>
    <col min="3586" max="3586" width="10.42578125" customWidth="1"/>
    <col min="3587" max="3587" width="20.42578125" customWidth="1"/>
    <col min="3588" max="3588" width="19.7109375" customWidth="1"/>
    <col min="3589" max="3589" width="12.7109375" customWidth="1"/>
    <col min="3841" max="3841" width="67.7109375" customWidth="1"/>
    <col min="3842" max="3842" width="10.42578125" customWidth="1"/>
    <col min="3843" max="3843" width="20.42578125" customWidth="1"/>
    <col min="3844" max="3844" width="19.7109375" customWidth="1"/>
    <col min="3845" max="3845" width="12.7109375" customWidth="1"/>
    <col min="4097" max="4097" width="67.7109375" customWidth="1"/>
    <col min="4098" max="4098" width="10.42578125" customWidth="1"/>
    <col min="4099" max="4099" width="20.42578125" customWidth="1"/>
    <col min="4100" max="4100" width="19.7109375" customWidth="1"/>
    <col min="4101" max="4101" width="12.7109375" customWidth="1"/>
    <col min="4353" max="4353" width="67.7109375" customWidth="1"/>
    <col min="4354" max="4354" width="10.42578125" customWidth="1"/>
    <col min="4355" max="4355" width="20.42578125" customWidth="1"/>
    <col min="4356" max="4356" width="19.7109375" customWidth="1"/>
    <col min="4357" max="4357" width="12.7109375" customWidth="1"/>
    <col min="4609" max="4609" width="67.7109375" customWidth="1"/>
    <col min="4610" max="4610" width="10.42578125" customWidth="1"/>
    <col min="4611" max="4611" width="20.42578125" customWidth="1"/>
    <col min="4612" max="4612" width="19.7109375" customWidth="1"/>
    <col min="4613" max="4613" width="12.7109375" customWidth="1"/>
    <col min="4865" max="4865" width="67.7109375" customWidth="1"/>
    <col min="4866" max="4866" width="10.42578125" customWidth="1"/>
    <col min="4867" max="4867" width="20.42578125" customWidth="1"/>
    <col min="4868" max="4868" width="19.7109375" customWidth="1"/>
    <col min="4869" max="4869" width="12.7109375" customWidth="1"/>
    <col min="5121" max="5121" width="67.7109375" customWidth="1"/>
    <col min="5122" max="5122" width="10.42578125" customWidth="1"/>
    <col min="5123" max="5123" width="20.42578125" customWidth="1"/>
    <col min="5124" max="5124" width="19.7109375" customWidth="1"/>
    <col min="5125" max="5125" width="12.7109375" customWidth="1"/>
    <col min="5377" max="5377" width="67.7109375" customWidth="1"/>
    <col min="5378" max="5378" width="10.42578125" customWidth="1"/>
    <col min="5379" max="5379" width="20.42578125" customWidth="1"/>
    <col min="5380" max="5380" width="19.7109375" customWidth="1"/>
    <col min="5381" max="5381" width="12.7109375" customWidth="1"/>
    <col min="5633" max="5633" width="67.7109375" customWidth="1"/>
    <col min="5634" max="5634" width="10.42578125" customWidth="1"/>
    <col min="5635" max="5635" width="20.42578125" customWidth="1"/>
    <col min="5636" max="5636" width="19.7109375" customWidth="1"/>
    <col min="5637" max="5637" width="12.7109375" customWidth="1"/>
    <col min="5889" max="5889" width="67.7109375" customWidth="1"/>
    <col min="5890" max="5890" width="10.42578125" customWidth="1"/>
    <col min="5891" max="5891" width="20.42578125" customWidth="1"/>
    <col min="5892" max="5892" width="19.7109375" customWidth="1"/>
    <col min="5893" max="5893" width="12.7109375" customWidth="1"/>
    <col min="6145" max="6145" width="67.7109375" customWidth="1"/>
    <col min="6146" max="6146" width="10.42578125" customWidth="1"/>
    <col min="6147" max="6147" width="20.42578125" customWidth="1"/>
    <col min="6148" max="6148" width="19.7109375" customWidth="1"/>
    <col min="6149" max="6149" width="12.7109375" customWidth="1"/>
    <col min="6401" max="6401" width="67.7109375" customWidth="1"/>
    <col min="6402" max="6402" width="10.42578125" customWidth="1"/>
    <col min="6403" max="6403" width="20.42578125" customWidth="1"/>
    <col min="6404" max="6404" width="19.7109375" customWidth="1"/>
    <col min="6405" max="6405" width="12.7109375" customWidth="1"/>
    <col min="6657" max="6657" width="67.7109375" customWidth="1"/>
    <col min="6658" max="6658" width="10.42578125" customWidth="1"/>
    <col min="6659" max="6659" width="20.42578125" customWidth="1"/>
    <col min="6660" max="6660" width="19.7109375" customWidth="1"/>
    <col min="6661" max="6661" width="12.7109375" customWidth="1"/>
    <col min="6913" max="6913" width="67.7109375" customWidth="1"/>
    <col min="6914" max="6914" width="10.42578125" customWidth="1"/>
    <col min="6915" max="6915" width="20.42578125" customWidth="1"/>
    <col min="6916" max="6916" width="19.7109375" customWidth="1"/>
    <col min="6917" max="6917" width="12.7109375" customWidth="1"/>
    <col min="7169" max="7169" width="67.7109375" customWidth="1"/>
    <col min="7170" max="7170" width="10.42578125" customWidth="1"/>
    <col min="7171" max="7171" width="20.42578125" customWidth="1"/>
    <col min="7172" max="7172" width="19.7109375" customWidth="1"/>
    <col min="7173" max="7173" width="12.7109375" customWidth="1"/>
    <col min="7425" max="7425" width="67.7109375" customWidth="1"/>
    <col min="7426" max="7426" width="10.42578125" customWidth="1"/>
    <col min="7427" max="7427" width="20.42578125" customWidth="1"/>
    <col min="7428" max="7428" width="19.7109375" customWidth="1"/>
    <col min="7429" max="7429" width="12.7109375" customWidth="1"/>
    <col min="7681" max="7681" width="67.7109375" customWidth="1"/>
    <col min="7682" max="7682" width="10.42578125" customWidth="1"/>
    <col min="7683" max="7683" width="20.42578125" customWidth="1"/>
    <col min="7684" max="7684" width="19.7109375" customWidth="1"/>
    <col min="7685" max="7685" width="12.7109375" customWidth="1"/>
    <col min="7937" max="7937" width="67.7109375" customWidth="1"/>
    <col min="7938" max="7938" width="10.42578125" customWidth="1"/>
    <col min="7939" max="7939" width="20.42578125" customWidth="1"/>
    <col min="7940" max="7940" width="19.7109375" customWidth="1"/>
    <col min="7941" max="7941" width="12.7109375" customWidth="1"/>
    <col min="8193" max="8193" width="67.7109375" customWidth="1"/>
    <col min="8194" max="8194" width="10.42578125" customWidth="1"/>
    <col min="8195" max="8195" width="20.42578125" customWidth="1"/>
    <col min="8196" max="8196" width="19.7109375" customWidth="1"/>
    <col min="8197" max="8197" width="12.7109375" customWidth="1"/>
    <col min="8449" max="8449" width="67.7109375" customWidth="1"/>
    <col min="8450" max="8450" width="10.42578125" customWidth="1"/>
    <col min="8451" max="8451" width="20.42578125" customWidth="1"/>
    <col min="8452" max="8452" width="19.7109375" customWidth="1"/>
    <col min="8453" max="8453" width="12.7109375" customWidth="1"/>
    <col min="8705" max="8705" width="67.7109375" customWidth="1"/>
    <col min="8706" max="8706" width="10.42578125" customWidth="1"/>
    <col min="8707" max="8707" width="20.42578125" customWidth="1"/>
    <col min="8708" max="8708" width="19.7109375" customWidth="1"/>
    <col min="8709" max="8709" width="12.7109375" customWidth="1"/>
    <col min="8961" max="8961" width="67.7109375" customWidth="1"/>
    <col min="8962" max="8962" width="10.42578125" customWidth="1"/>
    <col min="8963" max="8963" width="20.42578125" customWidth="1"/>
    <col min="8964" max="8964" width="19.7109375" customWidth="1"/>
    <col min="8965" max="8965" width="12.7109375" customWidth="1"/>
    <col min="9217" max="9217" width="67.7109375" customWidth="1"/>
    <col min="9218" max="9218" width="10.42578125" customWidth="1"/>
    <col min="9219" max="9219" width="20.42578125" customWidth="1"/>
    <col min="9220" max="9220" width="19.7109375" customWidth="1"/>
    <col min="9221" max="9221" width="12.7109375" customWidth="1"/>
    <col min="9473" max="9473" width="67.7109375" customWidth="1"/>
    <col min="9474" max="9474" width="10.42578125" customWidth="1"/>
    <col min="9475" max="9475" width="20.42578125" customWidth="1"/>
    <col min="9476" max="9476" width="19.7109375" customWidth="1"/>
    <col min="9477" max="9477" width="12.7109375" customWidth="1"/>
    <col min="9729" max="9729" width="67.7109375" customWidth="1"/>
    <col min="9730" max="9730" width="10.42578125" customWidth="1"/>
    <col min="9731" max="9731" width="20.42578125" customWidth="1"/>
    <col min="9732" max="9732" width="19.7109375" customWidth="1"/>
    <col min="9733" max="9733" width="12.7109375" customWidth="1"/>
    <col min="9985" max="9985" width="67.7109375" customWidth="1"/>
    <col min="9986" max="9986" width="10.42578125" customWidth="1"/>
    <col min="9987" max="9987" width="20.42578125" customWidth="1"/>
    <col min="9988" max="9988" width="19.7109375" customWidth="1"/>
    <col min="9989" max="9989" width="12.7109375" customWidth="1"/>
    <col min="10241" max="10241" width="67.7109375" customWidth="1"/>
    <col min="10242" max="10242" width="10.42578125" customWidth="1"/>
    <col min="10243" max="10243" width="20.42578125" customWidth="1"/>
    <col min="10244" max="10244" width="19.7109375" customWidth="1"/>
    <col min="10245" max="10245" width="12.7109375" customWidth="1"/>
    <col min="10497" max="10497" width="67.7109375" customWidth="1"/>
    <col min="10498" max="10498" width="10.42578125" customWidth="1"/>
    <col min="10499" max="10499" width="20.42578125" customWidth="1"/>
    <col min="10500" max="10500" width="19.7109375" customWidth="1"/>
    <col min="10501" max="10501" width="12.7109375" customWidth="1"/>
    <col min="10753" max="10753" width="67.7109375" customWidth="1"/>
    <col min="10754" max="10754" width="10.42578125" customWidth="1"/>
    <col min="10755" max="10755" width="20.42578125" customWidth="1"/>
    <col min="10756" max="10756" width="19.7109375" customWidth="1"/>
    <col min="10757" max="10757" width="12.7109375" customWidth="1"/>
    <col min="11009" max="11009" width="67.7109375" customWidth="1"/>
    <col min="11010" max="11010" width="10.42578125" customWidth="1"/>
    <col min="11011" max="11011" width="20.42578125" customWidth="1"/>
    <col min="11012" max="11012" width="19.7109375" customWidth="1"/>
    <col min="11013" max="11013" width="12.7109375" customWidth="1"/>
    <col min="11265" max="11265" width="67.7109375" customWidth="1"/>
    <col min="11266" max="11266" width="10.42578125" customWidth="1"/>
    <col min="11267" max="11267" width="20.42578125" customWidth="1"/>
    <col min="11268" max="11268" width="19.7109375" customWidth="1"/>
    <col min="11269" max="11269" width="12.7109375" customWidth="1"/>
    <col min="11521" max="11521" width="67.7109375" customWidth="1"/>
    <col min="11522" max="11522" width="10.42578125" customWidth="1"/>
    <col min="11523" max="11523" width="20.42578125" customWidth="1"/>
    <col min="11524" max="11524" width="19.7109375" customWidth="1"/>
    <col min="11525" max="11525" width="12.7109375" customWidth="1"/>
    <col min="11777" max="11777" width="67.7109375" customWidth="1"/>
    <col min="11778" max="11778" width="10.42578125" customWidth="1"/>
    <col min="11779" max="11779" width="20.42578125" customWidth="1"/>
    <col min="11780" max="11780" width="19.7109375" customWidth="1"/>
    <col min="11781" max="11781" width="12.7109375" customWidth="1"/>
    <col min="12033" max="12033" width="67.7109375" customWidth="1"/>
    <col min="12034" max="12034" width="10.42578125" customWidth="1"/>
    <col min="12035" max="12035" width="20.42578125" customWidth="1"/>
    <col min="12036" max="12036" width="19.7109375" customWidth="1"/>
    <col min="12037" max="12037" width="12.7109375" customWidth="1"/>
    <col min="12289" max="12289" width="67.7109375" customWidth="1"/>
    <col min="12290" max="12290" width="10.42578125" customWidth="1"/>
    <col min="12291" max="12291" width="20.42578125" customWidth="1"/>
    <col min="12292" max="12292" width="19.7109375" customWidth="1"/>
    <col min="12293" max="12293" width="12.7109375" customWidth="1"/>
    <col min="12545" max="12545" width="67.7109375" customWidth="1"/>
    <col min="12546" max="12546" width="10.42578125" customWidth="1"/>
    <col min="12547" max="12547" width="20.42578125" customWidth="1"/>
    <col min="12548" max="12548" width="19.7109375" customWidth="1"/>
    <col min="12549" max="12549" width="12.7109375" customWidth="1"/>
    <col min="12801" max="12801" width="67.7109375" customWidth="1"/>
    <col min="12802" max="12802" width="10.42578125" customWidth="1"/>
    <col min="12803" max="12803" width="20.42578125" customWidth="1"/>
    <col min="12804" max="12804" width="19.7109375" customWidth="1"/>
    <col min="12805" max="12805" width="12.7109375" customWidth="1"/>
    <col min="13057" max="13057" width="67.7109375" customWidth="1"/>
    <col min="13058" max="13058" width="10.42578125" customWidth="1"/>
    <col min="13059" max="13059" width="20.42578125" customWidth="1"/>
    <col min="13060" max="13060" width="19.7109375" customWidth="1"/>
    <col min="13061" max="13061" width="12.7109375" customWidth="1"/>
    <col min="13313" max="13313" width="67.7109375" customWidth="1"/>
    <col min="13314" max="13314" width="10.42578125" customWidth="1"/>
    <col min="13315" max="13315" width="20.42578125" customWidth="1"/>
    <col min="13316" max="13316" width="19.7109375" customWidth="1"/>
    <col min="13317" max="13317" width="12.7109375" customWidth="1"/>
    <col min="13569" max="13569" width="67.7109375" customWidth="1"/>
    <col min="13570" max="13570" width="10.42578125" customWidth="1"/>
    <col min="13571" max="13571" width="20.42578125" customWidth="1"/>
    <col min="13572" max="13572" width="19.7109375" customWidth="1"/>
    <col min="13573" max="13573" width="12.7109375" customWidth="1"/>
    <col min="13825" max="13825" width="67.7109375" customWidth="1"/>
    <col min="13826" max="13826" width="10.42578125" customWidth="1"/>
    <col min="13827" max="13827" width="20.42578125" customWidth="1"/>
    <col min="13828" max="13828" width="19.7109375" customWidth="1"/>
    <col min="13829" max="13829" width="12.7109375" customWidth="1"/>
    <col min="14081" max="14081" width="67.7109375" customWidth="1"/>
    <col min="14082" max="14082" width="10.42578125" customWidth="1"/>
    <col min="14083" max="14083" width="20.42578125" customWidth="1"/>
    <col min="14084" max="14084" width="19.7109375" customWidth="1"/>
    <col min="14085" max="14085" width="12.7109375" customWidth="1"/>
    <col min="14337" max="14337" width="67.7109375" customWidth="1"/>
    <col min="14338" max="14338" width="10.42578125" customWidth="1"/>
    <col min="14339" max="14339" width="20.42578125" customWidth="1"/>
    <col min="14340" max="14340" width="19.7109375" customWidth="1"/>
    <col min="14341" max="14341" width="12.7109375" customWidth="1"/>
    <col min="14593" max="14593" width="67.7109375" customWidth="1"/>
    <col min="14594" max="14594" width="10.42578125" customWidth="1"/>
    <col min="14595" max="14595" width="20.42578125" customWidth="1"/>
    <col min="14596" max="14596" width="19.7109375" customWidth="1"/>
    <col min="14597" max="14597" width="12.7109375" customWidth="1"/>
    <col min="14849" max="14849" width="67.7109375" customWidth="1"/>
    <col min="14850" max="14850" width="10.42578125" customWidth="1"/>
    <col min="14851" max="14851" width="20.42578125" customWidth="1"/>
    <col min="14852" max="14852" width="19.7109375" customWidth="1"/>
    <col min="14853" max="14853" width="12.7109375" customWidth="1"/>
    <col min="15105" max="15105" width="67.7109375" customWidth="1"/>
    <col min="15106" max="15106" width="10.42578125" customWidth="1"/>
    <col min="15107" max="15107" width="20.42578125" customWidth="1"/>
    <col min="15108" max="15108" width="19.7109375" customWidth="1"/>
    <col min="15109" max="15109" width="12.7109375" customWidth="1"/>
    <col min="15361" max="15361" width="67.7109375" customWidth="1"/>
    <col min="15362" max="15362" width="10.42578125" customWidth="1"/>
    <col min="15363" max="15363" width="20.42578125" customWidth="1"/>
    <col min="15364" max="15364" width="19.7109375" customWidth="1"/>
    <col min="15365" max="15365" width="12.7109375" customWidth="1"/>
    <col min="15617" max="15617" width="67.7109375" customWidth="1"/>
    <col min="15618" max="15618" width="10.42578125" customWidth="1"/>
    <col min="15619" max="15619" width="20.42578125" customWidth="1"/>
    <col min="15620" max="15620" width="19.7109375" customWidth="1"/>
    <col min="15621" max="15621" width="12.7109375" customWidth="1"/>
    <col min="15873" max="15873" width="67.7109375" customWidth="1"/>
    <col min="15874" max="15874" width="10.42578125" customWidth="1"/>
    <col min="15875" max="15875" width="20.42578125" customWidth="1"/>
    <col min="15876" max="15876" width="19.7109375" customWidth="1"/>
    <col min="15877" max="15877" width="12.7109375" customWidth="1"/>
    <col min="16129" max="16129" width="67.7109375" customWidth="1"/>
    <col min="16130" max="16130" width="10.42578125" customWidth="1"/>
    <col min="16131" max="16131" width="20.42578125" customWidth="1"/>
    <col min="16132" max="16132" width="19.7109375" customWidth="1"/>
    <col min="16133" max="16133" width="12.7109375" customWidth="1"/>
  </cols>
  <sheetData>
    <row r="1" spans="1:5" ht="15.75">
      <c r="A1" s="3"/>
      <c r="B1" s="2"/>
      <c r="C1" s="93"/>
      <c r="D1" s="94" t="s">
        <v>114</v>
      </c>
      <c r="E1" s="2"/>
    </row>
    <row r="2" spans="1:5" ht="15.75">
      <c r="A2" s="2"/>
      <c r="B2" s="2"/>
      <c r="C2" s="93"/>
      <c r="D2" s="94" t="s">
        <v>115</v>
      </c>
      <c r="E2" s="2"/>
    </row>
    <row r="3" spans="1:5" ht="15.75">
      <c r="A3" s="2"/>
      <c r="B3" s="2"/>
      <c r="C3" s="93"/>
      <c r="D3" s="94" t="s">
        <v>116</v>
      </c>
      <c r="E3" s="2"/>
    </row>
    <row r="4" spans="1:5" ht="15.75">
      <c r="A4" s="2"/>
      <c r="B4" s="2"/>
      <c r="C4" s="93"/>
      <c r="D4" s="94" t="s">
        <v>117</v>
      </c>
      <c r="E4" s="2"/>
    </row>
    <row r="5" spans="1:5" ht="15.75">
      <c r="A5" s="2" t="s">
        <v>118</v>
      </c>
      <c r="B5" s="2"/>
      <c r="C5" s="93"/>
      <c r="D5" s="93"/>
      <c r="E5" s="2"/>
    </row>
    <row r="6" spans="1:5" ht="15.75">
      <c r="A6" s="2"/>
      <c r="B6" s="2"/>
      <c r="C6" s="93"/>
      <c r="D6" s="93"/>
      <c r="E6" s="2"/>
    </row>
    <row r="7" spans="1:5" ht="15.75">
      <c r="A7" s="176" t="s">
        <v>119</v>
      </c>
      <c r="B7" s="176"/>
      <c r="C7" s="176"/>
      <c r="D7" s="176"/>
      <c r="E7" s="2"/>
    </row>
    <row r="8" spans="1:5" ht="15.75">
      <c r="A8" s="177" t="s">
        <v>154</v>
      </c>
      <c r="B8" s="177"/>
      <c r="C8" s="177"/>
      <c r="D8" s="177"/>
      <c r="E8" s="2"/>
    </row>
    <row r="9" spans="1:5" ht="16.5" thickBot="1">
      <c r="A9" s="2"/>
      <c r="B9" s="2"/>
      <c r="C9" s="93"/>
      <c r="D9" s="94" t="s">
        <v>120</v>
      </c>
      <c r="E9" s="2"/>
    </row>
    <row r="10" spans="1:5" ht="31.5">
      <c r="A10" s="95" t="s">
        <v>28</v>
      </c>
      <c r="B10" s="96" t="s">
        <v>29</v>
      </c>
      <c r="C10" s="96" t="s">
        <v>30</v>
      </c>
      <c r="D10" s="97" t="s">
        <v>31</v>
      </c>
      <c r="E10" s="2"/>
    </row>
    <row r="11" spans="1:5" ht="31.5">
      <c r="A11" s="98" t="s">
        <v>121</v>
      </c>
      <c r="B11" s="99"/>
      <c r="C11" s="100"/>
      <c r="D11" s="101"/>
      <c r="E11" s="2"/>
    </row>
    <row r="12" spans="1:5" ht="31.5">
      <c r="A12" s="98" t="s">
        <v>122</v>
      </c>
      <c r="B12" s="102" t="s">
        <v>32</v>
      </c>
      <c r="C12" s="103">
        <f>SUM(C13:C19)</f>
        <v>69205256.746000007</v>
      </c>
      <c r="D12" s="104">
        <f>D14+D19+D16+D15+D17+D18</f>
        <v>42091223</v>
      </c>
      <c r="E12" s="2"/>
    </row>
    <row r="13" spans="1:5" ht="15.75">
      <c r="A13" s="105" t="s">
        <v>33</v>
      </c>
      <c r="B13" s="106"/>
      <c r="C13" s="100"/>
      <c r="D13" s="101"/>
      <c r="E13" s="2"/>
    </row>
    <row r="14" spans="1:5" ht="15.75">
      <c r="A14" s="105" t="s">
        <v>34</v>
      </c>
      <c r="B14" s="106" t="s">
        <v>35</v>
      </c>
      <c r="C14" s="100">
        <v>17146652.195999999</v>
      </c>
      <c r="D14" s="101">
        <v>16313009</v>
      </c>
      <c r="E14" s="2"/>
    </row>
    <row r="15" spans="1:5" ht="15.75">
      <c r="A15" s="105" t="s">
        <v>36</v>
      </c>
      <c r="B15" s="106" t="s">
        <v>37</v>
      </c>
      <c r="C15" s="100">
        <v>15730</v>
      </c>
      <c r="D15" s="101">
        <v>22442</v>
      </c>
      <c r="E15" s="2"/>
    </row>
    <row r="16" spans="1:5" ht="15.75">
      <c r="A16" s="105" t="s">
        <v>123</v>
      </c>
      <c r="B16" s="106" t="s">
        <v>38</v>
      </c>
      <c r="C16" s="100">
        <v>36006413.600000001</v>
      </c>
      <c r="D16" s="107">
        <v>4709052</v>
      </c>
      <c r="E16" s="2"/>
    </row>
    <row r="17" spans="1:5" ht="15.75">
      <c r="A17" s="105" t="s">
        <v>39</v>
      </c>
      <c r="B17" s="106" t="s">
        <v>40</v>
      </c>
      <c r="C17" s="100">
        <v>0</v>
      </c>
      <c r="D17" s="107">
        <v>61</v>
      </c>
      <c r="E17" s="2"/>
    </row>
    <row r="18" spans="1:5" ht="15.75">
      <c r="A18" s="105" t="s">
        <v>41</v>
      </c>
      <c r="B18" s="106" t="s">
        <v>42</v>
      </c>
      <c r="C18" s="100">
        <v>2479713.1800000002</v>
      </c>
      <c r="D18" s="107">
        <v>825158</v>
      </c>
      <c r="E18" s="2"/>
    </row>
    <row r="19" spans="1:5" ht="15.75">
      <c r="A19" s="105" t="s">
        <v>43</v>
      </c>
      <c r="B19" s="106" t="s">
        <v>44</v>
      </c>
      <c r="C19" s="100">
        <v>13556747.77</v>
      </c>
      <c r="D19" s="107">
        <v>20221501</v>
      </c>
      <c r="E19" s="2"/>
    </row>
    <row r="20" spans="1:5" ht="31.5">
      <c r="A20" s="98" t="s">
        <v>124</v>
      </c>
      <c r="B20" s="102" t="s">
        <v>45</v>
      </c>
      <c r="C20" s="103">
        <f>SUM(C22:C28)</f>
        <v>29243049.296</v>
      </c>
      <c r="D20" s="108">
        <f>SUM(D22:D28)</f>
        <v>59565186</v>
      </c>
      <c r="E20" s="2"/>
    </row>
    <row r="21" spans="1:5" ht="15.75">
      <c r="A21" s="105" t="s">
        <v>33</v>
      </c>
      <c r="B21" s="106"/>
      <c r="C21" s="100"/>
      <c r="D21" s="107"/>
      <c r="E21" s="2"/>
    </row>
    <row r="22" spans="1:5" ht="15.75">
      <c r="A22" s="105" t="s">
        <v>46</v>
      </c>
      <c r="B22" s="106" t="s">
        <v>47</v>
      </c>
      <c r="C22" s="100">
        <v>4393157.7819999997</v>
      </c>
      <c r="D22" s="101">
        <v>20009402</v>
      </c>
      <c r="E22" s="2"/>
    </row>
    <row r="23" spans="1:5" ht="15.75">
      <c r="A23" s="105" t="s">
        <v>125</v>
      </c>
      <c r="B23" s="106" t="s">
        <v>48</v>
      </c>
      <c r="C23" s="100">
        <v>14887054.944</v>
      </c>
      <c r="D23" s="101">
        <v>19138892</v>
      </c>
      <c r="E23" s="2"/>
    </row>
    <row r="24" spans="1:5" ht="15.75">
      <c r="A24" s="105" t="s">
        <v>126</v>
      </c>
      <c r="B24" s="106" t="s">
        <v>49</v>
      </c>
      <c r="C24" s="100">
        <v>1215291</v>
      </c>
      <c r="D24" s="101">
        <v>1294255</v>
      </c>
      <c r="E24" s="2"/>
    </row>
    <row r="25" spans="1:5" ht="15.75">
      <c r="A25" s="105" t="s">
        <v>127</v>
      </c>
      <c r="B25" s="106" t="s">
        <v>50</v>
      </c>
      <c r="C25" s="100">
        <v>4641591.18</v>
      </c>
      <c r="D25" s="101">
        <v>6352683</v>
      </c>
      <c r="E25" s="2"/>
    </row>
    <row r="26" spans="1:5" ht="15.75">
      <c r="A26" s="105" t="s">
        <v>51</v>
      </c>
      <c r="B26" s="106" t="s">
        <v>52</v>
      </c>
      <c r="C26" s="100">
        <v>4049</v>
      </c>
      <c r="D26" s="101">
        <v>2963</v>
      </c>
      <c r="E26" s="2"/>
    </row>
    <row r="27" spans="1:5" ht="15.75">
      <c r="A27" s="105" t="s">
        <v>53</v>
      </c>
      <c r="B27" s="106" t="s">
        <v>54</v>
      </c>
      <c r="C27" s="100">
        <v>3426626</v>
      </c>
      <c r="D27" s="101">
        <v>1013683</v>
      </c>
      <c r="E27" s="2"/>
    </row>
    <row r="28" spans="1:5" ht="15.75">
      <c r="A28" s="105" t="s">
        <v>55</v>
      </c>
      <c r="B28" s="106" t="s">
        <v>56</v>
      </c>
      <c r="C28" s="100">
        <v>675279.3899999999</v>
      </c>
      <c r="D28" s="101">
        <v>11753308</v>
      </c>
      <c r="E28" s="2"/>
    </row>
    <row r="29" spans="1:5" ht="31.5">
      <c r="A29" s="98" t="s">
        <v>128</v>
      </c>
      <c r="B29" s="102" t="s">
        <v>57</v>
      </c>
      <c r="C29" s="103">
        <f>C12-C20</f>
        <v>39962207.450000003</v>
      </c>
      <c r="D29" s="108">
        <f>D12-D20</f>
        <v>-17473963</v>
      </c>
      <c r="E29" s="2"/>
    </row>
    <row r="30" spans="1:5" ht="31.5">
      <c r="A30" s="98" t="s">
        <v>129</v>
      </c>
      <c r="B30" s="106"/>
      <c r="C30" s="100"/>
      <c r="D30" s="107"/>
      <c r="E30" s="2"/>
    </row>
    <row r="31" spans="1:5" ht="31.5">
      <c r="A31" s="98" t="s">
        <v>130</v>
      </c>
      <c r="B31" s="102" t="s">
        <v>58</v>
      </c>
      <c r="C31" s="103">
        <f>SUM(C33:C43)</f>
        <v>3112794</v>
      </c>
      <c r="D31" s="108">
        <f>D33+D37+D39+D43</f>
        <v>5703582</v>
      </c>
      <c r="E31" s="2"/>
    </row>
    <row r="32" spans="1:5" ht="15.75">
      <c r="A32" s="105" t="s">
        <v>33</v>
      </c>
      <c r="B32" s="106"/>
      <c r="C32" s="100"/>
      <c r="D32" s="107"/>
      <c r="E32" s="2"/>
    </row>
    <row r="33" spans="1:5" ht="15.75">
      <c r="A33" s="105" t="s">
        <v>59</v>
      </c>
      <c r="B33" s="106" t="s">
        <v>60</v>
      </c>
      <c r="C33" s="100">
        <v>4109</v>
      </c>
      <c r="D33" s="101">
        <v>6555</v>
      </c>
      <c r="E33" s="2"/>
    </row>
    <row r="34" spans="1:5" ht="15.75">
      <c r="A34" s="105" t="s">
        <v>131</v>
      </c>
      <c r="B34" s="106" t="s">
        <v>61</v>
      </c>
      <c r="C34" s="100">
        <v>0</v>
      </c>
      <c r="D34" s="101">
        <v>0</v>
      </c>
      <c r="E34" s="2"/>
    </row>
    <row r="35" spans="1:5" ht="15.75">
      <c r="A35" s="105" t="s">
        <v>132</v>
      </c>
      <c r="B35" s="106" t="s">
        <v>62</v>
      </c>
      <c r="C35" s="100">
        <v>0</v>
      </c>
      <c r="D35" s="101">
        <v>0</v>
      </c>
      <c r="E35" s="2"/>
    </row>
    <row r="36" spans="1:5" ht="47.25">
      <c r="A36" s="105" t="s">
        <v>133</v>
      </c>
      <c r="B36" s="106" t="s">
        <v>63</v>
      </c>
      <c r="C36" s="100">
        <v>16</v>
      </c>
      <c r="D36" s="101">
        <v>0</v>
      </c>
      <c r="E36" s="2"/>
    </row>
    <row r="37" spans="1:5" ht="15.75">
      <c r="A37" s="105" t="s">
        <v>64</v>
      </c>
      <c r="B37" s="106" t="s">
        <v>65</v>
      </c>
      <c r="C37" s="100">
        <v>0</v>
      </c>
      <c r="D37" s="101">
        <v>0</v>
      </c>
      <c r="E37" s="2"/>
    </row>
    <row r="38" spans="1:5" ht="15.75">
      <c r="A38" s="105" t="s">
        <v>66</v>
      </c>
      <c r="B38" s="106" t="s">
        <v>67</v>
      </c>
      <c r="C38" s="100">
        <v>0</v>
      </c>
      <c r="D38" s="101">
        <v>0</v>
      </c>
      <c r="E38" s="2"/>
    </row>
    <row r="39" spans="1:5" ht="15.75">
      <c r="A39" s="105" t="s">
        <v>68</v>
      </c>
      <c r="B39" s="106" t="s">
        <v>69</v>
      </c>
      <c r="C39" s="100">
        <v>0</v>
      </c>
      <c r="D39" s="101">
        <v>0</v>
      </c>
      <c r="E39" s="2"/>
    </row>
    <row r="40" spans="1:5" ht="15.75">
      <c r="A40" s="105" t="s">
        <v>134</v>
      </c>
      <c r="B40" s="106" t="s">
        <v>70</v>
      </c>
      <c r="C40" s="100">
        <v>0</v>
      </c>
      <c r="D40" s="101">
        <v>0</v>
      </c>
      <c r="E40" s="2"/>
    </row>
    <row r="41" spans="1:5" ht="15.75">
      <c r="A41" s="105" t="s">
        <v>71</v>
      </c>
      <c r="B41" s="106" t="s">
        <v>72</v>
      </c>
      <c r="C41" s="100">
        <v>0</v>
      </c>
      <c r="D41" s="101">
        <v>0</v>
      </c>
      <c r="E41" s="2"/>
    </row>
    <row r="42" spans="1:5" ht="15.75">
      <c r="A42" s="105" t="s">
        <v>41</v>
      </c>
      <c r="B42" s="106" t="s">
        <v>73</v>
      </c>
      <c r="C42" s="100">
        <v>0</v>
      </c>
      <c r="D42" s="101">
        <v>0</v>
      </c>
      <c r="E42" s="2"/>
    </row>
    <row r="43" spans="1:5" ht="15.75">
      <c r="A43" s="105" t="s">
        <v>43</v>
      </c>
      <c r="B43" s="106" t="s">
        <v>74</v>
      </c>
      <c r="C43" s="100">
        <v>3108669</v>
      </c>
      <c r="D43" s="101">
        <v>5697027</v>
      </c>
      <c r="E43" s="2"/>
    </row>
    <row r="44" spans="1:5" ht="31.5">
      <c r="A44" s="98" t="s">
        <v>135</v>
      </c>
      <c r="B44" s="102" t="s">
        <v>75</v>
      </c>
      <c r="C44" s="103">
        <f>SUM(C46:C56)</f>
        <v>2420375</v>
      </c>
      <c r="D44" s="108">
        <f>D46+D52+D47+D48+D53+D56+D49</f>
        <v>6778174</v>
      </c>
      <c r="E44" s="2"/>
    </row>
    <row r="45" spans="1:5" ht="15.75">
      <c r="A45" s="105" t="s">
        <v>33</v>
      </c>
      <c r="B45" s="106"/>
      <c r="C45" s="100"/>
      <c r="D45" s="107"/>
      <c r="E45" s="2"/>
    </row>
    <row r="46" spans="1:5" ht="15.75">
      <c r="A46" s="105" t="s">
        <v>76</v>
      </c>
      <c r="B46" s="109" t="s">
        <v>77</v>
      </c>
      <c r="C46" s="100">
        <v>51066</v>
      </c>
      <c r="D46" s="101">
        <v>227209</v>
      </c>
      <c r="E46" s="2"/>
    </row>
    <row r="47" spans="1:5" ht="15.75">
      <c r="A47" s="105" t="s">
        <v>78</v>
      </c>
      <c r="B47" s="109" t="s">
        <v>79</v>
      </c>
      <c r="C47" s="100">
        <v>3135</v>
      </c>
      <c r="D47" s="101">
        <v>6531</v>
      </c>
      <c r="E47" s="2"/>
    </row>
    <row r="48" spans="1:5" ht="15.75">
      <c r="A48" s="105" t="s">
        <v>80</v>
      </c>
      <c r="B48" s="109" t="s">
        <v>81</v>
      </c>
      <c r="C48" s="100">
        <v>0</v>
      </c>
      <c r="D48" s="101">
        <v>41150</v>
      </c>
      <c r="E48" s="2"/>
    </row>
    <row r="49" spans="1:5" ht="31.5">
      <c r="A49" s="105" t="s">
        <v>82</v>
      </c>
      <c r="B49" s="109" t="s">
        <v>83</v>
      </c>
      <c r="C49" s="100">
        <v>0</v>
      </c>
      <c r="D49" s="101">
        <v>0</v>
      </c>
      <c r="E49" s="2"/>
    </row>
    <row r="50" spans="1:5" ht="15.75">
      <c r="A50" s="105" t="s">
        <v>84</v>
      </c>
      <c r="B50" s="109" t="s">
        <v>85</v>
      </c>
      <c r="C50" s="100">
        <v>0</v>
      </c>
      <c r="D50" s="101">
        <v>0</v>
      </c>
      <c r="E50" s="2"/>
    </row>
    <row r="51" spans="1:5" ht="15.75">
      <c r="A51" s="105" t="s">
        <v>136</v>
      </c>
      <c r="B51" s="109" t="s">
        <v>86</v>
      </c>
      <c r="C51" s="100">
        <v>0</v>
      </c>
      <c r="D51" s="101">
        <v>0</v>
      </c>
      <c r="E51" s="2"/>
    </row>
    <row r="52" spans="1:5" ht="15.75">
      <c r="A52" s="105" t="s">
        <v>87</v>
      </c>
      <c r="B52" s="109" t="s">
        <v>88</v>
      </c>
      <c r="C52" s="100">
        <v>0</v>
      </c>
      <c r="D52" s="101">
        <v>0</v>
      </c>
      <c r="E52" s="2"/>
    </row>
    <row r="53" spans="1:5" ht="15.75">
      <c r="A53" s="105" t="s">
        <v>89</v>
      </c>
      <c r="B53" s="109" t="s">
        <v>90</v>
      </c>
      <c r="C53" s="100">
        <v>454306</v>
      </c>
      <c r="D53" s="101">
        <v>29151</v>
      </c>
      <c r="E53" s="2"/>
    </row>
    <row r="54" spans="1:5" ht="15.75">
      <c r="A54" s="105" t="s">
        <v>134</v>
      </c>
      <c r="B54" s="109" t="s">
        <v>91</v>
      </c>
      <c r="C54" s="100">
        <v>0</v>
      </c>
      <c r="D54" s="101">
        <v>0</v>
      </c>
      <c r="E54" s="2"/>
    </row>
    <row r="55" spans="1:5" ht="15.75">
      <c r="A55" s="105" t="s">
        <v>92</v>
      </c>
      <c r="B55" s="109" t="s">
        <v>93</v>
      </c>
      <c r="C55" s="100">
        <v>0</v>
      </c>
      <c r="D55" s="101">
        <v>0</v>
      </c>
      <c r="E55" s="1"/>
    </row>
    <row r="56" spans="1:5" ht="15.75">
      <c r="A56" s="105" t="s">
        <v>55</v>
      </c>
      <c r="B56" s="109" t="s">
        <v>94</v>
      </c>
      <c r="C56" s="100">
        <v>1911868</v>
      </c>
      <c r="D56" s="101">
        <v>6474133</v>
      </c>
      <c r="E56" s="1"/>
    </row>
    <row r="57" spans="1:5" ht="31.5">
      <c r="A57" s="98" t="s">
        <v>137</v>
      </c>
      <c r="B57" s="102" t="s">
        <v>95</v>
      </c>
      <c r="C57" s="103">
        <f>C31-C44</f>
        <v>692419</v>
      </c>
      <c r="D57" s="108">
        <f>D31-D44</f>
        <v>-1074592</v>
      </c>
      <c r="E57" s="1"/>
    </row>
    <row r="58" spans="1:5" ht="31.5">
      <c r="A58" s="98" t="s">
        <v>138</v>
      </c>
      <c r="B58" s="106"/>
      <c r="C58" s="100"/>
      <c r="D58" s="107"/>
      <c r="E58" s="2"/>
    </row>
    <row r="59" spans="1:5" ht="31.5">
      <c r="A59" s="98" t="s">
        <v>139</v>
      </c>
      <c r="B59" s="102" t="s">
        <v>96</v>
      </c>
      <c r="C59" s="103">
        <f>SUM(C61:C64)</f>
        <v>124945332</v>
      </c>
      <c r="D59" s="108">
        <f>SUM(D61:D64)</f>
        <v>96342103</v>
      </c>
      <c r="E59" s="2"/>
    </row>
    <row r="60" spans="1:5" ht="15.75">
      <c r="A60" s="105" t="s">
        <v>33</v>
      </c>
      <c r="B60" s="106"/>
      <c r="C60" s="100"/>
      <c r="D60" s="107"/>
      <c r="E60" s="2"/>
    </row>
    <row r="61" spans="1:5" ht="15.75">
      <c r="A61" s="105" t="s">
        <v>140</v>
      </c>
      <c r="B61" s="106" t="s">
        <v>97</v>
      </c>
      <c r="C61" s="100">
        <v>0</v>
      </c>
      <c r="D61" s="101">
        <v>1490371</v>
      </c>
      <c r="E61" s="2"/>
    </row>
    <row r="62" spans="1:5" ht="15.75">
      <c r="A62" s="105" t="s">
        <v>98</v>
      </c>
      <c r="B62" s="106" t="s">
        <v>99</v>
      </c>
      <c r="C62" s="100">
        <v>124514900</v>
      </c>
      <c r="D62" s="101">
        <v>74722399</v>
      </c>
      <c r="E62" s="2"/>
    </row>
    <row r="63" spans="1:5" ht="15.75">
      <c r="A63" s="105" t="s">
        <v>41</v>
      </c>
      <c r="B63" s="106" t="s">
        <v>100</v>
      </c>
      <c r="C63" s="100">
        <v>0</v>
      </c>
      <c r="D63" s="101">
        <v>0</v>
      </c>
      <c r="E63" s="2"/>
    </row>
    <row r="64" spans="1:5" ht="15.75">
      <c r="A64" s="105" t="s">
        <v>43</v>
      </c>
      <c r="B64" s="106" t="s">
        <v>101</v>
      </c>
      <c r="C64" s="100">
        <v>430432</v>
      </c>
      <c r="D64" s="101">
        <v>20129333</v>
      </c>
      <c r="E64" s="2"/>
    </row>
    <row r="65" spans="1:5" ht="31.5">
      <c r="A65" s="98" t="s">
        <v>141</v>
      </c>
      <c r="B65" s="102" t="s">
        <v>142</v>
      </c>
      <c r="C65" s="103">
        <f>SUM(C67:C71)</f>
        <v>159678445</v>
      </c>
      <c r="D65" s="108">
        <f>SUM(D67:D71)</f>
        <v>47169745</v>
      </c>
      <c r="E65" s="2"/>
    </row>
    <row r="66" spans="1:5" ht="15.75">
      <c r="A66" s="105" t="s">
        <v>33</v>
      </c>
      <c r="B66" s="106"/>
      <c r="C66" s="100"/>
      <c r="D66" s="107"/>
      <c r="E66" s="2"/>
    </row>
    <row r="67" spans="1:5" ht="15.75">
      <c r="A67" s="105" t="s">
        <v>102</v>
      </c>
      <c r="B67" s="106" t="s">
        <v>143</v>
      </c>
      <c r="C67" s="100">
        <v>135625209</v>
      </c>
      <c r="D67" s="101">
        <v>39393763</v>
      </c>
      <c r="E67" s="2"/>
    </row>
    <row r="68" spans="1:5" ht="15.75">
      <c r="A68" s="105" t="s">
        <v>127</v>
      </c>
      <c r="B68" s="106" t="s">
        <v>103</v>
      </c>
      <c r="C68" s="100">
        <v>0</v>
      </c>
      <c r="D68" s="101">
        <v>0</v>
      </c>
      <c r="E68" s="2"/>
    </row>
    <row r="69" spans="1:5" ht="15.75">
      <c r="A69" s="105" t="s">
        <v>104</v>
      </c>
      <c r="B69" s="106" t="s">
        <v>105</v>
      </c>
      <c r="C69" s="100">
        <v>83518</v>
      </c>
      <c r="D69" s="101">
        <v>108367</v>
      </c>
      <c r="E69" s="2"/>
    </row>
    <row r="70" spans="1:5" ht="15.75">
      <c r="A70" s="105" t="s">
        <v>106</v>
      </c>
      <c r="B70" s="106" t="s">
        <v>107</v>
      </c>
      <c r="C70" s="100">
        <v>0</v>
      </c>
      <c r="D70" s="101">
        <v>0</v>
      </c>
      <c r="E70" s="2"/>
    </row>
    <row r="71" spans="1:5" ht="15.75">
      <c r="A71" s="105" t="s">
        <v>144</v>
      </c>
      <c r="B71" s="106" t="s">
        <v>108</v>
      </c>
      <c r="C71" s="100">
        <v>23969718</v>
      </c>
      <c r="D71" s="101">
        <v>7667615</v>
      </c>
      <c r="E71" s="2"/>
    </row>
    <row r="72" spans="1:5" ht="31.5">
      <c r="A72" s="98" t="s">
        <v>145</v>
      </c>
      <c r="B72" s="102" t="s">
        <v>146</v>
      </c>
      <c r="C72" s="103">
        <f>C59-C65</f>
        <v>-34733113</v>
      </c>
      <c r="D72" s="108">
        <f>D59-D65</f>
        <v>49172358</v>
      </c>
      <c r="E72" s="2"/>
    </row>
    <row r="73" spans="1:5" ht="15.75">
      <c r="A73" s="98" t="s">
        <v>109</v>
      </c>
      <c r="B73" s="102" t="s">
        <v>110</v>
      </c>
      <c r="C73" s="103"/>
      <c r="D73" s="108"/>
      <c r="E73" s="2"/>
    </row>
    <row r="74" spans="1:5" ht="31.5">
      <c r="A74" s="98" t="s">
        <v>147</v>
      </c>
      <c r="B74" s="102" t="s">
        <v>111</v>
      </c>
      <c r="C74" s="103">
        <f>C29+C57+C72</f>
        <v>5921513.450000003</v>
      </c>
      <c r="D74" s="108">
        <f>D29+D57+D72+D73</f>
        <v>30623803</v>
      </c>
      <c r="E74" s="2"/>
    </row>
    <row r="75" spans="1:5" ht="31.5">
      <c r="A75" s="98" t="s">
        <v>148</v>
      </c>
      <c r="B75" s="102" t="s">
        <v>149</v>
      </c>
      <c r="C75" s="103">
        <v>31446524</v>
      </c>
      <c r="D75" s="104">
        <v>6967342</v>
      </c>
      <c r="E75" s="2"/>
    </row>
    <row r="76" spans="1:5" ht="32.25" thickBot="1">
      <c r="A76" s="110" t="s">
        <v>150</v>
      </c>
      <c r="B76" s="111" t="s">
        <v>151</v>
      </c>
      <c r="C76" s="112">
        <f>C75+C72+C57+C29</f>
        <v>37368037.450000003</v>
      </c>
      <c r="D76" s="113">
        <f>D75+D74</f>
        <v>37591145</v>
      </c>
      <c r="E76" s="2"/>
    </row>
    <row r="77" spans="1:5" ht="15.75">
      <c r="A77" s="2"/>
      <c r="B77" s="2"/>
      <c r="C77" s="82">
        <f>'422 Ф1'!C19</f>
        <v>37368037</v>
      </c>
      <c r="D77" s="2"/>
      <c r="E77" s="2"/>
    </row>
    <row r="78" spans="1:5" ht="15.75" hidden="1">
      <c r="A78" s="2" t="s">
        <v>152</v>
      </c>
      <c r="B78" s="2"/>
      <c r="C78" s="114">
        <f>'[1]баланс по 422 ф'!C19</f>
        <v>34580182</v>
      </c>
      <c r="D78" s="115"/>
      <c r="E78" s="2"/>
    </row>
    <row r="79" spans="1:5" ht="15.75" hidden="1">
      <c r="A79" s="2"/>
      <c r="B79" s="2"/>
      <c r="C79" s="116"/>
      <c r="D79" s="93"/>
      <c r="E79" s="2"/>
    </row>
    <row r="80" spans="1:5" ht="15.75" hidden="1">
      <c r="A80" s="2" t="s">
        <v>153</v>
      </c>
      <c r="B80" s="2"/>
      <c r="C80" s="114">
        <f>C76-C78</f>
        <v>2787855.450000003</v>
      </c>
      <c r="D80" s="93"/>
      <c r="E80" s="1"/>
    </row>
    <row r="81" spans="1:5" ht="15.75">
      <c r="A81" s="2"/>
      <c r="B81" s="2"/>
      <c r="C81" s="1"/>
      <c r="D81" s="93"/>
      <c r="E81" s="1"/>
    </row>
    <row r="82" spans="1:5" ht="15.75">
      <c r="A82" s="2"/>
      <c r="B82" s="2"/>
      <c r="C82" s="117"/>
      <c r="D82" s="117"/>
      <c r="E82" s="2"/>
    </row>
    <row r="83" spans="1:5" s="122" customFormat="1" ht="15.75">
      <c r="A83" s="118" t="s">
        <v>262</v>
      </c>
      <c r="B83" s="119"/>
      <c r="C83" s="120"/>
      <c r="D83" s="121"/>
    </row>
    <row r="84" spans="1:5" s="122" customFormat="1" ht="15.75">
      <c r="A84" s="118"/>
      <c r="C84" s="123" t="s">
        <v>263</v>
      </c>
      <c r="D84" s="121"/>
    </row>
    <row r="85" spans="1:5" s="122" customFormat="1" ht="15.75">
      <c r="A85" s="118"/>
      <c r="C85" s="123"/>
      <c r="D85" s="121"/>
    </row>
    <row r="86" spans="1:5" s="122" customFormat="1" ht="15.75">
      <c r="A86" s="118" t="s">
        <v>264</v>
      </c>
      <c r="B86" s="119"/>
      <c r="C86" s="124"/>
      <c r="D86" s="121"/>
    </row>
    <row r="87" spans="1:5" s="122" customFormat="1" ht="15.75">
      <c r="C87" s="123" t="s">
        <v>265</v>
      </c>
      <c r="D87" s="121"/>
    </row>
    <row r="88" spans="1:5" s="122" customFormat="1" ht="15.75">
      <c r="C88" s="121"/>
      <c r="D88" s="121"/>
    </row>
  </sheetData>
  <customSheetViews>
    <customSheetView guid="{8D41DE10-D7DC-40A6-A589-174DF059FEAE}" topLeftCell="A40">
      <pageMargins left="0.7" right="0.7" top="0.75" bottom="0.75" header="0.3" footer="0.3"/>
    </customSheetView>
    <customSheetView guid="{E91AF634-63C5-43C6-A950-DFB08CC2C2F4}" hiddenRows="1">
      <selection activeCell="D20" sqref="D20"/>
      <pageMargins left="0.7" right="0.7" top="0.75" bottom="0.75" header="0.3" footer="0.3"/>
    </customSheetView>
  </customSheetViews>
  <mergeCells count="2">
    <mergeCell ref="A7:D7"/>
    <mergeCell ref="A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A12" sqref="A12"/>
    </sheetView>
  </sheetViews>
  <sheetFormatPr defaultRowHeight="15.75"/>
  <cols>
    <col min="1" max="1" width="83.5703125" style="2" customWidth="1"/>
    <col min="2" max="2" width="10.28515625" style="2" customWidth="1"/>
    <col min="3" max="3" width="18.85546875" style="2" customWidth="1"/>
    <col min="4" max="4" width="16.140625" style="2" customWidth="1"/>
    <col min="5" max="5" width="18.5703125" style="2" customWidth="1"/>
    <col min="6" max="6" width="14.28515625" style="161" customWidth="1"/>
    <col min="7" max="7" width="20.5703125" style="2" customWidth="1"/>
    <col min="8" max="8" width="13.42578125" style="2" customWidth="1"/>
    <col min="9" max="9" width="18.28515625" style="2" customWidth="1"/>
    <col min="10" max="256" width="9.140625" style="2"/>
    <col min="257" max="257" width="83.5703125" style="2" customWidth="1"/>
    <col min="258" max="258" width="10.28515625" style="2" customWidth="1"/>
    <col min="259" max="259" width="18.85546875" style="2" customWidth="1"/>
    <col min="260" max="260" width="16.140625" style="2" customWidth="1"/>
    <col min="261" max="261" width="18.5703125" style="2" customWidth="1"/>
    <col min="262" max="262" width="14.28515625" style="2" customWidth="1"/>
    <col min="263" max="263" width="20.5703125" style="2" customWidth="1"/>
    <col min="264" max="264" width="13.42578125" style="2" customWidth="1"/>
    <col min="265" max="265" width="18.28515625" style="2" customWidth="1"/>
    <col min="266" max="512" width="9.140625" style="2"/>
    <col min="513" max="513" width="83.5703125" style="2" customWidth="1"/>
    <col min="514" max="514" width="10.28515625" style="2" customWidth="1"/>
    <col min="515" max="515" width="18.85546875" style="2" customWidth="1"/>
    <col min="516" max="516" width="16.140625" style="2" customWidth="1"/>
    <col min="517" max="517" width="18.5703125" style="2" customWidth="1"/>
    <col min="518" max="518" width="14.28515625" style="2" customWidth="1"/>
    <col min="519" max="519" width="20.5703125" style="2" customWidth="1"/>
    <col min="520" max="520" width="13.42578125" style="2" customWidth="1"/>
    <col min="521" max="521" width="18.28515625" style="2" customWidth="1"/>
    <col min="522" max="768" width="9.140625" style="2"/>
    <col min="769" max="769" width="83.5703125" style="2" customWidth="1"/>
    <col min="770" max="770" width="10.28515625" style="2" customWidth="1"/>
    <col min="771" max="771" width="18.85546875" style="2" customWidth="1"/>
    <col min="772" max="772" width="16.140625" style="2" customWidth="1"/>
    <col min="773" max="773" width="18.5703125" style="2" customWidth="1"/>
    <col min="774" max="774" width="14.28515625" style="2" customWidth="1"/>
    <col min="775" max="775" width="20.5703125" style="2" customWidth="1"/>
    <col min="776" max="776" width="13.42578125" style="2" customWidth="1"/>
    <col min="777" max="777" width="18.28515625" style="2" customWidth="1"/>
    <col min="778" max="1024" width="9.140625" style="2"/>
    <col min="1025" max="1025" width="83.5703125" style="2" customWidth="1"/>
    <col min="1026" max="1026" width="10.28515625" style="2" customWidth="1"/>
    <col min="1027" max="1027" width="18.85546875" style="2" customWidth="1"/>
    <col min="1028" max="1028" width="16.140625" style="2" customWidth="1"/>
    <col min="1029" max="1029" width="18.5703125" style="2" customWidth="1"/>
    <col min="1030" max="1030" width="14.28515625" style="2" customWidth="1"/>
    <col min="1031" max="1031" width="20.5703125" style="2" customWidth="1"/>
    <col min="1032" max="1032" width="13.42578125" style="2" customWidth="1"/>
    <col min="1033" max="1033" width="18.28515625" style="2" customWidth="1"/>
    <col min="1034" max="1280" width="9.140625" style="2"/>
    <col min="1281" max="1281" width="83.5703125" style="2" customWidth="1"/>
    <col min="1282" max="1282" width="10.28515625" style="2" customWidth="1"/>
    <col min="1283" max="1283" width="18.85546875" style="2" customWidth="1"/>
    <col min="1284" max="1284" width="16.140625" style="2" customWidth="1"/>
    <col min="1285" max="1285" width="18.5703125" style="2" customWidth="1"/>
    <col min="1286" max="1286" width="14.28515625" style="2" customWidth="1"/>
    <col min="1287" max="1287" width="20.5703125" style="2" customWidth="1"/>
    <col min="1288" max="1288" width="13.42578125" style="2" customWidth="1"/>
    <col min="1289" max="1289" width="18.28515625" style="2" customWidth="1"/>
    <col min="1290" max="1536" width="9.140625" style="2"/>
    <col min="1537" max="1537" width="83.5703125" style="2" customWidth="1"/>
    <col min="1538" max="1538" width="10.28515625" style="2" customWidth="1"/>
    <col min="1539" max="1539" width="18.85546875" style="2" customWidth="1"/>
    <col min="1540" max="1540" width="16.140625" style="2" customWidth="1"/>
    <col min="1541" max="1541" width="18.5703125" style="2" customWidth="1"/>
    <col min="1542" max="1542" width="14.28515625" style="2" customWidth="1"/>
    <col min="1543" max="1543" width="20.5703125" style="2" customWidth="1"/>
    <col min="1544" max="1544" width="13.42578125" style="2" customWidth="1"/>
    <col min="1545" max="1545" width="18.28515625" style="2" customWidth="1"/>
    <col min="1546" max="1792" width="9.140625" style="2"/>
    <col min="1793" max="1793" width="83.5703125" style="2" customWidth="1"/>
    <col min="1794" max="1794" width="10.28515625" style="2" customWidth="1"/>
    <col min="1795" max="1795" width="18.85546875" style="2" customWidth="1"/>
    <col min="1796" max="1796" width="16.140625" style="2" customWidth="1"/>
    <col min="1797" max="1797" width="18.5703125" style="2" customWidth="1"/>
    <col min="1798" max="1798" width="14.28515625" style="2" customWidth="1"/>
    <col min="1799" max="1799" width="20.5703125" style="2" customWidth="1"/>
    <col min="1800" max="1800" width="13.42578125" style="2" customWidth="1"/>
    <col min="1801" max="1801" width="18.28515625" style="2" customWidth="1"/>
    <col min="1802" max="2048" width="9.140625" style="2"/>
    <col min="2049" max="2049" width="83.5703125" style="2" customWidth="1"/>
    <col min="2050" max="2050" width="10.28515625" style="2" customWidth="1"/>
    <col min="2051" max="2051" width="18.85546875" style="2" customWidth="1"/>
    <col min="2052" max="2052" width="16.140625" style="2" customWidth="1"/>
    <col min="2053" max="2053" width="18.5703125" style="2" customWidth="1"/>
    <col min="2054" max="2054" width="14.28515625" style="2" customWidth="1"/>
    <col min="2055" max="2055" width="20.5703125" style="2" customWidth="1"/>
    <col min="2056" max="2056" width="13.42578125" style="2" customWidth="1"/>
    <col min="2057" max="2057" width="18.28515625" style="2" customWidth="1"/>
    <col min="2058" max="2304" width="9.140625" style="2"/>
    <col min="2305" max="2305" width="83.5703125" style="2" customWidth="1"/>
    <col min="2306" max="2306" width="10.28515625" style="2" customWidth="1"/>
    <col min="2307" max="2307" width="18.85546875" style="2" customWidth="1"/>
    <col min="2308" max="2308" width="16.140625" style="2" customWidth="1"/>
    <col min="2309" max="2309" width="18.5703125" style="2" customWidth="1"/>
    <col min="2310" max="2310" width="14.28515625" style="2" customWidth="1"/>
    <col min="2311" max="2311" width="20.5703125" style="2" customWidth="1"/>
    <col min="2312" max="2312" width="13.42578125" style="2" customWidth="1"/>
    <col min="2313" max="2313" width="18.28515625" style="2" customWidth="1"/>
    <col min="2314" max="2560" width="9.140625" style="2"/>
    <col min="2561" max="2561" width="83.5703125" style="2" customWidth="1"/>
    <col min="2562" max="2562" width="10.28515625" style="2" customWidth="1"/>
    <col min="2563" max="2563" width="18.85546875" style="2" customWidth="1"/>
    <col min="2564" max="2564" width="16.140625" style="2" customWidth="1"/>
    <col min="2565" max="2565" width="18.5703125" style="2" customWidth="1"/>
    <col min="2566" max="2566" width="14.28515625" style="2" customWidth="1"/>
    <col min="2567" max="2567" width="20.5703125" style="2" customWidth="1"/>
    <col min="2568" max="2568" width="13.42578125" style="2" customWidth="1"/>
    <col min="2569" max="2569" width="18.28515625" style="2" customWidth="1"/>
    <col min="2570" max="2816" width="9.140625" style="2"/>
    <col min="2817" max="2817" width="83.5703125" style="2" customWidth="1"/>
    <col min="2818" max="2818" width="10.28515625" style="2" customWidth="1"/>
    <col min="2819" max="2819" width="18.85546875" style="2" customWidth="1"/>
    <col min="2820" max="2820" width="16.140625" style="2" customWidth="1"/>
    <col min="2821" max="2821" width="18.5703125" style="2" customWidth="1"/>
    <col min="2822" max="2822" width="14.28515625" style="2" customWidth="1"/>
    <col min="2823" max="2823" width="20.5703125" style="2" customWidth="1"/>
    <col min="2824" max="2824" width="13.42578125" style="2" customWidth="1"/>
    <col min="2825" max="2825" width="18.28515625" style="2" customWidth="1"/>
    <col min="2826" max="3072" width="9.140625" style="2"/>
    <col min="3073" max="3073" width="83.5703125" style="2" customWidth="1"/>
    <col min="3074" max="3074" width="10.28515625" style="2" customWidth="1"/>
    <col min="3075" max="3075" width="18.85546875" style="2" customWidth="1"/>
    <col min="3076" max="3076" width="16.140625" style="2" customWidth="1"/>
    <col min="3077" max="3077" width="18.5703125" style="2" customWidth="1"/>
    <col min="3078" max="3078" width="14.28515625" style="2" customWidth="1"/>
    <col min="3079" max="3079" width="20.5703125" style="2" customWidth="1"/>
    <col min="3080" max="3080" width="13.42578125" style="2" customWidth="1"/>
    <col min="3081" max="3081" width="18.28515625" style="2" customWidth="1"/>
    <col min="3082" max="3328" width="9.140625" style="2"/>
    <col min="3329" max="3329" width="83.5703125" style="2" customWidth="1"/>
    <col min="3330" max="3330" width="10.28515625" style="2" customWidth="1"/>
    <col min="3331" max="3331" width="18.85546875" style="2" customWidth="1"/>
    <col min="3332" max="3332" width="16.140625" style="2" customWidth="1"/>
    <col min="3333" max="3333" width="18.5703125" style="2" customWidth="1"/>
    <col min="3334" max="3334" width="14.28515625" style="2" customWidth="1"/>
    <col min="3335" max="3335" width="20.5703125" style="2" customWidth="1"/>
    <col min="3336" max="3336" width="13.42578125" style="2" customWidth="1"/>
    <col min="3337" max="3337" width="18.28515625" style="2" customWidth="1"/>
    <col min="3338" max="3584" width="9.140625" style="2"/>
    <col min="3585" max="3585" width="83.5703125" style="2" customWidth="1"/>
    <col min="3586" max="3586" width="10.28515625" style="2" customWidth="1"/>
    <col min="3587" max="3587" width="18.85546875" style="2" customWidth="1"/>
    <col min="3588" max="3588" width="16.140625" style="2" customWidth="1"/>
    <col min="3589" max="3589" width="18.5703125" style="2" customWidth="1"/>
    <col min="3590" max="3590" width="14.28515625" style="2" customWidth="1"/>
    <col min="3591" max="3591" width="20.5703125" style="2" customWidth="1"/>
    <col min="3592" max="3592" width="13.42578125" style="2" customWidth="1"/>
    <col min="3593" max="3593" width="18.28515625" style="2" customWidth="1"/>
    <col min="3594" max="3840" width="9.140625" style="2"/>
    <col min="3841" max="3841" width="83.5703125" style="2" customWidth="1"/>
    <col min="3842" max="3842" width="10.28515625" style="2" customWidth="1"/>
    <col min="3843" max="3843" width="18.85546875" style="2" customWidth="1"/>
    <col min="3844" max="3844" width="16.140625" style="2" customWidth="1"/>
    <col min="3845" max="3845" width="18.5703125" style="2" customWidth="1"/>
    <col min="3846" max="3846" width="14.28515625" style="2" customWidth="1"/>
    <col min="3847" max="3847" width="20.5703125" style="2" customWidth="1"/>
    <col min="3848" max="3848" width="13.42578125" style="2" customWidth="1"/>
    <col min="3849" max="3849" width="18.28515625" style="2" customWidth="1"/>
    <col min="3850" max="4096" width="9.140625" style="2"/>
    <col min="4097" max="4097" width="83.5703125" style="2" customWidth="1"/>
    <col min="4098" max="4098" width="10.28515625" style="2" customWidth="1"/>
    <col min="4099" max="4099" width="18.85546875" style="2" customWidth="1"/>
    <col min="4100" max="4100" width="16.140625" style="2" customWidth="1"/>
    <col min="4101" max="4101" width="18.5703125" style="2" customWidth="1"/>
    <col min="4102" max="4102" width="14.28515625" style="2" customWidth="1"/>
    <col min="4103" max="4103" width="20.5703125" style="2" customWidth="1"/>
    <col min="4104" max="4104" width="13.42578125" style="2" customWidth="1"/>
    <col min="4105" max="4105" width="18.28515625" style="2" customWidth="1"/>
    <col min="4106" max="4352" width="9.140625" style="2"/>
    <col min="4353" max="4353" width="83.5703125" style="2" customWidth="1"/>
    <col min="4354" max="4354" width="10.28515625" style="2" customWidth="1"/>
    <col min="4355" max="4355" width="18.85546875" style="2" customWidth="1"/>
    <col min="4356" max="4356" width="16.140625" style="2" customWidth="1"/>
    <col min="4357" max="4357" width="18.5703125" style="2" customWidth="1"/>
    <col min="4358" max="4358" width="14.28515625" style="2" customWidth="1"/>
    <col min="4359" max="4359" width="20.5703125" style="2" customWidth="1"/>
    <col min="4360" max="4360" width="13.42578125" style="2" customWidth="1"/>
    <col min="4361" max="4361" width="18.28515625" style="2" customWidth="1"/>
    <col min="4362" max="4608" width="9.140625" style="2"/>
    <col min="4609" max="4609" width="83.5703125" style="2" customWidth="1"/>
    <col min="4610" max="4610" width="10.28515625" style="2" customWidth="1"/>
    <col min="4611" max="4611" width="18.85546875" style="2" customWidth="1"/>
    <col min="4612" max="4612" width="16.140625" style="2" customWidth="1"/>
    <col min="4613" max="4613" width="18.5703125" style="2" customWidth="1"/>
    <col min="4614" max="4614" width="14.28515625" style="2" customWidth="1"/>
    <col min="4615" max="4615" width="20.5703125" style="2" customWidth="1"/>
    <col min="4616" max="4616" width="13.42578125" style="2" customWidth="1"/>
    <col min="4617" max="4617" width="18.28515625" style="2" customWidth="1"/>
    <col min="4618" max="4864" width="9.140625" style="2"/>
    <col min="4865" max="4865" width="83.5703125" style="2" customWidth="1"/>
    <col min="4866" max="4866" width="10.28515625" style="2" customWidth="1"/>
    <col min="4867" max="4867" width="18.85546875" style="2" customWidth="1"/>
    <col min="4868" max="4868" width="16.140625" style="2" customWidth="1"/>
    <col min="4869" max="4869" width="18.5703125" style="2" customWidth="1"/>
    <col min="4870" max="4870" width="14.28515625" style="2" customWidth="1"/>
    <col min="4871" max="4871" width="20.5703125" style="2" customWidth="1"/>
    <col min="4872" max="4872" width="13.42578125" style="2" customWidth="1"/>
    <col min="4873" max="4873" width="18.28515625" style="2" customWidth="1"/>
    <col min="4874" max="5120" width="9.140625" style="2"/>
    <col min="5121" max="5121" width="83.5703125" style="2" customWidth="1"/>
    <col min="5122" max="5122" width="10.28515625" style="2" customWidth="1"/>
    <col min="5123" max="5123" width="18.85546875" style="2" customWidth="1"/>
    <col min="5124" max="5124" width="16.140625" style="2" customWidth="1"/>
    <col min="5125" max="5125" width="18.5703125" style="2" customWidth="1"/>
    <col min="5126" max="5126" width="14.28515625" style="2" customWidth="1"/>
    <col min="5127" max="5127" width="20.5703125" style="2" customWidth="1"/>
    <col min="5128" max="5128" width="13.42578125" style="2" customWidth="1"/>
    <col min="5129" max="5129" width="18.28515625" style="2" customWidth="1"/>
    <col min="5130" max="5376" width="9.140625" style="2"/>
    <col min="5377" max="5377" width="83.5703125" style="2" customWidth="1"/>
    <col min="5378" max="5378" width="10.28515625" style="2" customWidth="1"/>
    <col min="5379" max="5379" width="18.85546875" style="2" customWidth="1"/>
    <col min="5380" max="5380" width="16.140625" style="2" customWidth="1"/>
    <col min="5381" max="5381" width="18.5703125" style="2" customWidth="1"/>
    <col min="5382" max="5382" width="14.28515625" style="2" customWidth="1"/>
    <col min="5383" max="5383" width="20.5703125" style="2" customWidth="1"/>
    <col min="5384" max="5384" width="13.42578125" style="2" customWidth="1"/>
    <col min="5385" max="5385" width="18.28515625" style="2" customWidth="1"/>
    <col min="5386" max="5632" width="9.140625" style="2"/>
    <col min="5633" max="5633" width="83.5703125" style="2" customWidth="1"/>
    <col min="5634" max="5634" width="10.28515625" style="2" customWidth="1"/>
    <col min="5635" max="5635" width="18.85546875" style="2" customWidth="1"/>
    <col min="5636" max="5636" width="16.140625" style="2" customWidth="1"/>
    <col min="5637" max="5637" width="18.5703125" style="2" customWidth="1"/>
    <col min="5638" max="5638" width="14.28515625" style="2" customWidth="1"/>
    <col min="5639" max="5639" width="20.5703125" style="2" customWidth="1"/>
    <col min="5640" max="5640" width="13.42578125" style="2" customWidth="1"/>
    <col min="5641" max="5641" width="18.28515625" style="2" customWidth="1"/>
    <col min="5642" max="5888" width="9.140625" style="2"/>
    <col min="5889" max="5889" width="83.5703125" style="2" customWidth="1"/>
    <col min="5890" max="5890" width="10.28515625" style="2" customWidth="1"/>
    <col min="5891" max="5891" width="18.85546875" style="2" customWidth="1"/>
    <col min="5892" max="5892" width="16.140625" style="2" customWidth="1"/>
    <col min="5893" max="5893" width="18.5703125" style="2" customWidth="1"/>
    <col min="5894" max="5894" width="14.28515625" style="2" customWidth="1"/>
    <col min="5895" max="5895" width="20.5703125" style="2" customWidth="1"/>
    <col min="5896" max="5896" width="13.42578125" style="2" customWidth="1"/>
    <col min="5897" max="5897" width="18.28515625" style="2" customWidth="1"/>
    <col min="5898" max="6144" width="9.140625" style="2"/>
    <col min="6145" max="6145" width="83.5703125" style="2" customWidth="1"/>
    <col min="6146" max="6146" width="10.28515625" style="2" customWidth="1"/>
    <col min="6147" max="6147" width="18.85546875" style="2" customWidth="1"/>
    <col min="6148" max="6148" width="16.140625" style="2" customWidth="1"/>
    <col min="6149" max="6149" width="18.5703125" style="2" customWidth="1"/>
    <col min="6150" max="6150" width="14.28515625" style="2" customWidth="1"/>
    <col min="6151" max="6151" width="20.5703125" style="2" customWidth="1"/>
    <col min="6152" max="6152" width="13.42578125" style="2" customWidth="1"/>
    <col min="6153" max="6153" width="18.28515625" style="2" customWidth="1"/>
    <col min="6154" max="6400" width="9.140625" style="2"/>
    <col min="6401" max="6401" width="83.5703125" style="2" customWidth="1"/>
    <col min="6402" max="6402" width="10.28515625" style="2" customWidth="1"/>
    <col min="6403" max="6403" width="18.85546875" style="2" customWidth="1"/>
    <col min="6404" max="6404" width="16.140625" style="2" customWidth="1"/>
    <col min="6405" max="6405" width="18.5703125" style="2" customWidth="1"/>
    <col min="6406" max="6406" width="14.28515625" style="2" customWidth="1"/>
    <col min="6407" max="6407" width="20.5703125" style="2" customWidth="1"/>
    <col min="6408" max="6408" width="13.42578125" style="2" customWidth="1"/>
    <col min="6409" max="6409" width="18.28515625" style="2" customWidth="1"/>
    <col min="6410" max="6656" width="9.140625" style="2"/>
    <col min="6657" max="6657" width="83.5703125" style="2" customWidth="1"/>
    <col min="6658" max="6658" width="10.28515625" style="2" customWidth="1"/>
    <col min="6659" max="6659" width="18.85546875" style="2" customWidth="1"/>
    <col min="6660" max="6660" width="16.140625" style="2" customWidth="1"/>
    <col min="6661" max="6661" width="18.5703125" style="2" customWidth="1"/>
    <col min="6662" max="6662" width="14.28515625" style="2" customWidth="1"/>
    <col min="6663" max="6663" width="20.5703125" style="2" customWidth="1"/>
    <col min="6664" max="6664" width="13.42578125" style="2" customWidth="1"/>
    <col min="6665" max="6665" width="18.28515625" style="2" customWidth="1"/>
    <col min="6666" max="6912" width="9.140625" style="2"/>
    <col min="6913" max="6913" width="83.5703125" style="2" customWidth="1"/>
    <col min="6914" max="6914" width="10.28515625" style="2" customWidth="1"/>
    <col min="6915" max="6915" width="18.85546875" style="2" customWidth="1"/>
    <col min="6916" max="6916" width="16.140625" style="2" customWidth="1"/>
    <col min="6917" max="6917" width="18.5703125" style="2" customWidth="1"/>
    <col min="6918" max="6918" width="14.28515625" style="2" customWidth="1"/>
    <col min="6919" max="6919" width="20.5703125" style="2" customWidth="1"/>
    <col min="6920" max="6920" width="13.42578125" style="2" customWidth="1"/>
    <col min="6921" max="6921" width="18.28515625" style="2" customWidth="1"/>
    <col min="6922" max="7168" width="9.140625" style="2"/>
    <col min="7169" max="7169" width="83.5703125" style="2" customWidth="1"/>
    <col min="7170" max="7170" width="10.28515625" style="2" customWidth="1"/>
    <col min="7171" max="7171" width="18.85546875" style="2" customWidth="1"/>
    <col min="7172" max="7172" width="16.140625" style="2" customWidth="1"/>
    <col min="7173" max="7173" width="18.5703125" style="2" customWidth="1"/>
    <col min="7174" max="7174" width="14.28515625" style="2" customWidth="1"/>
    <col min="7175" max="7175" width="20.5703125" style="2" customWidth="1"/>
    <col min="7176" max="7176" width="13.42578125" style="2" customWidth="1"/>
    <col min="7177" max="7177" width="18.28515625" style="2" customWidth="1"/>
    <col min="7178" max="7424" width="9.140625" style="2"/>
    <col min="7425" max="7425" width="83.5703125" style="2" customWidth="1"/>
    <col min="7426" max="7426" width="10.28515625" style="2" customWidth="1"/>
    <col min="7427" max="7427" width="18.85546875" style="2" customWidth="1"/>
    <col min="7428" max="7428" width="16.140625" style="2" customWidth="1"/>
    <col min="7429" max="7429" width="18.5703125" style="2" customWidth="1"/>
    <col min="7430" max="7430" width="14.28515625" style="2" customWidth="1"/>
    <col min="7431" max="7431" width="20.5703125" style="2" customWidth="1"/>
    <col min="7432" max="7432" width="13.42578125" style="2" customWidth="1"/>
    <col min="7433" max="7433" width="18.28515625" style="2" customWidth="1"/>
    <col min="7434" max="7680" width="9.140625" style="2"/>
    <col min="7681" max="7681" width="83.5703125" style="2" customWidth="1"/>
    <col min="7682" max="7682" width="10.28515625" style="2" customWidth="1"/>
    <col min="7683" max="7683" width="18.85546875" style="2" customWidth="1"/>
    <col min="7684" max="7684" width="16.140625" style="2" customWidth="1"/>
    <col min="7685" max="7685" width="18.5703125" style="2" customWidth="1"/>
    <col min="7686" max="7686" width="14.28515625" style="2" customWidth="1"/>
    <col min="7687" max="7687" width="20.5703125" style="2" customWidth="1"/>
    <col min="7688" max="7688" width="13.42578125" style="2" customWidth="1"/>
    <col min="7689" max="7689" width="18.28515625" style="2" customWidth="1"/>
    <col min="7690" max="7936" width="9.140625" style="2"/>
    <col min="7937" max="7937" width="83.5703125" style="2" customWidth="1"/>
    <col min="7938" max="7938" width="10.28515625" style="2" customWidth="1"/>
    <col min="7939" max="7939" width="18.85546875" style="2" customWidth="1"/>
    <col min="7940" max="7940" width="16.140625" style="2" customWidth="1"/>
    <col min="7941" max="7941" width="18.5703125" style="2" customWidth="1"/>
    <col min="7942" max="7942" width="14.28515625" style="2" customWidth="1"/>
    <col min="7943" max="7943" width="20.5703125" style="2" customWidth="1"/>
    <col min="7944" max="7944" width="13.42578125" style="2" customWidth="1"/>
    <col min="7945" max="7945" width="18.28515625" style="2" customWidth="1"/>
    <col min="7946" max="8192" width="9.140625" style="2"/>
    <col min="8193" max="8193" width="83.5703125" style="2" customWidth="1"/>
    <col min="8194" max="8194" width="10.28515625" style="2" customWidth="1"/>
    <col min="8195" max="8195" width="18.85546875" style="2" customWidth="1"/>
    <col min="8196" max="8196" width="16.140625" style="2" customWidth="1"/>
    <col min="8197" max="8197" width="18.5703125" style="2" customWidth="1"/>
    <col min="8198" max="8198" width="14.28515625" style="2" customWidth="1"/>
    <col min="8199" max="8199" width="20.5703125" style="2" customWidth="1"/>
    <col min="8200" max="8200" width="13.42578125" style="2" customWidth="1"/>
    <col min="8201" max="8201" width="18.28515625" style="2" customWidth="1"/>
    <col min="8202" max="8448" width="9.140625" style="2"/>
    <col min="8449" max="8449" width="83.5703125" style="2" customWidth="1"/>
    <col min="8450" max="8450" width="10.28515625" style="2" customWidth="1"/>
    <col min="8451" max="8451" width="18.85546875" style="2" customWidth="1"/>
    <col min="8452" max="8452" width="16.140625" style="2" customWidth="1"/>
    <col min="8453" max="8453" width="18.5703125" style="2" customWidth="1"/>
    <col min="8454" max="8454" width="14.28515625" style="2" customWidth="1"/>
    <col min="8455" max="8455" width="20.5703125" style="2" customWidth="1"/>
    <col min="8456" max="8456" width="13.42578125" style="2" customWidth="1"/>
    <col min="8457" max="8457" width="18.28515625" style="2" customWidth="1"/>
    <col min="8458" max="8704" width="9.140625" style="2"/>
    <col min="8705" max="8705" width="83.5703125" style="2" customWidth="1"/>
    <col min="8706" max="8706" width="10.28515625" style="2" customWidth="1"/>
    <col min="8707" max="8707" width="18.85546875" style="2" customWidth="1"/>
    <col min="8708" max="8708" width="16.140625" style="2" customWidth="1"/>
    <col min="8709" max="8709" width="18.5703125" style="2" customWidth="1"/>
    <col min="8710" max="8710" width="14.28515625" style="2" customWidth="1"/>
    <col min="8711" max="8711" width="20.5703125" style="2" customWidth="1"/>
    <col min="8712" max="8712" width="13.42578125" style="2" customWidth="1"/>
    <col min="8713" max="8713" width="18.28515625" style="2" customWidth="1"/>
    <col min="8714" max="8960" width="9.140625" style="2"/>
    <col min="8961" max="8961" width="83.5703125" style="2" customWidth="1"/>
    <col min="8962" max="8962" width="10.28515625" style="2" customWidth="1"/>
    <col min="8963" max="8963" width="18.85546875" style="2" customWidth="1"/>
    <col min="8964" max="8964" width="16.140625" style="2" customWidth="1"/>
    <col min="8965" max="8965" width="18.5703125" style="2" customWidth="1"/>
    <col min="8966" max="8966" width="14.28515625" style="2" customWidth="1"/>
    <col min="8967" max="8967" width="20.5703125" style="2" customWidth="1"/>
    <col min="8968" max="8968" width="13.42578125" style="2" customWidth="1"/>
    <col min="8969" max="8969" width="18.28515625" style="2" customWidth="1"/>
    <col min="8970" max="9216" width="9.140625" style="2"/>
    <col min="9217" max="9217" width="83.5703125" style="2" customWidth="1"/>
    <col min="9218" max="9218" width="10.28515625" style="2" customWidth="1"/>
    <col min="9219" max="9219" width="18.85546875" style="2" customWidth="1"/>
    <col min="9220" max="9220" width="16.140625" style="2" customWidth="1"/>
    <col min="9221" max="9221" width="18.5703125" style="2" customWidth="1"/>
    <col min="9222" max="9222" width="14.28515625" style="2" customWidth="1"/>
    <col min="9223" max="9223" width="20.5703125" style="2" customWidth="1"/>
    <col min="9224" max="9224" width="13.42578125" style="2" customWidth="1"/>
    <col min="9225" max="9225" width="18.28515625" style="2" customWidth="1"/>
    <col min="9226" max="9472" width="9.140625" style="2"/>
    <col min="9473" max="9473" width="83.5703125" style="2" customWidth="1"/>
    <col min="9474" max="9474" width="10.28515625" style="2" customWidth="1"/>
    <col min="9475" max="9475" width="18.85546875" style="2" customWidth="1"/>
    <col min="9476" max="9476" width="16.140625" style="2" customWidth="1"/>
    <col min="9477" max="9477" width="18.5703125" style="2" customWidth="1"/>
    <col min="9478" max="9478" width="14.28515625" style="2" customWidth="1"/>
    <col min="9479" max="9479" width="20.5703125" style="2" customWidth="1"/>
    <col min="9480" max="9480" width="13.42578125" style="2" customWidth="1"/>
    <col min="9481" max="9481" width="18.28515625" style="2" customWidth="1"/>
    <col min="9482" max="9728" width="9.140625" style="2"/>
    <col min="9729" max="9729" width="83.5703125" style="2" customWidth="1"/>
    <col min="9730" max="9730" width="10.28515625" style="2" customWidth="1"/>
    <col min="9731" max="9731" width="18.85546875" style="2" customWidth="1"/>
    <col min="9732" max="9732" width="16.140625" style="2" customWidth="1"/>
    <col min="9733" max="9733" width="18.5703125" style="2" customWidth="1"/>
    <col min="9734" max="9734" width="14.28515625" style="2" customWidth="1"/>
    <col min="9735" max="9735" width="20.5703125" style="2" customWidth="1"/>
    <col min="9736" max="9736" width="13.42578125" style="2" customWidth="1"/>
    <col min="9737" max="9737" width="18.28515625" style="2" customWidth="1"/>
    <col min="9738" max="9984" width="9.140625" style="2"/>
    <col min="9985" max="9985" width="83.5703125" style="2" customWidth="1"/>
    <col min="9986" max="9986" width="10.28515625" style="2" customWidth="1"/>
    <col min="9987" max="9987" width="18.85546875" style="2" customWidth="1"/>
    <col min="9988" max="9988" width="16.140625" style="2" customWidth="1"/>
    <col min="9989" max="9989" width="18.5703125" style="2" customWidth="1"/>
    <col min="9990" max="9990" width="14.28515625" style="2" customWidth="1"/>
    <col min="9991" max="9991" width="20.5703125" style="2" customWidth="1"/>
    <col min="9992" max="9992" width="13.42578125" style="2" customWidth="1"/>
    <col min="9993" max="9993" width="18.28515625" style="2" customWidth="1"/>
    <col min="9994" max="10240" width="9.140625" style="2"/>
    <col min="10241" max="10241" width="83.5703125" style="2" customWidth="1"/>
    <col min="10242" max="10242" width="10.28515625" style="2" customWidth="1"/>
    <col min="10243" max="10243" width="18.85546875" style="2" customWidth="1"/>
    <col min="10244" max="10244" width="16.140625" style="2" customWidth="1"/>
    <col min="10245" max="10245" width="18.5703125" style="2" customWidth="1"/>
    <col min="10246" max="10246" width="14.28515625" style="2" customWidth="1"/>
    <col min="10247" max="10247" width="20.5703125" style="2" customWidth="1"/>
    <col min="10248" max="10248" width="13.42578125" style="2" customWidth="1"/>
    <col min="10249" max="10249" width="18.28515625" style="2" customWidth="1"/>
    <col min="10250" max="10496" width="9.140625" style="2"/>
    <col min="10497" max="10497" width="83.5703125" style="2" customWidth="1"/>
    <col min="10498" max="10498" width="10.28515625" style="2" customWidth="1"/>
    <col min="10499" max="10499" width="18.85546875" style="2" customWidth="1"/>
    <col min="10500" max="10500" width="16.140625" style="2" customWidth="1"/>
    <col min="10501" max="10501" width="18.5703125" style="2" customWidth="1"/>
    <col min="10502" max="10502" width="14.28515625" style="2" customWidth="1"/>
    <col min="10503" max="10503" width="20.5703125" style="2" customWidth="1"/>
    <col min="10504" max="10504" width="13.42578125" style="2" customWidth="1"/>
    <col min="10505" max="10505" width="18.28515625" style="2" customWidth="1"/>
    <col min="10506" max="10752" width="9.140625" style="2"/>
    <col min="10753" max="10753" width="83.5703125" style="2" customWidth="1"/>
    <col min="10754" max="10754" width="10.28515625" style="2" customWidth="1"/>
    <col min="10755" max="10755" width="18.85546875" style="2" customWidth="1"/>
    <col min="10756" max="10756" width="16.140625" style="2" customWidth="1"/>
    <col min="10757" max="10757" width="18.5703125" style="2" customWidth="1"/>
    <col min="10758" max="10758" width="14.28515625" style="2" customWidth="1"/>
    <col min="10759" max="10759" width="20.5703125" style="2" customWidth="1"/>
    <col min="10760" max="10760" width="13.42578125" style="2" customWidth="1"/>
    <col min="10761" max="10761" width="18.28515625" style="2" customWidth="1"/>
    <col min="10762" max="11008" width="9.140625" style="2"/>
    <col min="11009" max="11009" width="83.5703125" style="2" customWidth="1"/>
    <col min="11010" max="11010" width="10.28515625" style="2" customWidth="1"/>
    <col min="11011" max="11011" width="18.85546875" style="2" customWidth="1"/>
    <col min="11012" max="11012" width="16.140625" style="2" customWidth="1"/>
    <col min="11013" max="11013" width="18.5703125" style="2" customWidth="1"/>
    <col min="11014" max="11014" width="14.28515625" style="2" customWidth="1"/>
    <col min="11015" max="11015" width="20.5703125" style="2" customWidth="1"/>
    <col min="11016" max="11016" width="13.42578125" style="2" customWidth="1"/>
    <col min="11017" max="11017" width="18.28515625" style="2" customWidth="1"/>
    <col min="11018" max="11264" width="9.140625" style="2"/>
    <col min="11265" max="11265" width="83.5703125" style="2" customWidth="1"/>
    <col min="11266" max="11266" width="10.28515625" style="2" customWidth="1"/>
    <col min="11267" max="11267" width="18.85546875" style="2" customWidth="1"/>
    <col min="11268" max="11268" width="16.140625" style="2" customWidth="1"/>
    <col min="11269" max="11269" width="18.5703125" style="2" customWidth="1"/>
    <col min="11270" max="11270" width="14.28515625" style="2" customWidth="1"/>
    <col min="11271" max="11271" width="20.5703125" style="2" customWidth="1"/>
    <col min="11272" max="11272" width="13.42578125" style="2" customWidth="1"/>
    <col min="11273" max="11273" width="18.28515625" style="2" customWidth="1"/>
    <col min="11274" max="11520" width="9.140625" style="2"/>
    <col min="11521" max="11521" width="83.5703125" style="2" customWidth="1"/>
    <col min="11522" max="11522" width="10.28515625" style="2" customWidth="1"/>
    <col min="11523" max="11523" width="18.85546875" style="2" customWidth="1"/>
    <col min="11524" max="11524" width="16.140625" style="2" customWidth="1"/>
    <col min="11525" max="11525" width="18.5703125" style="2" customWidth="1"/>
    <col min="11526" max="11526" width="14.28515625" style="2" customWidth="1"/>
    <col min="11527" max="11527" width="20.5703125" style="2" customWidth="1"/>
    <col min="11528" max="11528" width="13.42578125" style="2" customWidth="1"/>
    <col min="11529" max="11529" width="18.28515625" style="2" customWidth="1"/>
    <col min="11530" max="11776" width="9.140625" style="2"/>
    <col min="11777" max="11777" width="83.5703125" style="2" customWidth="1"/>
    <col min="11778" max="11778" width="10.28515625" style="2" customWidth="1"/>
    <col min="11779" max="11779" width="18.85546875" style="2" customWidth="1"/>
    <col min="11780" max="11780" width="16.140625" style="2" customWidth="1"/>
    <col min="11781" max="11781" width="18.5703125" style="2" customWidth="1"/>
    <col min="11782" max="11782" width="14.28515625" style="2" customWidth="1"/>
    <col min="11783" max="11783" width="20.5703125" style="2" customWidth="1"/>
    <col min="11784" max="11784" width="13.42578125" style="2" customWidth="1"/>
    <col min="11785" max="11785" width="18.28515625" style="2" customWidth="1"/>
    <col min="11786" max="12032" width="9.140625" style="2"/>
    <col min="12033" max="12033" width="83.5703125" style="2" customWidth="1"/>
    <col min="12034" max="12034" width="10.28515625" style="2" customWidth="1"/>
    <col min="12035" max="12035" width="18.85546875" style="2" customWidth="1"/>
    <col min="12036" max="12036" width="16.140625" style="2" customWidth="1"/>
    <col min="12037" max="12037" width="18.5703125" style="2" customWidth="1"/>
    <col min="12038" max="12038" width="14.28515625" style="2" customWidth="1"/>
    <col min="12039" max="12039" width="20.5703125" style="2" customWidth="1"/>
    <col min="12040" max="12040" width="13.42578125" style="2" customWidth="1"/>
    <col min="12041" max="12041" width="18.28515625" style="2" customWidth="1"/>
    <col min="12042" max="12288" width="9.140625" style="2"/>
    <col min="12289" max="12289" width="83.5703125" style="2" customWidth="1"/>
    <col min="12290" max="12290" width="10.28515625" style="2" customWidth="1"/>
    <col min="12291" max="12291" width="18.85546875" style="2" customWidth="1"/>
    <col min="12292" max="12292" width="16.140625" style="2" customWidth="1"/>
    <col min="12293" max="12293" width="18.5703125" style="2" customWidth="1"/>
    <col min="12294" max="12294" width="14.28515625" style="2" customWidth="1"/>
    <col min="12295" max="12295" width="20.5703125" style="2" customWidth="1"/>
    <col min="12296" max="12296" width="13.42578125" style="2" customWidth="1"/>
    <col min="12297" max="12297" width="18.28515625" style="2" customWidth="1"/>
    <col min="12298" max="12544" width="9.140625" style="2"/>
    <col min="12545" max="12545" width="83.5703125" style="2" customWidth="1"/>
    <col min="12546" max="12546" width="10.28515625" style="2" customWidth="1"/>
    <col min="12547" max="12547" width="18.85546875" style="2" customWidth="1"/>
    <col min="12548" max="12548" width="16.140625" style="2" customWidth="1"/>
    <col min="12549" max="12549" width="18.5703125" style="2" customWidth="1"/>
    <col min="12550" max="12550" width="14.28515625" style="2" customWidth="1"/>
    <col min="12551" max="12551" width="20.5703125" style="2" customWidth="1"/>
    <col min="12552" max="12552" width="13.42578125" style="2" customWidth="1"/>
    <col min="12553" max="12553" width="18.28515625" style="2" customWidth="1"/>
    <col min="12554" max="12800" width="9.140625" style="2"/>
    <col min="12801" max="12801" width="83.5703125" style="2" customWidth="1"/>
    <col min="12802" max="12802" width="10.28515625" style="2" customWidth="1"/>
    <col min="12803" max="12803" width="18.85546875" style="2" customWidth="1"/>
    <col min="12804" max="12804" width="16.140625" style="2" customWidth="1"/>
    <col min="12805" max="12805" width="18.5703125" style="2" customWidth="1"/>
    <col min="12806" max="12806" width="14.28515625" style="2" customWidth="1"/>
    <col min="12807" max="12807" width="20.5703125" style="2" customWidth="1"/>
    <col min="12808" max="12808" width="13.42578125" style="2" customWidth="1"/>
    <col min="12809" max="12809" width="18.28515625" style="2" customWidth="1"/>
    <col min="12810" max="13056" width="9.140625" style="2"/>
    <col min="13057" max="13057" width="83.5703125" style="2" customWidth="1"/>
    <col min="13058" max="13058" width="10.28515625" style="2" customWidth="1"/>
    <col min="13059" max="13059" width="18.85546875" style="2" customWidth="1"/>
    <col min="13060" max="13060" width="16.140625" style="2" customWidth="1"/>
    <col min="13061" max="13061" width="18.5703125" style="2" customWidth="1"/>
    <col min="13062" max="13062" width="14.28515625" style="2" customWidth="1"/>
    <col min="13063" max="13063" width="20.5703125" style="2" customWidth="1"/>
    <col min="13064" max="13064" width="13.42578125" style="2" customWidth="1"/>
    <col min="13065" max="13065" width="18.28515625" style="2" customWidth="1"/>
    <col min="13066" max="13312" width="9.140625" style="2"/>
    <col min="13313" max="13313" width="83.5703125" style="2" customWidth="1"/>
    <col min="13314" max="13314" width="10.28515625" style="2" customWidth="1"/>
    <col min="13315" max="13315" width="18.85546875" style="2" customWidth="1"/>
    <col min="13316" max="13316" width="16.140625" style="2" customWidth="1"/>
    <col min="13317" max="13317" width="18.5703125" style="2" customWidth="1"/>
    <col min="13318" max="13318" width="14.28515625" style="2" customWidth="1"/>
    <col min="13319" max="13319" width="20.5703125" style="2" customWidth="1"/>
    <col min="13320" max="13320" width="13.42578125" style="2" customWidth="1"/>
    <col min="13321" max="13321" width="18.28515625" style="2" customWidth="1"/>
    <col min="13322" max="13568" width="9.140625" style="2"/>
    <col min="13569" max="13569" width="83.5703125" style="2" customWidth="1"/>
    <col min="13570" max="13570" width="10.28515625" style="2" customWidth="1"/>
    <col min="13571" max="13571" width="18.85546875" style="2" customWidth="1"/>
    <col min="13572" max="13572" width="16.140625" style="2" customWidth="1"/>
    <col min="13573" max="13573" width="18.5703125" style="2" customWidth="1"/>
    <col min="13574" max="13574" width="14.28515625" style="2" customWidth="1"/>
    <col min="13575" max="13575" width="20.5703125" style="2" customWidth="1"/>
    <col min="13576" max="13576" width="13.42578125" style="2" customWidth="1"/>
    <col min="13577" max="13577" width="18.28515625" style="2" customWidth="1"/>
    <col min="13578" max="13824" width="9.140625" style="2"/>
    <col min="13825" max="13825" width="83.5703125" style="2" customWidth="1"/>
    <col min="13826" max="13826" width="10.28515625" style="2" customWidth="1"/>
    <col min="13827" max="13827" width="18.85546875" style="2" customWidth="1"/>
    <col min="13828" max="13828" width="16.140625" style="2" customWidth="1"/>
    <col min="13829" max="13829" width="18.5703125" style="2" customWidth="1"/>
    <col min="13830" max="13830" width="14.28515625" style="2" customWidth="1"/>
    <col min="13831" max="13831" width="20.5703125" style="2" customWidth="1"/>
    <col min="13832" max="13832" width="13.42578125" style="2" customWidth="1"/>
    <col min="13833" max="13833" width="18.28515625" style="2" customWidth="1"/>
    <col min="13834" max="14080" width="9.140625" style="2"/>
    <col min="14081" max="14081" width="83.5703125" style="2" customWidth="1"/>
    <col min="14082" max="14082" width="10.28515625" style="2" customWidth="1"/>
    <col min="14083" max="14083" width="18.85546875" style="2" customWidth="1"/>
    <col min="14084" max="14084" width="16.140625" style="2" customWidth="1"/>
    <col min="14085" max="14085" width="18.5703125" style="2" customWidth="1"/>
    <col min="14086" max="14086" width="14.28515625" style="2" customWidth="1"/>
    <col min="14087" max="14087" width="20.5703125" style="2" customWidth="1"/>
    <col min="14088" max="14088" width="13.42578125" style="2" customWidth="1"/>
    <col min="14089" max="14089" width="18.28515625" style="2" customWidth="1"/>
    <col min="14090" max="14336" width="9.140625" style="2"/>
    <col min="14337" max="14337" width="83.5703125" style="2" customWidth="1"/>
    <col min="14338" max="14338" width="10.28515625" style="2" customWidth="1"/>
    <col min="14339" max="14339" width="18.85546875" style="2" customWidth="1"/>
    <col min="14340" max="14340" width="16.140625" style="2" customWidth="1"/>
    <col min="14341" max="14341" width="18.5703125" style="2" customWidth="1"/>
    <col min="14342" max="14342" width="14.28515625" style="2" customWidth="1"/>
    <col min="14343" max="14343" width="20.5703125" style="2" customWidth="1"/>
    <col min="14344" max="14344" width="13.42578125" style="2" customWidth="1"/>
    <col min="14345" max="14345" width="18.28515625" style="2" customWidth="1"/>
    <col min="14346" max="14592" width="9.140625" style="2"/>
    <col min="14593" max="14593" width="83.5703125" style="2" customWidth="1"/>
    <col min="14594" max="14594" width="10.28515625" style="2" customWidth="1"/>
    <col min="14595" max="14595" width="18.85546875" style="2" customWidth="1"/>
    <col min="14596" max="14596" width="16.140625" style="2" customWidth="1"/>
    <col min="14597" max="14597" width="18.5703125" style="2" customWidth="1"/>
    <col min="14598" max="14598" width="14.28515625" style="2" customWidth="1"/>
    <col min="14599" max="14599" width="20.5703125" style="2" customWidth="1"/>
    <col min="14600" max="14600" width="13.42578125" style="2" customWidth="1"/>
    <col min="14601" max="14601" width="18.28515625" style="2" customWidth="1"/>
    <col min="14602" max="14848" width="9.140625" style="2"/>
    <col min="14849" max="14849" width="83.5703125" style="2" customWidth="1"/>
    <col min="14850" max="14850" width="10.28515625" style="2" customWidth="1"/>
    <col min="14851" max="14851" width="18.85546875" style="2" customWidth="1"/>
    <col min="14852" max="14852" width="16.140625" style="2" customWidth="1"/>
    <col min="14853" max="14853" width="18.5703125" style="2" customWidth="1"/>
    <col min="14854" max="14854" width="14.28515625" style="2" customWidth="1"/>
    <col min="14855" max="14855" width="20.5703125" style="2" customWidth="1"/>
    <col min="14856" max="14856" width="13.42578125" style="2" customWidth="1"/>
    <col min="14857" max="14857" width="18.28515625" style="2" customWidth="1"/>
    <col min="14858" max="15104" width="9.140625" style="2"/>
    <col min="15105" max="15105" width="83.5703125" style="2" customWidth="1"/>
    <col min="15106" max="15106" width="10.28515625" style="2" customWidth="1"/>
    <col min="15107" max="15107" width="18.85546875" style="2" customWidth="1"/>
    <col min="15108" max="15108" width="16.140625" style="2" customWidth="1"/>
    <col min="15109" max="15109" width="18.5703125" style="2" customWidth="1"/>
    <col min="15110" max="15110" width="14.28515625" style="2" customWidth="1"/>
    <col min="15111" max="15111" width="20.5703125" style="2" customWidth="1"/>
    <col min="15112" max="15112" width="13.42578125" style="2" customWidth="1"/>
    <col min="15113" max="15113" width="18.28515625" style="2" customWidth="1"/>
    <col min="15114" max="15360" width="9.140625" style="2"/>
    <col min="15361" max="15361" width="83.5703125" style="2" customWidth="1"/>
    <col min="15362" max="15362" width="10.28515625" style="2" customWidth="1"/>
    <col min="15363" max="15363" width="18.85546875" style="2" customWidth="1"/>
    <col min="15364" max="15364" width="16.140625" style="2" customWidth="1"/>
    <col min="15365" max="15365" width="18.5703125" style="2" customWidth="1"/>
    <col min="15366" max="15366" width="14.28515625" style="2" customWidth="1"/>
    <col min="15367" max="15367" width="20.5703125" style="2" customWidth="1"/>
    <col min="15368" max="15368" width="13.42578125" style="2" customWidth="1"/>
    <col min="15369" max="15369" width="18.28515625" style="2" customWidth="1"/>
    <col min="15370" max="15616" width="9.140625" style="2"/>
    <col min="15617" max="15617" width="83.5703125" style="2" customWidth="1"/>
    <col min="15618" max="15618" width="10.28515625" style="2" customWidth="1"/>
    <col min="15619" max="15619" width="18.85546875" style="2" customWidth="1"/>
    <col min="15620" max="15620" width="16.140625" style="2" customWidth="1"/>
    <col min="15621" max="15621" width="18.5703125" style="2" customWidth="1"/>
    <col min="15622" max="15622" width="14.28515625" style="2" customWidth="1"/>
    <col min="15623" max="15623" width="20.5703125" style="2" customWidth="1"/>
    <col min="15624" max="15624" width="13.42578125" style="2" customWidth="1"/>
    <col min="15625" max="15625" width="18.28515625" style="2" customWidth="1"/>
    <col min="15626" max="15872" width="9.140625" style="2"/>
    <col min="15873" max="15873" width="83.5703125" style="2" customWidth="1"/>
    <col min="15874" max="15874" width="10.28515625" style="2" customWidth="1"/>
    <col min="15875" max="15875" width="18.85546875" style="2" customWidth="1"/>
    <col min="15876" max="15876" width="16.140625" style="2" customWidth="1"/>
    <col min="15877" max="15877" width="18.5703125" style="2" customWidth="1"/>
    <col min="15878" max="15878" width="14.28515625" style="2" customWidth="1"/>
    <col min="15879" max="15879" width="20.5703125" style="2" customWidth="1"/>
    <col min="15880" max="15880" width="13.42578125" style="2" customWidth="1"/>
    <col min="15881" max="15881" width="18.28515625" style="2" customWidth="1"/>
    <col min="15882" max="16128" width="9.140625" style="2"/>
    <col min="16129" max="16129" width="83.5703125" style="2" customWidth="1"/>
    <col min="16130" max="16130" width="10.28515625" style="2" customWidth="1"/>
    <col min="16131" max="16131" width="18.85546875" style="2" customWidth="1"/>
    <col min="16132" max="16132" width="16.140625" style="2" customWidth="1"/>
    <col min="16133" max="16133" width="18.5703125" style="2" customWidth="1"/>
    <col min="16134" max="16134" width="14.28515625" style="2" customWidth="1"/>
    <col min="16135" max="16135" width="20.5703125" style="2" customWidth="1"/>
    <col min="16136" max="16136" width="13.42578125" style="2" customWidth="1"/>
    <col min="16137" max="16137" width="18.28515625" style="2" customWidth="1"/>
    <col min="16138" max="16384" width="9.140625" style="2"/>
  </cols>
  <sheetData>
    <row r="1" spans="1:9">
      <c r="A1" s="3" t="s">
        <v>113</v>
      </c>
      <c r="C1" s="1"/>
      <c r="D1" s="1"/>
      <c r="E1" s="1"/>
      <c r="F1" s="126"/>
      <c r="G1" s="1"/>
      <c r="H1" s="4"/>
      <c r="I1" s="5" t="s">
        <v>266</v>
      </c>
    </row>
    <row r="2" spans="1:9">
      <c r="C2" s="1"/>
      <c r="D2" s="1"/>
      <c r="E2" s="1"/>
      <c r="F2" s="126"/>
      <c r="G2" s="1"/>
      <c r="H2" s="7"/>
      <c r="I2" s="5" t="s">
        <v>156</v>
      </c>
    </row>
    <row r="3" spans="1:9">
      <c r="B3" s="127"/>
      <c r="C3" s="128"/>
      <c r="D3" s="128"/>
      <c r="E3" s="128"/>
      <c r="F3" s="129"/>
      <c r="H3" s="9"/>
      <c r="I3" s="5" t="s">
        <v>117</v>
      </c>
    </row>
    <row r="4" spans="1:9">
      <c r="A4" s="10" t="s">
        <v>118</v>
      </c>
      <c r="B4" s="127"/>
      <c r="C4" s="128"/>
      <c r="D4" s="128"/>
      <c r="E4" s="128"/>
      <c r="F4" s="129"/>
      <c r="I4" s="5"/>
    </row>
    <row r="5" spans="1:9" ht="13.5" customHeight="1">
      <c r="C5" s="1"/>
      <c r="D5" s="1"/>
      <c r="E5" s="1"/>
      <c r="F5" s="126"/>
      <c r="G5" s="1"/>
      <c r="H5" s="1"/>
      <c r="I5" s="1"/>
    </row>
    <row r="6" spans="1:9" ht="21" customHeight="1">
      <c r="A6" s="175" t="s">
        <v>11</v>
      </c>
      <c r="B6" s="175"/>
      <c r="C6" s="175"/>
      <c r="D6" s="175"/>
      <c r="E6" s="175"/>
      <c r="F6" s="175"/>
      <c r="G6" s="175"/>
      <c r="H6" s="175"/>
      <c r="I6" s="175"/>
    </row>
    <row r="7" spans="1:9" ht="15.75" customHeight="1">
      <c r="A7" s="173" t="s">
        <v>306</v>
      </c>
      <c r="B7" s="173"/>
      <c r="C7" s="173"/>
      <c r="D7" s="173"/>
      <c r="E7" s="173"/>
      <c r="F7" s="173"/>
      <c r="G7" s="173"/>
      <c r="H7" s="173"/>
      <c r="I7" s="173"/>
    </row>
    <row r="8" spans="1:9" s="130" customFormat="1" ht="17.25" customHeight="1" thickBot="1">
      <c r="C8" s="131"/>
      <c r="D8" s="131"/>
      <c r="E8" s="131"/>
      <c r="F8" s="132"/>
      <c r="G8" s="131"/>
      <c r="I8" s="133" t="s">
        <v>120</v>
      </c>
    </row>
    <row r="9" spans="1:9" s="130" customFormat="1" ht="17.25" customHeight="1">
      <c r="A9" s="185"/>
      <c r="B9" s="187" t="s">
        <v>267</v>
      </c>
      <c r="C9" s="182" t="s">
        <v>268</v>
      </c>
      <c r="D9" s="183"/>
      <c r="E9" s="183"/>
      <c r="F9" s="183"/>
      <c r="G9" s="184"/>
      <c r="H9" s="178" t="s">
        <v>200</v>
      </c>
      <c r="I9" s="180" t="s">
        <v>10</v>
      </c>
    </row>
    <row r="10" spans="1:9" s="130" customFormat="1" ht="66" customHeight="1">
      <c r="A10" s="186"/>
      <c r="B10" s="188"/>
      <c r="C10" s="134" t="s">
        <v>269</v>
      </c>
      <c r="D10" s="134" t="s">
        <v>270</v>
      </c>
      <c r="E10" s="134" t="s">
        <v>198</v>
      </c>
      <c r="F10" s="134" t="s">
        <v>6</v>
      </c>
      <c r="G10" s="134" t="s">
        <v>271</v>
      </c>
      <c r="H10" s="179"/>
      <c r="I10" s="181"/>
    </row>
    <row r="11" spans="1:9" s="130" customFormat="1">
      <c r="A11" s="135" t="s">
        <v>272</v>
      </c>
      <c r="B11" s="136">
        <v>2</v>
      </c>
      <c r="C11" s="137">
        <v>3</v>
      </c>
      <c r="D11" s="136" t="s">
        <v>273</v>
      </c>
      <c r="E11" s="136">
        <v>4</v>
      </c>
      <c r="F11" s="78">
        <v>5</v>
      </c>
      <c r="G11" s="136" t="s">
        <v>274</v>
      </c>
      <c r="H11" s="136">
        <v>6</v>
      </c>
      <c r="I11" s="138">
        <v>7</v>
      </c>
    </row>
    <row r="12" spans="1:9" s="141" customFormat="1">
      <c r="A12" s="139" t="s">
        <v>275</v>
      </c>
      <c r="B12" s="67" t="s">
        <v>32</v>
      </c>
      <c r="C12" s="78">
        <v>45877483</v>
      </c>
      <c r="D12" s="78">
        <v>39745</v>
      </c>
      <c r="E12" s="78"/>
      <c r="F12" s="78">
        <v>1398302</v>
      </c>
      <c r="G12" s="78">
        <v>10995705</v>
      </c>
      <c r="H12" s="78">
        <v>109249</v>
      </c>
      <c r="I12" s="140">
        <f>C12+D12+E12+F12+G12+H12</f>
        <v>58420484</v>
      </c>
    </row>
    <row r="13" spans="1:9" s="130" customFormat="1">
      <c r="A13" s="142" t="s">
        <v>276</v>
      </c>
      <c r="B13" s="67" t="s">
        <v>35</v>
      </c>
      <c r="C13" s="68"/>
      <c r="D13" s="68"/>
      <c r="E13" s="68"/>
      <c r="F13" s="68"/>
      <c r="G13" s="68"/>
      <c r="H13" s="68"/>
      <c r="I13" s="143">
        <f t="shared" ref="I13:I69" si="0">C13+D13+E13+F13+G13+H13</f>
        <v>0</v>
      </c>
    </row>
    <row r="14" spans="1:9" s="130" customFormat="1" ht="18.75" customHeight="1">
      <c r="A14" s="139" t="s">
        <v>277</v>
      </c>
      <c r="B14" s="144">
        <v>100</v>
      </c>
      <c r="C14" s="78">
        <f t="shared" ref="C14:H14" si="1">C12+C13</f>
        <v>45877483</v>
      </c>
      <c r="D14" s="78">
        <f t="shared" si="1"/>
        <v>39745</v>
      </c>
      <c r="E14" s="145">
        <f t="shared" si="1"/>
        <v>0</v>
      </c>
      <c r="F14" s="78">
        <f t="shared" si="1"/>
        <v>1398302</v>
      </c>
      <c r="G14" s="78">
        <f t="shared" si="1"/>
        <v>10995705</v>
      </c>
      <c r="H14" s="78">
        <f t="shared" si="1"/>
        <v>109249</v>
      </c>
      <c r="I14" s="140">
        <f>C14+D14+E14+F14+G14+H14</f>
        <v>58420484</v>
      </c>
    </row>
    <row r="15" spans="1:9" s="130" customFormat="1" ht="21" customHeight="1">
      <c r="A15" s="139" t="s">
        <v>278</v>
      </c>
      <c r="B15" s="144">
        <v>200</v>
      </c>
      <c r="C15" s="145">
        <f t="shared" ref="C15:H15" si="2">SUM(C16:C17)</f>
        <v>0</v>
      </c>
      <c r="D15" s="145">
        <f t="shared" si="2"/>
        <v>0</v>
      </c>
      <c r="E15" s="145">
        <f t="shared" si="2"/>
        <v>0</v>
      </c>
      <c r="F15" s="78">
        <f t="shared" si="2"/>
        <v>19721</v>
      </c>
      <c r="G15" s="78">
        <f t="shared" si="2"/>
        <v>1049246</v>
      </c>
      <c r="H15" s="78">
        <f t="shared" si="2"/>
        <v>3458</v>
      </c>
      <c r="I15" s="140">
        <f t="shared" si="0"/>
        <v>1072425</v>
      </c>
    </row>
    <row r="16" spans="1:9" s="130" customFormat="1">
      <c r="A16" s="142" t="s">
        <v>279</v>
      </c>
      <c r="B16" s="146">
        <v>210</v>
      </c>
      <c r="C16" s="147"/>
      <c r="D16" s="147"/>
      <c r="E16" s="147"/>
      <c r="F16" s="68"/>
      <c r="G16" s="68">
        <v>1049246</v>
      </c>
      <c r="H16" s="68">
        <v>3458</v>
      </c>
      <c r="I16" s="140">
        <f t="shared" si="0"/>
        <v>1052704</v>
      </c>
    </row>
    <row r="17" spans="1:10" s="130" customFormat="1">
      <c r="A17" s="139" t="s">
        <v>280</v>
      </c>
      <c r="B17" s="144">
        <v>220</v>
      </c>
      <c r="C17" s="145">
        <f t="shared" ref="C17:H17" si="3">SUM(C19:C27)</f>
        <v>0</v>
      </c>
      <c r="D17" s="145">
        <f t="shared" si="3"/>
        <v>0</v>
      </c>
      <c r="E17" s="145">
        <f t="shared" si="3"/>
        <v>0</v>
      </c>
      <c r="F17" s="78">
        <v>19721</v>
      </c>
      <c r="G17" s="145">
        <f>SUM(G19:G27)</f>
        <v>0</v>
      </c>
      <c r="H17" s="145">
        <f t="shared" si="3"/>
        <v>0</v>
      </c>
      <c r="I17" s="140">
        <f>C17+D17+E17+F17+G17+H17</f>
        <v>19721</v>
      </c>
    </row>
    <row r="18" spans="1:10" s="130" customFormat="1">
      <c r="A18" s="142" t="s">
        <v>33</v>
      </c>
      <c r="B18" s="146"/>
      <c r="C18" s="147"/>
      <c r="D18" s="147"/>
      <c r="E18" s="147"/>
      <c r="F18" s="68"/>
      <c r="G18" s="68"/>
      <c r="H18" s="68"/>
      <c r="I18" s="143">
        <f t="shared" si="0"/>
        <v>0</v>
      </c>
      <c r="J18" s="148"/>
    </row>
    <row r="19" spans="1:10" s="130" customFormat="1">
      <c r="A19" s="142" t="s">
        <v>281</v>
      </c>
      <c r="B19" s="146">
        <v>221</v>
      </c>
      <c r="C19" s="68"/>
      <c r="D19" s="68"/>
      <c r="E19" s="68"/>
      <c r="F19" s="68"/>
      <c r="G19" s="68"/>
      <c r="H19" s="68"/>
      <c r="I19" s="143">
        <f t="shared" si="0"/>
        <v>0</v>
      </c>
      <c r="J19" s="148"/>
    </row>
    <row r="20" spans="1:10" s="130" customFormat="1" ht="31.5" customHeight="1">
      <c r="A20" s="142" t="s">
        <v>282</v>
      </c>
      <c r="B20" s="146">
        <v>222</v>
      </c>
      <c r="C20" s="78"/>
      <c r="D20" s="78"/>
      <c r="E20" s="78"/>
      <c r="F20" s="78"/>
      <c r="G20" s="78"/>
      <c r="H20" s="78"/>
      <c r="I20" s="143">
        <f t="shared" si="0"/>
        <v>0</v>
      </c>
      <c r="J20" s="148"/>
    </row>
    <row r="21" spans="1:10" s="130" customFormat="1" ht="30.75" customHeight="1">
      <c r="A21" s="142" t="s">
        <v>283</v>
      </c>
      <c r="B21" s="146">
        <v>223</v>
      </c>
      <c r="C21" s="68"/>
      <c r="D21" s="68"/>
      <c r="E21" s="68"/>
      <c r="F21" s="68"/>
      <c r="G21" s="68"/>
      <c r="H21" s="68"/>
      <c r="I21" s="143">
        <f t="shared" si="0"/>
        <v>0</v>
      </c>
      <c r="J21" s="148"/>
    </row>
    <row r="22" spans="1:10" s="130" customFormat="1" ht="31.5">
      <c r="A22" s="142" t="s">
        <v>234</v>
      </c>
      <c r="B22" s="146">
        <v>224</v>
      </c>
      <c r="C22" s="68"/>
      <c r="D22" s="68"/>
      <c r="E22" s="68"/>
      <c r="F22" s="68"/>
      <c r="G22" s="68"/>
      <c r="H22" s="68"/>
      <c r="I22" s="143">
        <f t="shared" si="0"/>
        <v>0</v>
      </c>
      <c r="J22" s="148"/>
    </row>
    <row r="23" spans="1:10" s="130" customFormat="1">
      <c r="A23" s="142" t="s">
        <v>236</v>
      </c>
      <c r="B23" s="146">
        <v>225</v>
      </c>
      <c r="C23" s="68"/>
      <c r="D23" s="68"/>
      <c r="E23" s="68"/>
      <c r="F23" s="68"/>
      <c r="G23" s="68"/>
      <c r="H23" s="68"/>
      <c r="I23" s="143">
        <f t="shared" si="0"/>
        <v>0</v>
      </c>
      <c r="J23" s="148"/>
    </row>
    <row r="24" spans="1:10" s="130" customFormat="1" ht="30.75" customHeight="1">
      <c r="A24" s="142" t="s">
        <v>238</v>
      </c>
      <c r="B24" s="146">
        <v>226</v>
      </c>
      <c r="C24" s="78"/>
      <c r="D24" s="78"/>
      <c r="E24" s="78"/>
      <c r="F24" s="78"/>
      <c r="G24" s="78"/>
      <c r="H24" s="78"/>
      <c r="I24" s="143">
        <f t="shared" si="0"/>
        <v>0</v>
      </c>
      <c r="J24" s="148"/>
    </row>
    <row r="25" spans="1:10" s="130" customFormat="1">
      <c r="A25" s="142" t="s">
        <v>284</v>
      </c>
      <c r="B25" s="146">
        <v>227</v>
      </c>
      <c r="C25" s="78"/>
      <c r="D25" s="78"/>
      <c r="E25" s="78"/>
      <c r="F25" s="78"/>
      <c r="G25" s="78"/>
      <c r="H25" s="78"/>
      <c r="I25" s="143">
        <f t="shared" si="0"/>
        <v>0</v>
      </c>
      <c r="J25" s="148"/>
    </row>
    <row r="26" spans="1:10" s="130" customFormat="1">
      <c r="A26" s="142" t="s">
        <v>242</v>
      </c>
      <c r="B26" s="146">
        <v>228</v>
      </c>
      <c r="C26" s="68"/>
      <c r="D26" s="68"/>
      <c r="E26" s="68"/>
      <c r="F26" s="68">
        <v>19721</v>
      </c>
      <c r="G26" s="68"/>
      <c r="H26" s="68"/>
      <c r="I26" s="140">
        <f t="shared" si="0"/>
        <v>19721</v>
      </c>
    </row>
    <row r="27" spans="1:10" s="130" customFormat="1">
      <c r="A27" s="142" t="s">
        <v>244</v>
      </c>
      <c r="B27" s="146">
        <v>229</v>
      </c>
      <c r="C27" s="68"/>
      <c r="D27" s="68"/>
      <c r="E27" s="68"/>
      <c r="F27" s="68"/>
      <c r="G27" s="68"/>
      <c r="H27" s="68"/>
      <c r="I27" s="143">
        <f t="shared" si="0"/>
        <v>0</v>
      </c>
    </row>
    <row r="28" spans="1:10" s="130" customFormat="1" ht="21" customHeight="1">
      <c r="A28" s="139" t="s">
        <v>285</v>
      </c>
      <c r="B28" s="144">
        <v>300</v>
      </c>
      <c r="C28" s="78">
        <f t="shared" ref="C28:H28" si="4">C30+C35+C36+C37+C38+C39+C40+C41+C42</f>
        <v>2456234</v>
      </c>
      <c r="D28" s="78">
        <f t="shared" si="4"/>
        <v>0</v>
      </c>
      <c r="E28" s="78">
        <f t="shared" si="4"/>
        <v>0</v>
      </c>
      <c r="F28" s="78">
        <f t="shared" si="4"/>
        <v>53664</v>
      </c>
      <c r="G28" s="78">
        <f t="shared" si="4"/>
        <v>-160991</v>
      </c>
      <c r="H28" s="78">
        <f t="shared" si="4"/>
        <v>-1039</v>
      </c>
      <c r="I28" s="140">
        <f t="shared" si="0"/>
        <v>2347868</v>
      </c>
    </row>
    <row r="29" spans="1:10" s="130" customFormat="1" ht="15" customHeight="1">
      <c r="A29" s="142" t="s">
        <v>33</v>
      </c>
      <c r="B29" s="146"/>
      <c r="C29" s="68"/>
      <c r="D29" s="68"/>
      <c r="E29" s="68"/>
      <c r="F29" s="68"/>
      <c r="G29" s="68"/>
      <c r="H29" s="68"/>
      <c r="I29" s="143">
        <f t="shared" si="0"/>
        <v>0</v>
      </c>
    </row>
    <row r="30" spans="1:10" s="130" customFormat="1">
      <c r="A30" s="142" t="s">
        <v>286</v>
      </c>
      <c r="B30" s="146">
        <v>310</v>
      </c>
      <c r="C30" s="147">
        <f t="shared" ref="C30:H30" si="5">SUM(C32:C34)</f>
        <v>0</v>
      </c>
      <c r="D30" s="147">
        <f t="shared" si="5"/>
        <v>0</v>
      </c>
      <c r="E30" s="147">
        <f t="shared" si="5"/>
        <v>0</v>
      </c>
      <c r="F30" s="147">
        <f t="shared" si="5"/>
        <v>0</v>
      </c>
      <c r="G30" s="147">
        <f t="shared" si="5"/>
        <v>0</v>
      </c>
      <c r="H30" s="147">
        <f t="shared" si="5"/>
        <v>0</v>
      </c>
      <c r="I30" s="143">
        <f t="shared" si="0"/>
        <v>0</v>
      </c>
    </row>
    <row r="31" spans="1:10" s="130" customFormat="1">
      <c r="A31" s="142" t="s">
        <v>33</v>
      </c>
      <c r="B31" s="146"/>
      <c r="C31" s="147"/>
      <c r="D31" s="147"/>
      <c r="E31" s="147"/>
      <c r="F31" s="147"/>
      <c r="G31" s="147"/>
      <c r="H31" s="147"/>
      <c r="I31" s="143">
        <f t="shared" si="0"/>
        <v>0</v>
      </c>
    </row>
    <row r="32" spans="1:10" s="130" customFormat="1">
      <c r="A32" s="142" t="s">
        <v>287</v>
      </c>
      <c r="B32" s="146"/>
      <c r="C32" s="147"/>
      <c r="D32" s="147"/>
      <c r="E32" s="147"/>
      <c r="F32" s="147"/>
      <c r="G32" s="147"/>
      <c r="H32" s="147"/>
      <c r="I32" s="143">
        <f t="shared" si="0"/>
        <v>0</v>
      </c>
    </row>
    <row r="33" spans="1:9" s="130" customFormat="1">
      <c r="A33" s="142" t="s">
        <v>288</v>
      </c>
      <c r="B33" s="146"/>
      <c r="C33" s="145"/>
      <c r="D33" s="145"/>
      <c r="E33" s="145"/>
      <c r="F33" s="145"/>
      <c r="G33" s="145"/>
      <c r="H33" s="145"/>
      <c r="I33" s="143">
        <f t="shared" si="0"/>
        <v>0</v>
      </c>
    </row>
    <row r="34" spans="1:9" s="130" customFormat="1" ht="15.75" customHeight="1">
      <c r="A34" s="142" t="s">
        <v>289</v>
      </c>
      <c r="B34" s="146"/>
      <c r="C34" s="147"/>
      <c r="D34" s="147"/>
      <c r="E34" s="147"/>
      <c r="F34" s="147"/>
      <c r="G34" s="147"/>
      <c r="H34" s="147"/>
      <c r="I34" s="143">
        <f t="shared" si="0"/>
        <v>0</v>
      </c>
    </row>
    <row r="35" spans="1:9" s="130" customFormat="1">
      <c r="A35" s="142" t="s">
        <v>290</v>
      </c>
      <c r="B35" s="146">
        <v>311</v>
      </c>
      <c r="C35" s="147"/>
      <c r="D35" s="147"/>
      <c r="E35" s="147"/>
      <c r="F35" s="147"/>
      <c r="G35" s="147"/>
      <c r="H35" s="147"/>
      <c r="I35" s="143">
        <f t="shared" si="0"/>
        <v>0</v>
      </c>
    </row>
    <row r="36" spans="1:9" s="130" customFormat="1" ht="16.5" customHeight="1">
      <c r="A36" s="142" t="s">
        <v>291</v>
      </c>
      <c r="B36" s="146">
        <v>312</v>
      </c>
      <c r="C36" s="68">
        <v>2456234</v>
      </c>
      <c r="D36" s="68"/>
      <c r="E36" s="68"/>
      <c r="F36" s="68"/>
      <c r="G36" s="68"/>
      <c r="H36" s="68"/>
      <c r="I36" s="140">
        <f t="shared" si="0"/>
        <v>2456234</v>
      </c>
    </row>
    <row r="37" spans="1:9" s="130" customFormat="1" ht="18" customHeight="1">
      <c r="A37" s="142" t="s">
        <v>292</v>
      </c>
      <c r="B37" s="146">
        <v>313</v>
      </c>
      <c r="C37" s="78"/>
      <c r="D37" s="78"/>
      <c r="E37" s="78"/>
      <c r="F37" s="78"/>
      <c r="G37" s="78"/>
      <c r="H37" s="78"/>
      <c r="I37" s="143">
        <f t="shared" si="0"/>
        <v>0</v>
      </c>
    </row>
    <row r="38" spans="1:9" s="130" customFormat="1" ht="41.25" customHeight="1">
      <c r="A38" s="142" t="s">
        <v>293</v>
      </c>
      <c r="B38" s="146">
        <v>314</v>
      </c>
      <c r="C38" s="68"/>
      <c r="D38" s="68"/>
      <c r="E38" s="68"/>
      <c r="F38" s="68"/>
      <c r="G38" s="68"/>
      <c r="H38" s="68"/>
      <c r="I38" s="143">
        <f t="shared" si="0"/>
        <v>0</v>
      </c>
    </row>
    <row r="39" spans="1:9" s="130" customFormat="1">
      <c r="A39" s="142" t="s">
        <v>294</v>
      </c>
      <c r="B39" s="146">
        <v>315</v>
      </c>
      <c r="C39" s="23"/>
      <c r="D39" s="23"/>
      <c r="E39" s="23"/>
      <c r="F39" s="23"/>
      <c r="G39" s="68">
        <v>-107327</v>
      </c>
      <c r="H39" s="68">
        <v>-1039</v>
      </c>
      <c r="I39" s="140">
        <f t="shared" si="0"/>
        <v>-108366</v>
      </c>
    </row>
    <row r="40" spans="1:9" s="130" customFormat="1">
      <c r="A40" s="142" t="s">
        <v>295</v>
      </c>
      <c r="B40" s="146">
        <v>316</v>
      </c>
      <c r="C40" s="149"/>
      <c r="D40" s="149"/>
      <c r="E40" s="149"/>
      <c r="F40" s="68">
        <v>53664</v>
      </c>
      <c r="G40" s="68">
        <v>-53664</v>
      </c>
      <c r="H40" s="68"/>
      <c r="I40" s="143">
        <f t="shared" si="0"/>
        <v>0</v>
      </c>
    </row>
    <row r="41" spans="1:9" s="130" customFormat="1">
      <c r="A41" s="142" t="s">
        <v>296</v>
      </c>
      <c r="B41" s="146">
        <v>317</v>
      </c>
      <c r="C41" s="23"/>
      <c r="D41" s="23"/>
      <c r="E41" s="23"/>
      <c r="F41" s="68"/>
      <c r="G41" s="68"/>
      <c r="H41" s="68"/>
      <c r="I41" s="143">
        <f t="shared" si="0"/>
        <v>0</v>
      </c>
    </row>
    <row r="42" spans="1:9" s="130" customFormat="1" ht="44.25" customHeight="1">
      <c r="A42" s="142" t="s">
        <v>297</v>
      </c>
      <c r="B42" s="146">
        <v>318</v>
      </c>
      <c r="C42" s="23"/>
      <c r="D42" s="23"/>
      <c r="E42" s="23"/>
      <c r="F42" s="68"/>
      <c r="G42" s="68"/>
      <c r="H42" s="68"/>
      <c r="I42" s="143">
        <f t="shared" si="0"/>
        <v>0</v>
      </c>
    </row>
    <row r="43" spans="1:9" s="130" customFormat="1" ht="19.5" customHeight="1">
      <c r="A43" s="139" t="s">
        <v>298</v>
      </c>
      <c r="B43" s="144">
        <v>400</v>
      </c>
      <c r="C43" s="78">
        <f t="shared" ref="C43:H43" si="6">C14+C15+C28</f>
        <v>48333717</v>
      </c>
      <c r="D43" s="78">
        <f t="shared" si="6"/>
        <v>39745</v>
      </c>
      <c r="E43" s="78">
        <f t="shared" si="6"/>
        <v>0</v>
      </c>
      <c r="F43" s="78">
        <f t="shared" si="6"/>
        <v>1471687</v>
      </c>
      <c r="G43" s="78">
        <f t="shared" si="6"/>
        <v>11883960</v>
      </c>
      <c r="H43" s="78">
        <f t="shared" si="6"/>
        <v>111668</v>
      </c>
      <c r="I43" s="140">
        <f>C43+D43+E43+F43+G43+H43</f>
        <v>61840777</v>
      </c>
    </row>
    <row r="44" spans="1:9" s="130" customFormat="1">
      <c r="A44" s="142" t="s">
        <v>276</v>
      </c>
      <c r="B44" s="146">
        <v>401</v>
      </c>
      <c r="C44" s="150"/>
      <c r="D44" s="151"/>
      <c r="E44" s="151"/>
      <c r="F44" s="150"/>
      <c r="G44" s="150"/>
      <c r="H44" s="150"/>
      <c r="I44" s="143">
        <f t="shared" si="0"/>
        <v>0</v>
      </c>
    </row>
    <row r="45" spans="1:9" s="130" customFormat="1" ht="16.5" customHeight="1">
      <c r="A45" s="139" t="s">
        <v>299</v>
      </c>
      <c r="B45" s="144">
        <v>500</v>
      </c>
      <c r="C45" s="78">
        <f>C43+C44</f>
        <v>48333717</v>
      </c>
      <c r="D45" s="78">
        <v>39745</v>
      </c>
      <c r="E45" s="78">
        <f>E43+E44</f>
        <v>0</v>
      </c>
      <c r="F45" s="78">
        <f>F43+F44</f>
        <v>1471687</v>
      </c>
      <c r="G45" s="78">
        <f>G43+G44</f>
        <v>11883960</v>
      </c>
      <c r="H45" s="78">
        <f>H43+H44</f>
        <v>111668</v>
      </c>
      <c r="I45" s="140">
        <f>C45+D45+E45+F45+G45+H45</f>
        <v>61840777</v>
      </c>
    </row>
    <row r="46" spans="1:9" s="130" customFormat="1" ht="18.75" customHeight="1">
      <c r="A46" s="139" t="s">
        <v>300</v>
      </c>
      <c r="B46" s="144">
        <v>600</v>
      </c>
      <c r="C46" s="152">
        <f t="shared" ref="C46:H46" si="7">SUM(C47:C48)</f>
        <v>0</v>
      </c>
      <c r="D46" s="152">
        <f t="shared" si="7"/>
        <v>0</v>
      </c>
      <c r="E46" s="152">
        <f t="shared" si="7"/>
        <v>0</v>
      </c>
      <c r="F46" s="78">
        <f>SUM(F47:F48)</f>
        <v>-753729</v>
      </c>
      <c r="G46" s="78">
        <f>SUM(G47:G48)</f>
        <v>208640</v>
      </c>
      <c r="H46" s="78">
        <f t="shared" si="7"/>
        <v>-95181</v>
      </c>
      <c r="I46" s="140">
        <f t="shared" si="0"/>
        <v>-640270</v>
      </c>
    </row>
    <row r="47" spans="1:9" s="130" customFormat="1">
      <c r="A47" s="142" t="s">
        <v>279</v>
      </c>
      <c r="B47" s="146">
        <v>610</v>
      </c>
      <c r="C47" s="151"/>
      <c r="D47" s="151"/>
      <c r="E47" s="151"/>
      <c r="F47" s="150"/>
      <c r="G47" s="68">
        <v>208640</v>
      </c>
      <c r="H47" s="68">
        <v>-95181</v>
      </c>
      <c r="I47" s="140">
        <f t="shared" si="0"/>
        <v>113459</v>
      </c>
    </row>
    <row r="48" spans="1:9" s="130" customFormat="1" ht="19.5" customHeight="1">
      <c r="A48" s="139" t="s">
        <v>301</v>
      </c>
      <c r="B48" s="144">
        <v>620</v>
      </c>
      <c r="C48" s="152">
        <f t="shared" ref="C48:H48" si="8">SUM(C50:C58)</f>
        <v>0</v>
      </c>
      <c r="D48" s="152">
        <f t="shared" si="8"/>
        <v>0</v>
      </c>
      <c r="E48" s="152">
        <f t="shared" si="8"/>
        <v>0</v>
      </c>
      <c r="F48" s="78">
        <f t="shared" si="8"/>
        <v>-753729</v>
      </c>
      <c r="G48" s="78">
        <f t="shared" si="8"/>
        <v>0</v>
      </c>
      <c r="H48" s="78">
        <f t="shared" si="8"/>
        <v>0</v>
      </c>
      <c r="I48" s="140">
        <f t="shared" si="0"/>
        <v>-753729</v>
      </c>
    </row>
    <row r="49" spans="1:10" s="130" customFormat="1">
      <c r="A49" s="142" t="s">
        <v>33</v>
      </c>
      <c r="B49" s="146"/>
      <c r="C49" s="150"/>
      <c r="D49" s="150"/>
      <c r="E49" s="150"/>
      <c r="F49" s="150"/>
      <c r="G49" s="150"/>
      <c r="H49" s="150"/>
      <c r="I49" s="143">
        <f t="shared" si="0"/>
        <v>0</v>
      </c>
      <c r="J49" s="148"/>
    </row>
    <row r="50" spans="1:10" s="130" customFormat="1" ht="20.25" customHeight="1">
      <c r="A50" s="142" t="s">
        <v>281</v>
      </c>
      <c r="B50" s="146">
        <v>621</v>
      </c>
      <c r="C50" s="150"/>
      <c r="D50" s="150"/>
      <c r="E50" s="150"/>
      <c r="F50" s="150"/>
      <c r="G50" s="150"/>
      <c r="H50" s="150"/>
      <c r="I50" s="143">
        <f t="shared" si="0"/>
        <v>0</v>
      </c>
      <c r="J50" s="148"/>
    </row>
    <row r="51" spans="1:10" s="130" customFormat="1" ht="33.75" customHeight="1">
      <c r="A51" s="142" t="s">
        <v>282</v>
      </c>
      <c r="B51" s="146">
        <v>622</v>
      </c>
      <c r="C51" s="150"/>
      <c r="D51" s="150"/>
      <c r="E51" s="150"/>
      <c r="F51" s="150"/>
      <c r="G51" s="150"/>
      <c r="H51" s="150"/>
      <c r="I51" s="143">
        <f t="shared" si="0"/>
        <v>0</v>
      </c>
      <c r="J51" s="148"/>
    </row>
    <row r="52" spans="1:10" s="130" customFormat="1" ht="33.75" customHeight="1">
      <c r="A52" s="142" t="s">
        <v>283</v>
      </c>
      <c r="B52" s="146">
        <v>623</v>
      </c>
      <c r="C52" s="150"/>
      <c r="D52" s="150"/>
      <c r="E52" s="150"/>
      <c r="F52" s="150"/>
      <c r="G52" s="150"/>
      <c r="H52" s="150"/>
      <c r="I52" s="143">
        <f t="shared" si="0"/>
        <v>0</v>
      </c>
      <c r="J52" s="148"/>
    </row>
    <row r="53" spans="1:10" s="130" customFormat="1" ht="33" customHeight="1">
      <c r="A53" s="142" t="s">
        <v>234</v>
      </c>
      <c r="B53" s="146">
        <v>624</v>
      </c>
      <c r="C53" s="150"/>
      <c r="D53" s="150"/>
      <c r="E53" s="150"/>
      <c r="F53" s="150"/>
      <c r="G53" s="150"/>
      <c r="H53" s="153">
        <f>'[1]A4.100 TS_12m 2010'!AR105</f>
        <v>0</v>
      </c>
      <c r="I53" s="143">
        <f t="shared" si="0"/>
        <v>0</v>
      </c>
    </row>
    <row r="54" spans="1:10" s="130" customFormat="1" ht="18" customHeight="1">
      <c r="A54" s="142" t="s">
        <v>236</v>
      </c>
      <c r="B54" s="146">
        <v>625</v>
      </c>
      <c r="C54" s="150"/>
      <c r="D54" s="150"/>
      <c r="E54" s="150"/>
      <c r="F54" s="150"/>
      <c r="G54" s="150"/>
      <c r="H54" s="150"/>
      <c r="I54" s="143">
        <f t="shared" si="0"/>
        <v>0</v>
      </c>
    </row>
    <row r="55" spans="1:10" s="130" customFormat="1" ht="34.5" customHeight="1">
      <c r="A55" s="142" t="s">
        <v>302</v>
      </c>
      <c r="B55" s="146">
        <v>626</v>
      </c>
      <c r="C55" s="150"/>
      <c r="D55" s="150"/>
      <c r="E55" s="150"/>
      <c r="F55" s="150"/>
      <c r="G55" s="150"/>
      <c r="H55" s="150"/>
      <c r="I55" s="143">
        <f t="shared" si="0"/>
        <v>0</v>
      </c>
    </row>
    <row r="56" spans="1:10" s="130" customFormat="1" ht="22.5" customHeight="1">
      <c r="A56" s="142" t="s">
        <v>284</v>
      </c>
      <c r="B56" s="146">
        <v>627</v>
      </c>
      <c r="C56" s="150"/>
      <c r="D56" s="150"/>
      <c r="E56" s="150"/>
      <c r="F56" s="150"/>
      <c r="G56" s="150"/>
      <c r="H56" s="150"/>
      <c r="I56" s="143">
        <f t="shared" si="0"/>
        <v>0</v>
      </c>
    </row>
    <row r="57" spans="1:10" s="130" customFormat="1" ht="23.25" customHeight="1">
      <c r="A57" s="142" t="s">
        <v>242</v>
      </c>
      <c r="B57" s="146">
        <v>628</v>
      </c>
      <c r="C57" s="150"/>
      <c r="D57" s="150"/>
      <c r="E57" s="150"/>
      <c r="F57" s="68">
        <v>-753729</v>
      </c>
      <c r="G57" s="68"/>
      <c r="H57" s="150"/>
      <c r="I57" s="140">
        <f t="shared" si="0"/>
        <v>-753729</v>
      </c>
    </row>
    <row r="58" spans="1:10" s="130" customFormat="1" ht="21.75" customHeight="1">
      <c r="A58" s="142" t="s">
        <v>244</v>
      </c>
      <c r="B58" s="146">
        <v>629</v>
      </c>
      <c r="C58" s="150"/>
      <c r="D58" s="150"/>
      <c r="E58" s="150"/>
      <c r="F58" s="150"/>
      <c r="G58" s="150"/>
      <c r="H58" s="150"/>
      <c r="I58" s="143">
        <f t="shared" si="0"/>
        <v>0</v>
      </c>
    </row>
    <row r="59" spans="1:10" s="130" customFormat="1" ht="21.75" customHeight="1">
      <c r="A59" s="139" t="s">
        <v>303</v>
      </c>
      <c r="B59" s="144">
        <v>700</v>
      </c>
      <c r="C59" s="78">
        <f t="shared" ref="C59:H59" si="9">C61+C66+C67+C68+C69+C70+C71+C72+C73</f>
        <v>0</v>
      </c>
      <c r="D59" s="78">
        <f t="shared" si="9"/>
        <v>0</v>
      </c>
      <c r="E59" s="78">
        <f t="shared" si="9"/>
        <v>0</v>
      </c>
      <c r="F59" s="78">
        <f>F61+F66+F67+F68+F69+F70+F71+F72+F73</f>
        <v>0</v>
      </c>
      <c r="G59" s="78">
        <f>G61+G66+G67+G68+G69+G70+G71+G72+G73</f>
        <v>-83518</v>
      </c>
      <c r="H59" s="78">
        <f t="shared" si="9"/>
        <v>0</v>
      </c>
      <c r="I59" s="140">
        <f t="shared" si="0"/>
        <v>-83518</v>
      </c>
    </row>
    <row r="60" spans="1:10" s="130" customFormat="1">
      <c r="A60" s="142" t="s">
        <v>33</v>
      </c>
      <c r="B60" s="146"/>
      <c r="C60" s="78"/>
      <c r="D60" s="78"/>
      <c r="E60" s="78"/>
      <c r="F60" s="78"/>
      <c r="G60" s="78"/>
      <c r="H60" s="78"/>
      <c r="I60" s="143">
        <f t="shared" si="0"/>
        <v>0</v>
      </c>
    </row>
    <row r="61" spans="1:10" s="130" customFormat="1">
      <c r="A61" s="142" t="s">
        <v>304</v>
      </c>
      <c r="B61" s="146">
        <v>710</v>
      </c>
      <c r="C61" s="151">
        <f t="shared" ref="C61:H61" si="10">SUM(C63:C65)</f>
        <v>0</v>
      </c>
      <c r="D61" s="151">
        <f t="shared" si="10"/>
        <v>0</v>
      </c>
      <c r="E61" s="151">
        <f t="shared" si="10"/>
        <v>0</v>
      </c>
      <c r="F61" s="151">
        <f t="shared" si="10"/>
        <v>0</v>
      </c>
      <c r="G61" s="151">
        <f t="shared" si="10"/>
        <v>0</v>
      </c>
      <c r="H61" s="151">
        <f t="shared" si="10"/>
        <v>0</v>
      </c>
      <c r="I61" s="143">
        <f t="shared" si="0"/>
        <v>0</v>
      </c>
    </row>
    <row r="62" spans="1:10" s="130" customFormat="1">
      <c r="A62" s="142" t="s">
        <v>33</v>
      </c>
      <c r="B62" s="146"/>
      <c r="C62" s="151"/>
      <c r="D62" s="151"/>
      <c r="E62" s="151"/>
      <c r="F62" s="151"/>
      <c r="G62" s="151"/>
      <c r="H62" s="151"/>
      <c r="I62" s="143">
        <f t="shared" si="0"/>
        <v>0</v>
      </c>
    </row>
    <row r="63" spans="1:10" s="130" customFormat="1">
      <c r="A63" s="142" t="s">
        <v>287</v>
      </c>
      <c r="B63" s="146"/>
      <c r="C63" s="151"/>
      <c r="D63" s="151"/>
      <c r="E63" s="151"/>
      <c r="F63" s="151"/>
      <c r="G63" s="151"/>
      <c r="H63" s="151"/>
      <c r="I63" s="143">
        <f t="shared" si="0"/>
        <v>0</v>
      </c>
    </row>
    <row r="64" spans="1:10" s="130" customFormat="1" ht="18.75" customHeight="1">
      <c r="A64" s="142" t="s">
        <v>288</v>
      </c>
      <c r="B64" s="146"/>
      <c r="C64" s="151"/>
      <c r="D64" s="151"/>
      <c r="E64" s="151"/>
      <c r="F64" s="151"/>
      <c r="G64" s="151"/>
      <c r="H64" s="151"/>
      <c r="I64" s="143">
        <f t="shared" si="0"/>
        <v>0</v>
      </c>
    </row>
    <row r="65" spans="1:12" s="130" customFormat="1" ht="18.75" customHeight="1">
      <c r="A65" s="142" t="s">
        <v>289</v>
      </c>
      <c r="B65" s="146"/>
      <c r="C65" s="151"/>
      <c r="D65" s="151"/>
      <c r="E65" s="151"/>
      <c r="F65" s="151"/>
      <c r="G65" s="151"/>
      <c r="H65" s="151"/>
      <c r="I65" s="143">
        <f t="shared" si="0"/>
        <v>0</v>
      </c>
    </row>
    <row r="66" spans="1:12" s="130" customFormat="1">
      <c r="A66" s="142" t="s">
        <v>290</v>
      </c>
      <c r="B66" s="146">
        <v>711</v>
      </c>
      <c r="C66" s="151"/>
      <c r="D66" s="151"/>
      <c r="E66" s="151"/>
      <c r="F66" s="151"/>
      <c r="G66" s="150"/>
      <c r="H66" s="151"/>
      <c r="I66" s="143">
        <f t="shared" si="0"/>
        <v>0</v>
      </c>
    </row>
    <row r="67" spans="1:12" s="130" customFormat="1" ht="15" customHeight="1">
      <c r="A67" s="142" t="s">
        <v>291</v>
      </c>
      <c r="B67" s="146">
        <v>712</v>
      </c>
      <c r="C67" s="68"/>
      <c r="D67" s="153"/>
      <c r="E67" s="153"/>
      <c r="F67" s="68"/>
      <c r="G67" s="68"/>
      <c r="H67" s="68"/>
      <c r="I67" s="140">
        <f t="shared" si="0"/>
        <v>0</v>
      </c>
    </row>
    <row r="68" spans="1:12" s="130" customFormat="1" ht="15" customHeight="1">
      <c r="A68" s="142" t="s">
        <v>305</v>
      </c>
      <c r="B68" s="146">
        <v>713</v>
      </c>
      <c r="C68" s="153"/>
      <c r="D68" s="153"/>
      <c r="E68" s="153"/>
      <c r="F68" s="68"/>
      <c r="G68" s="68"/>
      <c r="H68" s="68"/>
      <c r="I68" s="143">
        <f t="shared" si="0"/>
        <v>0</v>
      </c>
    </row>
    <row r="69" spans="1:12" s="130" customFormat="1" ht="15" customHeight="1">
      <c r="A69" s="142" t="s">
        <v>293</v>
      </c>
      <c r="B69" s="146">
        <v>714</v>
      </c>
      <c r="C69" s="153"/>
      <c r="D69" s="153"/>
      <c r="E69" s="153"/>
      <c r="F69" s="68"/>
      <c r="G69" s="68"/>
      <c r="H69" s="68"/>
      <c r="I69" s="143">
        <f t="shared" si="0"/>
        <v>0</v>
      </c>
    </row>
    <row r="70" spans="1:12" s="130" customFormat="1">
      <c r="A70" s="142" t="s">
        <v>294</v>
      </c>
      <c r="B70" s="146">
        <v>715</v>
      </c>
      <c r="C70" s="153"/>
      <c r="D70" s="153"/>
      <c r="E70" s="153"/>
      <c r="F70" s="68"/>
      <c r="G70" s="68">
        <v>-83518</v>
      </c>
      <c r="H70" s="68"/>
      <c r="I70" s="140">
        <f>C70+D70+E70+F70+G70+H70</f>
        <v>-83518</v>
      </c>
    </row>
    <row r="71" spans="1:12" s="130" customFormat="1" ht="18.75" customHeight="1">
      <c r="A71" s="142" t="s">
        <v>295</v>
      </c>
      <c r="B71" s="146">
        <v>716</v>
      </c>
      <c r="C71" s="153"/>
      <c r="D71" s="153"/>
      <c r="E71" s="153"/>
      <c r="F71" s="68"/>
      <c r="G71" s="68"/>
      <c r="H71" s="68"/>
      <c r="I71" s="140">
        <f>C71+D71+E71+F71+G71+H71</f>
        <v>0</v>
      </c>
    </row>
    <row r="72" spans="1:12" s="130" customFormat="1">
      <c r="A72" s="142" t="s">
        <v>296</v>
      </c>
      <c r="B72" s="146">
        <v>717</v>
      </c>
      <c r="C72" s="153"/>
      <c r="D72" s="153"/>
      <c r="E72" s="153"/>
      <c r="F72" s="68"/>
      <c r="G72" s="68"/>
      <c r="H72" s="68"/>
      <c r="I72" s="140">
        <f>C72+D72+E72+F72+G72+H72</f>
        <v>0</v>
      </c>
    </row>
    <row r="73" spans="1:12" s="130" customFormat="1" ht="31.5">
      <c r="A73" s="142" t="s">
        <v>297</v>
      </c>
      <c r="B73" s="146">
        <v>718</v>
      </c>
      <c r="C73" s="153"/>
      <c r="D73" s="153"/>
      <c r="E73" s="153"/>
      <c r="F73" s="68"/>
      <c r="G73" s="68"/>
      <c r="H73" s="68"/>
      <c r="I73" s="143">
        <f>C73+D73+E73+F73+G73+H73</f>
        <v>0</v>
      </c>
    </row>
    <row r="74" spans="1:12" s="130" customFormat="1" ht="21.75" customHeight="1" thickBot="1">
      <c r="A74" s="170" t="s">
        <v>307</v>
      </c>
      <c r="B74" s="154">
        <v>800</v>
      </c>
      <c r="C74" s="155">
        <f t="shared" ref="C74:I74" si="11">C45+C46+C59</f>
        <v>48333717</v>
      </c>
      <c r="D74" s="155">
        <f t="shared" si="11"/>
        <v>39745</v>
      </c>
      <c r="E74" s="155">
        <f t="shared" si="11"/>
        <v>0</v>
      </c>
      <c r="F74" s="155">
        <f t="shared" si="11"/>
        <v>717958</v>
      </c>
      <c r="G74" s="155">
        <f t="shared" si="11"/>
        <v>12009082</v>
      </c>
      <c r="H74" s="155">
        <f t="shared" si="11"/>
        <v>16487</v>
      </c>
      <c r="I74" s="156">
        <f t="shared" si="11"/>
        <v>61116989</v>
      </c>
    </row>
    <row r="75" spans="1:12" s="130" customFormat="1">
      <c r="B75" s="157"/>
      <c r="C75" s="164"/>
      <c r="D75" s="164"/>
      <c r="E75" s="157"/>
      <c r="F75" s="165"/>
      <c r="G75" s="164"/>
      <c r="H75" s="164"/>
      <c r="I75" s="164"/>
      <c r="J75" s="157"/>
      <c r="K75" s="157"/>
      <c r="L75" s="157"/>
    </row>
    <row r="76" spans="1:12" ht="27" customHeight="1">
      <c r="A76" s="3" t="s">
        <v>152</v>
      </c>
      <c r="B76" s="50"/>
      <c r="C76" s="166"/>
      <c r="D76" s="166"/>
      <c r="E76" s="166"/>
      <c r="F76" s="166"/>
      <c r="G76" s="167"/>
      <c r="H76" s="167"/>
      <c r="I76" s="167"/>
      <c r="J76" s="168"/>
      <c r="K76" s="168"/>
      <c r="L76" s="168"/>
    </row>
    <row r="77" spans="1:12">
      <c r="A77" s="8"/>
      <c r="B77" s="158"/>
      <c r="C77" s="158"/>
      <c r="D77" s="158"/>
      <c r="E77" s="168"/>
      <c r="F77" s="169"/>
      <c r="G77" s="167"/>
      <c r="H77" s="167"/>
      <c r="I77" s="168"/>
      <c r="J77" s="168"/>
      <c r="K77" s="168"/>
      <c r="L77" s="168"/>
    </row>
    <row r="78" spans="1:12" ht="24" customHeight="1">
      <c r="A78" s="3" t="s">
        <v>261</v>
      </c>
      <c r="B78" s="50"/>
      <c r="C78" s="168"/>
      <c r="D78" s="157"/>
      <c r="E78" s="168"/>
      <c r="F78" s="166"/>
      <c r="G78" s="168"/>
      <c r="H78" s="168"/>
      <c r="I78" s="168"/>
      <c r="J78" s="168"/>
      <c r="K78" s="168"/>
      <c r="L78" s="168"/>
    </row>
    <row r="79" spans="1:12">
      <c r="A79" s="8"/>
      <c r="C79" s="115"/>
      <c r="D79" s="159"/>
      <c r="E79" s="115"/>
      <c r="F79" s="160"/>
      <c r="G79" s="115"/>
      <c r="H79" s="115"/>
      <c r="I79" s="115"/>
      <c r="J79" s="115"/>
    </row>
    <row r="81" spans="1:6">
      <c r="A81" s="3" t="s">
        <v>112</v>
      </c>
    </row>
    <row r="82" spans="1:6" s="130" customFormat="1">
      <c r="F82" s="162"/>
    </row>
    <row r="83" spans="1:6" s="130" customFormat="1">
      <c r="F83" s="162"/>
    </row>
    <row r="84" spans="1:6" s="130" customFormat="1">
      <c r="F84" s="162"/>
    </row>
    <row r="85" spans="1:6" s="130" customFormat="1">
      <c r="F85" s="162"/>
    </row>
    <row r="86" spans="1:6" s="130" customFormat="1">
      <c r="F86" s="162"/>
    </row>
    <row r="87" spans="1:6" s="130" customFormat="1">
      <c r="F87" s="162"/>
    </row>
    <row r="88" spans="1:6" s="130" customFormat="1">
      <c r="F88" s="162"/>
    </row>
    <row r="89" spans="1:6" s="130" customFormat="1">
      <c r="F89" s="162"/>
    </row>
    <row r="90" spans="1:6" s="130" customFormat="1">
      <c r="F90" s="162"/>
    </row>
    <row r="91" spans="1:6" s="130" customFormat="1">
      <c r="F91" s="162"/>
    </row>
    <row r="92" spans="1:6" s="130" customFormat="1">
      <c r="F92" s="162"/>
    </row>
    <row r="93" spans="1:6" s="130" customFormat="1">
      <c r="F93" s="162"/>
    </row>
    <row r="94" spans="1:6" s="130" customFormat="1">
      <c r="F94" s="162"/>
    </row>
    <row r="95" spans="1:6" s="130" customFormat="1">
      <c r="F95" s="162"/>
    </row>
    <row r="96" spans="1:6" s="130" customFormat="1">
      <c r="F96" s="162"/>
    </row>
    <row r="97" spans="6:6" s="130" customFormat="1">
      <c r="F97" s="162"/>
    </row>
    <row r="98" spans="6:6" s="130" customFormat="1">
      <c r="F98" s="162"/>
    </row>
    <row r="99" spans="6:6" s="130" customFormat="1">
      <c r="F99" s="162"/>
    </row>
    <row r="100" spans="6:6" s="130" customFormat="1">
      <c r="F100" s="162"/>
    </row>
    <row r="101" spans="6:6" s="130" customFormat="1">
      <c r="F101" s="162"/>
    </row>
    <row r="102" spans="6:6" s="130" customFormat="1">
      <c r="F102" s="162"/>
    </row>
    <row r="103" spans="6:6" s="130" customFormat="1">
      <c r="F103" s="162"/>
    </row>
    <row r="104" spans="6:6" s="130" customFormat="1">
      <c r="F104" s="162"/>
    </row>
    <row r="105" spans="6:6" s="130" customFormat="1">
      <c r="F105" s="162"/>
    </row>
    <row r="106" spans="6:6" s="130" customFormat="1">
      <c r="F106" s="162"/>
    </row>
    <row r="107" spans="6:6" s="130" customFormat="1">
      <c r="F107" s="162"/>
    </row>
    <row r="108" spans="6:6" s="130" customFormat="1">
      <c r="F108" s="162"/>
    </row>
    <row r="109" spans="6:6" s="130" customFormat="1">
      <c r="F109" s="162"/>
    </row>
    <row r="110" spans="6:6" s="130" customFormat="1">
      <c r="F110" s="162"/>
    </row>
    <row r="111" spans="6:6" s="130" customFormat="1">
      <c r="F111" s="162"/>
    </row>
    <row r="112" spans="6:6" s="130" customFormat="1">
      <c r="F112" s="162"/>
    </row>
    <row r="113" spans="6:6" s="130" customFormat="1">
      <c r="F113" s="162"/>
    </row>
    <row r="114" spans="6:6" s="130" customFormat="1">
      <c r="F114" s="162"/>
    </row>
    <row r="115" spans="6:6" s="130" customFormat="1">
      <c r="F115" s="162"/>
    </row>
    <row r="116" spans="6:6" s="130" customFormat="1">
      <c r="F116" s="162"/>
    </row>
    <row r="117" spans="6:6" s="130" customFormat="1">
      <c r="F117" s="162"/>
    </row>
    <row r="118" spans="6:6" s="130" customFormat="1">
      <c r="F118" s="162"/>
    </row>
    <row r="119" spans="6:6" s="130" customFormat="1">
      <c r="F119" s="162"/>
    </row>
    <row r="120" spans="6:6" s="130" customFormat="1">
      <c r="F120" s="162"/>
    </row>
    <row r="121" spans="6:6" s="130" customFormat="1">
      <c r="F121" s="162"/>
    </row>
    <row r="122" spans="6:6" s="130" customFormat="1">
      <c r="F122" s="162"/>
    </row>
    <row r="123" spans="6:6" s="130" customFormat="1">
      <c r="F123" s="162"/>
    </row>
    <row r="124" spans="6:6" s="130" customFormat="1">
      <c r="F124" s="162"/>
    </row>
    <row r="125" spans="6:6" s="130" customFormat="1">
      <c r="F125" s="162"/>
    </row>
    <row r="126" spans="6:6" s="130" customFormat="1">
      <c r="F126" s="162"/>
    </row>
    <row r="127" spans="6:6" s="130" customFormat="1">
      <c r="F127" s="162"/>
    </row>
    <row r="128" spans="6:6" s="130" customFormat="1">
      <c r="F128" s="162"/>
    </row>
    <row r="129" spans="6:6" s="130" customFormat="1">
      <c r="F129" s="162"/>
    </row>
    <row r="130" spans="6:6" s="130" customFormat="1">
      <c r="F130" s="162"/>
    </row>
    <row r="131" spans="6:6" s="130" customFormat="1">
      <c r="F131" s="162"/>
    </row>
    <row r="132" spans="6:6" s="130" customFormat="1">
      <c r="F132" s="162"/>
    </row>
    <row r="133" spans="6:6" s="130" customFormat="1">
      <c r="F133" s="162"/>
    </row>
    <row r="134" spans="6:6" s="130" customFormat="1">
      <c r="F134" s="162"/>
    </row>
    <row r="135" spans="6:6" s="130" customFormat="1">
      <c r="F135" s="162"/>
    </row>
    <row r="136" spans="6:6" s="130" customFormat="1">
      <c r="F136" s="162"/>
    </row>
    <row r="137" spans="6:6" s="130" customFormat="1">
      <c r="F137" s="162"/>
    </row>
    <row r="138" spans="6:6" s="130" customFormat="1">
      <c r="F138" s="162"/>
    </row>
  </sheetData>
  <customSheetViews>
    <customSheetView guid="{8D41DE10-D7DC-40A6-A589-174DF059FEAE}" topLeftCell="A28">
      <pageMargins left="0.7" right="0.7" top="0.75" bottom="0.75" header="0.3" footer="0.3"/>
    </customSheetView>
    <customSheetView guid="{E91AF634-63C5-43C6-A950-DFB08CC2C2F4}" topLeftCell="A25">
      <selection activeCell="A48" sqref="A48"/>
      <pageMargins left="0.7" right="0.7" top="0.75" bottom="0.75" header="0.3" footer="0.3"/>
      <pageSetup paperSize="9" orientation="portrait" verticalDpi="0" r:id="rId1"/>
    </customSheetView>
  </customSheetViews>
  <mergeCells count="7">
    <mergeCell ref="A6:I6"/>
    <mergeCell ref="A7:I7"/>
    <mergeCell ref="H9:H10"/>
    <mergeCell ref="I9:I10"/>
    <mergeCell ref="C9:G9"/>
    <mergeCell ref="A9:A10"/>
    <mergeCell ref="B9:B10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422 Ф1</vt:lpstr>
      <vt:lpstr>422 Ф2</vt:lpstr>
      <vt:lpstr>422 Ф3</vt:lpstr>
      <vt:lpstr>422 Ф4</vt:lpstr>
      <vt:lpstr>'422 Ф2'!Область_печати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Kymbat Faizullina</dc:creator>
  <cp:lastModifiedBy>Kymbat Faizullina</cp:lastModifiedBy>
  <cp:lastPrinted>2013-10-28T13:13:14Z</cp:lastPrinted>
  <dcterms:created xsi:type="dcterms:W3CDTF">2006-09-16T00:00:00Z</dcterms:created>
  <dcterms:modified xsi:type="dcterms:W3CDTF">2013-11-05T03:33:08Z</dcterms:modified>
</cp:coreProperties>
</file>