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4780" windowHeight="12150"/>
  </bookViews>
  <sheets>
    <sheet name="FS 6m 2014" sheetId="1" r:id="rId1"/>
  </sheets>
  <calcPr calcId="144525"/>
</workbook>
</file>

<file path=xl/calcChain.xml><?xml version="1.0" encoding="utf-8"?>
<calcChain xmlns="http://schemas.openxmlformats.org/spreadsheetml/2006/main">
  <c r="C126" i="1" l="1"/>
  <c r="B126" i="1"/>
  <c r="C125" i="1"/>
  <c r="B125" i="1"/>
  <c r="C121" i="1"/>
  <c r="B121" i="1"/>
  <c r="C108" i="1"/>
  <c r="B108" i="1"/>
  <c r="C129" i="1"/>
  <c r="B129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F142" i="1"/>
  <c r="E142" i="1"/>
  <c r="D142" i="1"/>
  <c r="C142" i="1"/>
  <c r="B142" i="1"/>
  <c r="G137" i="1"/>
  <c r="F137" i="1"/>
  <c r="E137" i="1"/>
  <c r="D137" i="1"/>
  <c r="C137" i="1"/>
  <c r="B137" i="1"/>
  <c r="G149" i="1"/>
  <c r="G148" i="1"/>
  <c r="G147" i="1"/>
  <c r="G145" i="1"/>
  <c r="G144" i="1"/>
  <c r="G143" i="1"/>
  <c r="G141" i="1"/>
  <c r="G140" i="1"/>
  <c r="G139" i="1"/>
  <c r="G138" i="1"/>
  <c r="G136" i="1"/>
  <c r="G135" i="1"/>
  <c r="G134" i="1"/>
  <c r="E74" i="1"/>
  <c r="D74" i="1"/>
  <c r="C74" i="1"/>
  <c r="B74" i="1"/>
  <c r="D69" i="1"/>
  <c r="D71" i="1" s="1"/>
  <c r="D75" i="1" s="1"/>
  <c r="E58" i="1"/>
  <c r="E69" i="1" s="1"/>
  <c r="E71" i="1" s="1"/>
  <c r="D58" i="1"/>
  <c r="C58" i="1"/>
  <c r="C69" i="1" s="1"/>
  <c r="C71" i="1" s="1"/>
  <c r="B58" i="1"/>
  <c r="B69" i="1" s="1"/>
  <c r="B71" i="1" s="1"/>
  <c r="B75" i="1" s="1"/>
  <c r="G142" i="1" l="1"/>
  <c r="E75" i="1"/>
  <c r="C75" i="1"/>
  <c r="C47" i="1" l="1"/>
  <c r="C48" i="1" s="1"/>
  <c r="B47" i="1"/>
  <c r="B48" i="1" s="1"/>
  <c r="C40" i="1"/>
  <c r="B40" i="1"/>
  <c r="C34" i="1"/>
  <c r="B34" i="1"/>
  <c r="C15" i="1"/>
  <c r="B15" i="1"/>
  <c r="C27" i="1"/>
  <c r="B27" i="1"/>
  <c r="B49" i="1" l="1"/>
  <c r="C49" i="1"/>
  <c r="B28" i="1"/>
  <c r="C28" i="1"/>
  <c r="C50" i="1" l="1"/>
  <c r="B50" i="1"/>
</calcChain>
</file>

<file path=xl/sharedStrings.xml><?xml version="1.0" encoding="utf-8"?>
<sst xmlns="http://schemas.openxmlformats.org/spreadsheetml/2006/main" count="142" uniqueCount="125">
  <si>
    <t> 1,28</t>
  </si>
  <si>
    <t>ASSETS</t>
  </si>
  <si>
    <t>Non-current assets</t>
  </si>
  <si>
    <t>Property, plant and equipment</t>
  </si>
  <si>
    <t>Intangible assets</t>
  </si>
  <si>
    <t>Investments in joint ventures</t>
  </si>
  <si>
    <t>Investments in associate</t>
  </si>
  <si>
    <t>Receivable from a jointly controlled entity</t>
  </si>
  <si>
    <t>Loans receivable from joint ventures</t>
  </si>
  <si>
    <t>Other financial assets</t>
  </si>
  <si>
    <t>Deferred tax asset</t>
  </si>
  <si>
    <t>Other assets</t>
  </si>
  <si>
    <t>Total non-current assets</t>
  </si>
  <si>
    <t>Current assets</t>
  </si>
  <si>
    <t>Inventories</t>
  </si>
  <si>
    <t>Income taxes prepaid</t>
  </si>
  <si>
    <t>Taxes prepaid and VAT recoverable</t>
  </si>
  <si>
    <t>Mineral extraction tax and rent tax prepaid</t>
  </si>
  <si>
    <t>Prepaid expenses</t>
  </si>
  <si>
    <t>Trade and other receivables</t>
  </si>
  <si>
    <t>Cash and cash equivalents</t>
  </si>
  <si>
    <t>Total current assets</t>
  </si>
  <si>
    <t>Total assets</t>
  </si>
  <si>
    <t>EQUITY</t>
  </si>
  <si>
    <t>Share capital</t>
  </si>
  <si>
    <t>Other capital reserves</t>
  </si>
  <si>
    <t>Retained earnings</t>
  </si>
  <si>
    <t>Other components of equity</t>
  </si>
  <si>
    <t>Total equity</t>
  </si>
  <si>
    <t>LIABILITIES</t>
  </si>
  <si>
    <t>Non-current liabilities</t>
  </si>
  <si>
    <t>Borrowings</t>
  </si>
  <si>
    <t>Deferred tax liability</t>
  </si>
  <si>
    <t>Provisions</t>
  </si>
  <si>
    <t>Total non-current liabilities</t>
  </si>
  <si>
    <t>Current liabilities</t>
  </si>
  <si>
    <t>Income taxes payable</t>
  </si>
  <si>
    <t>Mineral extraction tax and rent tax payable</t>
  </si>
  <si>
    <t>Trade and other payables</t>
  </si>
  <si>
    <t>Total current liabilities</t>
  </si>
  <si>
    <t>Total liabilities</t>
  </si>
  <si>
    <t>Total liabilities and equity</t>
  </si>
  <si>
    <t>Unaudited</t>
  </si>
  <si>
    <t>Audited</t>
  </si>
  <si>
    <t>Three months ended June 30,</t>
  </si>
  <si>
    <t>Six months ended June 30,</t>
  </si>
  <si>
    <t>Revenue</t>
  </si>
  <si>
    <t>Share of results of associate and joint ventures</t>
  </si>
  <si>
    <t>Finance income</t>
  </si>
  <si>
    <t>Total revenue and other income</t>
  </si>
  <si>
    <t>Production expenses</t>
  </si>
  <si>
    <t>Selling, general and administrative expenses</t>
  </si>
  <si>
    <t>Exploration expenses</t>
  </si>
  <si>
    <t>Depreciation, depletion and amortization</t>
  </si>
  <si>
    <t>Taxes other than on income</t>
  </si>
  <si>
    <t>Impairment of property, plant and equipment</t>
  </si>
  <si>
    <t>Loss on disposal of fixed assets</t>
  </si>
  <si>
    <t>Finance costs</t>
  </si>
  <si>
    <t>Foreign exchange gain, net</t>
  </si>
  <si>
    <t>Profit before tax</t>
  </si>
  <si>
    <t>Income tax expense</t>
  </si>
  <si>
    <t>Profit for the period</t>
  </si>
  <si>
    <t xml:space="preserve">Exchange difference on translating foreign operations </t>
  </si>
  <si>
    <t>Other comprehensive income for the period to be reclassified to profit and loss in subsequent periods</t>
  </si>
  <si>
    <t>Total comprehensive income for the period, net of tax</t>
  </si>
  <si>
    <t>Basic and diluted</t>
  </si>
  <si>
    <t>EARNINGS PER SHARE - Tenge thousands</t>
  </si>
  <si>
    <t>Cash flows from operating activities</t>
  </si>
  <si>
    <t>Adjustments to add / (deduct) non-cash items</t>
  </si>
  <si>
    <t>Forfeiture of share-based payments</t>
  </si>
  <si>
    <t>Add finance costs</t>
  </si>
  <si>
    <t>Deduct finance income relating to investing activity</t>
  </si>
  <si>
    <t>Working capital adjustments</t>
  </si>
  <si>
    <t>Income tax paid</t>
  </si>
  <si>
    <t>Net cash generated from operating activities</t>
  </si>
  <si>
    <t>Cash flows from investing activities</t>
  </si>
  <si>
    <t>Purchases of PPE</t>
  </si>
  <si>
    <t>Proceeds from sale of PPE</t>
  </si>
  <si>
    <t>Purchases of intangible assets</t>
  </si>
  <si>
    <t>Loans provided to the joint ventures</t>
  </si>
  <si>
    <t>Dividends received from joint ventures and associate, net of withholding tax</t>
  </si>
  <si>
    <t>Interest received from investment in Debt Instruments of NC KMG</t>
  </si>
  <si>
    <t>Proceeds from repayment of investment in Debt Instruments of NC KMG</t>
  </si>
  <si>
    <t>Sale / (purchase) of  financial assets held-to-maturity, net</t>
  </si>
  <si>
    <t>Repayments of loan receivable from related parties</t>
  </si>
  <si>
    <t>Proceeds from sale of other financial assets</t>
  </si>
  <si>
    <t xml:space="preserve">Interest received </t>
  </si>
  <si>
    <t>Net cash generated from investing activities</t>
  </si>
  <si>
    <t>Cash flows from financing activities</t>
  </si>
  <si>
    <t>Repayment of borrowings</t>
  </si>
  <si>
    <t>Dividends paid to Company's shareholders</t>
  </si>
  <si>
    <t>Net cash used in financing activities</t>
  </si>
  <si>
    <t>Net change in cash and cash equivalents</t>
  </si>
  <si>
    <t>Cash and cash equivalents at the beginning of the period</t>
  </si>
  <si>
    <t>Exchange gain on cash and cash equivalents</t>
  </si>
  <si>
    <t>Cash and cash equivalents at the end of the period</t>
  </si>
  <si>
    <t xml:space="preserve">           Depreciation, depletion and amortisation</t>
  </si>
  <si>
    <t xml:space="preserve">           Share of result of associate and joint ventures</t>
  </si>
  <si>
    <t xml:space="preserve">           Loss on disposal of property, plant and equipment (PPE)</t>
  </si>
  <si>
    <t xml:space="preserve">           Impairment of  PPE and intangible assets</t>
  </si>
  <si>
    <t xml:space="preserve">           Dry well expense on exploration and evaluation assets</t>
  </si>
  <si>
    <t xml:space="preserve">           Recognition of share-based payments</t>
  </si>
  <si>
    <t xml:space="preserve">           Forfeiture of share-based payments</t>
  </si>
  <si>
    <t xml:space="preserve">           Unrealised foreign exchange gain on non-operating activities  </t>
  </si>
  <si>
    <t xml:space="preserve">           Other non-cash income and expense</t>
  </si>
  <si>
    <t xml:space="preserve">           Change in other assets</t>
  </si>
  <si>
    <t xml:space="preserve">           Change in inventories</t>
  </si>
  <si>
    <t xml:space="preserve">           Change in taxes prepaid and VAT recoverable</t>
  </si>
  <si>
    <t xml:space="preserve">           Change in prepaid expenses</t>
  </si>
  <si>
    <t xml:space="preserve">           Change in trade and other receivables</t>
  </si>
  <si>
    <t xml:space="preserve">           Change in trade and other payables</t>
  </si>
  <si>
    <t xml:space="preserve">           Change in mineral extraction and rent tax payable</t>
  </si>
  <si>
    <t xml:space="preserve">           Change in provisions</t>
  </si>
  <si>
    <t>Treasury stock</t>
  </si>
  <si>
    <t>Foreign currency translation reserve</t>
  </si>
  <si>
    <t>Total Equity</t>
  </si>
  <si>
    <t>As at December 31, 2012 (audited)</t>
  </si>
  <si>
    <t>Other comprehensive income</t>
  </si>
  <si>
    <t>Total comprehensive income</t>
  </si>
  <si>
    <t xml:space="preserve">Recognition of share-based payments </t>
  </si>
  <si>
    <t>Exercise of employee options (Note 10)</t>
  </si>
  <si>
    <t>Dividends (Note 10)</t>
  </si>
  <si>
    <t>As at June 30, 2013 (unaudited)</t>
  </si>
  <si>
    <t>As at December 31, 2013 (audited)</t>
  </si>
  <si>
    <t>As at June 30, 2014 (unaudited)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</si>
</sst>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6" formatCode="[$-409]mmmm\ d\,\ yyyy;@"/>
    <numFmt numFmtId="167" formatCode="0_);\(0\)"/>
    <numFmt numFmtId="173" formatCode="_(* #,##0.0_);_(* \(#,##0.0\);_(* &quot;-&quot;??_);_(@_)"/>
  </numFmts>
  <fonts count="7" x14ac:knownFonts="1">
    <font>
      <sz val="10"/>
      <color theme="1"/>
      <name val="Myriad Pro"/>
      <family val="2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999999"/>
      </bottom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999999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C0C0C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indent="1"/>
    </xf>
    <xf numFmtId="164" fontId="2" fillId="0" borderId="0" xfId="0" applyNumberFormat="1" applyFont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3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43" fontId="2" fillId="0" borderId="3" xfId="0" applyNumberFormat="1" applyFont="1" applyBorder="1" applyAlignment="1">
      <alignment horizontal="right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1" fillId="0" borderId="6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vertical="center" wrapText="1"/>
    </xf>
    <xf numFmtId="164" fontId="2" fillId="0" borderId="7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left"/>
    </xf>
    <xf numFmtId="164" fontId="2" fillId="0" borderId="7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left"/>
    </xf>
    <xf numFmtId="164" fontId="5" fillId="0" borderId="6" xfId="0" applyNumberFormat="1" applyFont="1" applyBorder="1" applyAlignment="1">
      <alignment horizontal="left"/>
    </xf>
    <xf numFmtId="0" fontId="2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vertical="center" wrapText="1"/>
    </xf>
    <xf numFmtId="15" fontId="2" fillId="0" borderId="0" xfId="0" applyNumberFormat="1" applyFont="1"/>
    <xf numFmtId="166" fontId="1" fillId="0" borderId="1" xfId="0" applyNumberFormat="1" applyFont="1" applyBorder="1" applyAlignment="1">
      <alignment horizontal="right" vertical="center" wrapText="1"/>
    </xf>
    <xf numFmtId="167" fontId="1" fillId="0" borderId="1" xfId="0" applyNumberFormat="1" applyFont="1" applyBorder="1" applyAlignment="1">
      <alignment horizontal="right"/>
    </xf>
    <xf numFmtId="173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tabSelected="1" workbookViewId="0">
      <selection activeCell="A147" sqref="A147"/>
    </sheetView>
  </sheetViews>
  <sheetFormatPr defaultRowHeight="12" x14ac:dyDescent="0.2"/>
  <cols>
    <col min="1" max="1" width="57.85546875" style="28" bestFit="1" customWidth="1"/>
    <col min="2" max="7" width="17.7109375" style="28" customWidth="1"/>
    <col min="8" max="16384" width="9.140625" style="28"/>
  </cols>
  <sheetData>
    <row r="1" spans="1:6" x14ac:dyDescent="0.2">
      <c r="A1" s="16"/>
      <c r="B1" s="2"/>
      <c r="C1" s="2"/>
    </row>
    <row r="2" spans="1:6" ht="12.75" thickBot="1" x14ac:dyDescent="0.25">
      <c r="A2" s="17"/>
      <c r="B2" s="46">
        <v>41820</v>
      </c>
      <c r="C2" s="46">
        <v>41639</v>
      </c>
      <c r="E2" s="45"/>
      <c r="F2" s="45"/>
    </row>
    <row r="3" spans="1:6" ht="12.75" thickBot="1" x14ac:dyDescent="0.25">
      <c r="A3" s="4"/>
      <c r="B3" s="3" t="s">
        <v>42</v>
      </c>
      <c r="C3" s="3" t="s">
        <v>43</v>
      </c>
    </row>
    <row r="4" spans="1:6" x14ac:dyDescent="0.2">
      <c r="A4" s="15" t="s">
        <v>1</v>
      </c>
      <c r="B4" s="5"/>
      <c r="C4" s="5"/>
    </row>
    <row r="5" spans="1:6" x14ac:dyDescent="0.2">
      <c r="A5" s="15" t="s">
        <v>2</v>
      </c>
      <c r="B5" s="5"/>
      <c r="C5" s="5"/>
    </row>
    <row r="6" spans="1:6" x14ac:dyDescent="0.2">
      <c r="A6" s="12" t="s">
        <v>3</v>
      </c>
      <c r="B6" s="8">
        <v>352940</v>
      </c>
      <c r="C6" s="8">
        <v>350675</v>
      </c>
    </row>
    <row r="7" spans="1:6" x14ac:dyDescent="0.2">
      <c r="A7" s="12" t="s">
        <v>4</v>
      </c>
      <c r="B7" s="8">
        <v>11380</v>
      </c>
      <c r="C7" s="8">
        <v>12064</v>
      </c>
    </row>
    <row r="8" spans="1:6" x14ac:dyDescent="0.2">
      <c r="A8" s="12" t="s">
        <v>5</v>
      </c>
      <c r="B8" s="8">
        <v>105428</v>
      </c>
      <c r="C8" s="8">
        <v>88967</v>
      </c>
    </row>
    <row r="9" spans="1:6" x14ac:dyDescent="0.2">
      <c r="A9" s="12" t="s">
        <v>6</v>
      </c>
      <c r="B9" s="8">
        <v>142646</v>
      </c>
      <c r="C9" s="8">
        <v>107095</v>
      </c>
    </row>
    <row r="10" spans="1:6" x14ac:dyDescent="0.2">
      <c r="A10" s="12" t="s">
        <v>7</v>
      </c>
      <c r="B10" s="8">
        <v>17381</v>
      </c>
      <c r="C10" s="8">
        <v>13222</v>
      </c>
    </row>
    <row r="11" spans="1:6" x14ac:dyDescent="0.2">
      <c r="A11" s="12" t="s">
        <v>8</v>
      </c>
      <c r="B11" s="8">
        <v>24033</v>
      </c>
      <c r="C11" s="8">
        <v>18402</v>
      </c>
    </row>
    <row r="12" spans="1:6" x14ac:dyDescent="0.2">
      <c r="A12" s="12" t="s">
        <v>9</v>
      </c>
      <c r="B12" s="8">
        <v>19051</v>
      </c>
      <c r="C12" s="8">
        <v>21711</v>
      </c>
    </row>
    <row r="13" spans="1:6" x14ac:dyDescent="0.2">
      <c r="A13" s="12" t="s">
        <v>10</v>
      </c>
      <c r="B13" s="8">
        <v>45881</v>
      </c>
      <c r="C13" s="8">
        <v>34356</v>
      </c>
    </row>
    <row r="14" spans="1:6" ht="12.75" thickBot="1" x14ac:dyDescent="0.25">
      <c r="A14" s="13" t="s">
        <v>11</v>
      </c>
      <c r="B14" s="9">
        <v>14038</v>
      </c>
      <c r="C14" s="9">
        <v>19542</v>
      </c>
    </row>
    <row r="15" spans="1:6" ht="12.75" thickBot="1" x14ac:dyDescent="0.25">
      <c r="A15" s="14" t="s">
        <v>12</v>
      </c>
      <c r="B15" s="10">
        <f>SUM(B6:B14)</f>
        <v>732778</v>
      </c>
      <c r="C15" s="10">
        <f>SUM(C6:C14)</f>
        <v>666034</v>
      </c>
    </row>
    <row r="16" spans="1:6" x14ac:dyDescent="0.2">
      <c r="A16" s="15" t="s">
        <v>13</v>
      </c>
      <c r="B16" s="8"/>
      <c r="C16" s="8"/>
    </row>
    <row r="17" spans="1:3" x14ac:dyDescent="0.2">
      <c r="A17" s="12" t="s">
        <v>14</v>
      </c>
      <c r="B17" s="8">
        <v>26635</v>
      </c>
      <c r="C17" s="8">
        <v>27422</v>
      </c>
    </row>
    <row r="18" spans="1:3" x14ac:dyDescent="0.2">
      <c r="A18" s="12" t="s">
        <v>15</v>
      </c>
      <c r="B18" s="8">
        <v>32126</v>
      </c>
      <c r="C18" s="8">
        <v>43684</v>
      </c>
    </row>
    <row r="19" spans="1:3" x14ac:dyDescent="0.2">
      <c r="A19" s="12" t="s">
        <v>16</v>
      </c>
      <c r="B19" s="8">
        <v>76642</v>
      </c>
      <c r="C19" s="8">
        <v>72169</v>
      </c>
    </row>
    <row r="20" spans="1:3" x14ac:dyDescent="0.2">
      <c r="A20" s="12" t="s">
        <v>17</v>
      </c>
      <c r="B20" s="8">
        <v>2581</v>
      </c>
      <c r="C20" s="8">
        <v>1967</v>
      </c>
    </row>
    <row r="21" spans="1:3" x14ac:dyDescent="0.2">
      <c r="A21" s="12" t="s">
        <v>18</v>
      </c>
      <c r="B21" s="8">
        <v>26173</v>
      </c>
      <c r="C21" s="8">
        <v>22067</v>
      </c>
    </row>
    <row r="22" spans="1:3" x14ac:dyDescent="0.2">
      <c r="A22" s="12" t="s">
        <v>19</v>
      </c>
      <c r="B22" s="8">
        <v>176817</v>
      </c>
      <c r="C22" s="8">
        <v>153219</v>
      </c>
    </row>
    <row r="23" spans="1:3" x14ac:dyDescent="0.2">
      <c r="A23" s="12" t="s">
        <v>7</v>
      </c>
      <c r="B23" s="8">
        <v>2445</v>
      </c>
      <c r="C23" s="8">
        <v>3969</v>
      </c>
    </row>
    <row r="24" spans="1:3" x14ac:dyDescent="0.2">
      <c r="A24" s="12" t="s">
        <v>8</v>
      </c>
      <c r="B24" s="8">
        <v>5985</v>
      </c>
      <c r="C24" s="8">
        <v>3933</v>
      </c>
    </row>
    <row r="25" spans="1:3" x14ac:dyDescent="0.2">
      <c r="A25" s="12" t="s">
        <v>9</v>
      </c>
      <c r="B25" s="8">
        <v>477716</v>
      </c>
      <c r="C25" s="8">
        <v>482006</v>
      </c>
    </row>
    <row r="26" spans="1:3" ht="12.75" thickBot="1" x14ac:dyDescent="0.25">
      <c r="A26" s="13" t="s">
        <v>20</v>
      </c>
      <c r="B26" s="9">
        <v>155540</v>
      </c>
      <c r="C26" s="9">
        <v>119036</v>
      </c>
    </row>
    <row r="27" spans="1:3" ht="12.75" thickBot="1" x14ac:dyDescent="0.25">
      <c r="A27" s="14" t="s">
        <v>21</v>
      </c>
      <c r="B27" s="10">
        <f>SUM(B17:B26)</f>
        <v>982660</v>
      </c>
      <c r="C27" s="10">
        <f>SUM(C17:C26)</f>
        <v>929472</v>
      </c>
    </row>
    <row r="28" spans="1:3" ht="12.75" thickBot="1" x14ac:dyDescent="0.25">
      <c r="A28" s="14" t="s">
        <v>22</v>
      </c>
      <c r="B28" s="10">
        <f>B15+B27</f>
        <v>1715438</v>
      </c>
      <c r="C28" s="10">
        <f>C15+C27</f>
        <v>1595506</v>
      </c>
    </row>
    <row r="29" spans="1:3" x14ac:dyDescent="0.2">
      <c r="A29" s="15" t="s">
        <v>23</v>
      </c>
      <c r="B29" s="8"/>
      <c r="C29" s="8"/>
    </row>
    <row r="30" spans="1:3" x14ac:dyDescent="0.2">
      <c r="A30" s="12" t="s">
        <v>24</v>
      </c>
      <c r="B30" s="8">
        <v>162973</v>
      </c>
      <c r="C30" s="8">
        <v>162969</v>
      </c>
    </row>
    <row r="31" spans="1:3" x14ac:dyDescent="0.2">
      <c r="A31" s="12" t="s">
        <v>25</v>
      </c>
      <c r="B31" s="8">
        <v>2436</v>
      </c>
      <c r="C31" s="8">
        <v>2482</v>
      </c>
    </row>
    <row r="32" spans="1:3" x14ac:dyDescent="0.2">
      <c r="A32" s="12" t="s">
        <v>26</v>
      </c>
      <c r="B32" s="8">
        <v>1261436</v>
      </c>
      <c r="C32" s="8">
        <v>1185815</v>
      </c>
    </row>
    <row r="33" spans="1:3" ht="12.75" thickBot="1" x14ac:dyDescent="0.25">
      <c r="A33" s="13" t="s">
        <v>27</v>
      </c>
      <c r="B33" s="9">
        <v>78118</v>
      </c>
      <c r="C33" s="9">
        <v>22509</v>
      </c>
    </row>
    <row r="34" spans="1:3" ht="12.75" thickBot="1" x14ac:dyDescent="0.25">
      <c r="A34" s="14" t="s">
        <v>28</v>
      </c>
      <c r="B34" s="10">
        <f>SUM(B30:B33)</f>
        <v>1504963</v>
      </c>
      <c r="C34" s="10">
        <f>SUM(C30:C33)</f>
        <v>1373775</v>
      </c>
    </row>
    <row r="35" spans="1:3" x14ac:dyDescent="0.2">
      <c r="A35" s="15" t="s">
        <v>29</v>
      </c>
      <c r="B35" s="8"/>
      <c r="C35" s="8"/>
    </row>
    <row r="36" spans="1:3" x14ac:dyDescent="0.2">
      <c r="A36" s="15" t="s">
        <v>30</v>
      </c>
      <c r="B36" s="8"/>
      <c r="C36" s="8"/>
    </row>
    <row r="37" spans="1:3" x14ac:dyDescent="0.2">
      <c r="A37" s="12" t="s">
        <v>31</v>
      </c>
      <c r="B37" s="8">
        <v>4705</v>
      </c>
      <c r="C37" s="8">
        <v>4291</v>
      </c>
    </row>
    <row r="38" spans="1:3" x14ac:dyDescent="0.2">
      <c r="A38" s="12" t="s">
        <v>32</v>
      </c>
      <c r="B38" s="8">
        <v>544</v>
      </c>
      <c r="C38" s="8">
        <v>881</v>
      </c>
    </row>
    <row r="39" spans="1:3" ht="12.75" thickBot="1" x14ac:dyDescent="0.25">
      <c r="A39" s="13" t="s">
        <v>33</v>
      </c>
      <c r="B39" s="9">
        <v>34568</v>
      </c>
      <c r="C39" s="9">
        <v>34203</v>
      </c>
    </row>
    <row r="40" spans="1:3" ht="12.75" thickBot="1" x14ac:dyDescent="0.25">
      <c r="A40" s="14" t="s">
        <v>34</v>
      </c>
      <c r="B40" s="10">
        <f>SUM(B37:B39)</f>
        <v>39817</v>
      </c>
      <c r="C40" s="10">
        <f>SUM(C37:C39)</f>
        <v>39375</v>
      </c>
    </row>
    <row r="41" spans="1:3" x14ac:dyDescent="0.2">
      <c r="A41" s="15" t="s">
        <v>35</v>
      </c>
      <c r="B41" s="8"/>
      <c r="C41" s="8"/>
    </row>
    <row r="42" spans="1:3" x14ac:dyDescent="0.2">
      <c r="A42" s="12" t="s">
        <v>31</v>
      </c>
      <c r="B42" s="8">
        <v>3037</v>
      </c>
      <c r="C42" s="8">
        <v>2503</v>
      </c>
    </row>
    <row r="43" spans="1:3" x14ac:dyDescent="0.2">
      <c r="A43" s="12" t="s">
        <v>33</v>
      </c>
      <c r="B43" s="8">
        <v>17066</v>
      </c>
      <c r="C43" s="8">
        <v>20067</v>
      </c>
    </row>
    <row r="44" spans="1:3" x14ac:dyDescent="0.2">
      <c r="A44" s="12" t="s">
        <v>36</v>
      </c>
      <c r="B44" s="8">
        <v>19944</v>
      </c>
      <c r="C44" s="8">
        <v>29341</v>
      </c>
    </row>
    <row r="45" spans="1:3" x14ac:dyDescent="0.2">
      <c r="A45" s="12" t="s">
        <v>37</v>
      </c>
      <c r="B45" s="8">
        <v>68176</v>
      </c>
      <c r="C45" s="8">
        <v>61956</v>
      </c>
    </row>
    <row r="46" spans="1:3" ht="12.75" thickBot="1" x14ac:dyDescent="0.25">
      <c r="A46" s="13" t="s">
        <v>38</v>
      </c>
      <c r="B46" s="9">
        <v>62435</v>
      </c>
      <c r="C46" s="9">
        <v>68489</v>
      </c>
    </row>
    <row r="47" spans="1:3" ht="12.75" thickBot="1" x14ac:dyDescent="0.25">
      <c r="A47" s="14" t="s">
        <v>39</v>
      </c>
      <c r="B47" s="10">
        <f>SUM(B42:B46)</f>
        <v>170658</v>
      </c>
      <c r="C47" s="10">
        <f>SUM(C42:C46)</f>
        <v>182356</v>
      </c>
    </row>
    <row r="48" spans="1:3" ht="12.75" thickBot="1" x14ac:dyDescent="0.25">
      <c r="A48" s="14" t="s">
        <v>40</v>
      </c>
      <c r="B48" s="10">
        <f>B47+B40</f>
        <v>210475</v>
      </c>
      <c r="C48" s="10">
        <f>C47+C40</f>
        <v>221731</v>
      </c>
    </row>
    <row r="49" spans="1:10" ht="12.75" thickBot="1" x14ac:dyDescent="0.25">
      <c r="A49" s="14" t="s">
        <v>41</v>
      </c>
      <c r="B49" s="10">
        <f>B34+B48</f>
        <v>1715438</v>
      </c>
      <c r="C49" s="10">
        <f>C34+C48</f>
        <v>1595506</v>
      </c>
    </row>
    <row r="50" spans="1:10" x14ac:dyDescent="0.2">
      <c r="B50" s="29">
        <f>B49-B28</f>
        <v>0</v>
      </c>
      <c r="C50" s="29">
        <f>C49-C28</f>
        <v>0</v>
      </c>
    </row>
    <row r="52" spans="1:10" ht="12.75" thickBot="1" x14ac:dyDescent="0.25">
      <c r="A52" s="17"/>
      <c r="B52" s="43" t="s">
        <v>44</v>
      </c>
      <c r="C52" s="43"/>
      <c r="D52" s="44" t="s">
        <v>45</v>
      </c>
      <c r="E52" s="44"/>
    </row>
    <row r="53" spans="1:10" ht="12.75" thickBot="1" x14ac:dyDescent="0.25">
      <c r="A53" s="18"/>
      <c r="B53" s="47">
        <v>2014</v>
      </c>
      <c r="C53" s="47">
        <v>2013</v>
      </c>
      <c r="D53" s="47">
        <v>2014</v>
      </c>
      <c r="E53" s="47">
        <v>2013</v>
      </c>
      <c r="G53" s="30"/>
      <c r="H53" s="30"/>
      <c r="I53" s="30"/>
      <c r="J53" s="30"/>
    </row>
    <row r="54" spans="1:10" x14ac:dyDescent="0.2">
      <c r="A54" s="7"/>
      <c r="B54" s="6"/>
      <c r="C54" s="6"/>
      <c r="D54" s="6"/>
      <c r="E54" s="6"/>
      <c r="G54" s="6"/>
      <c r="H54" s="6"/>
      <c r="I54" s="6"/>
      <c r="J54" s="6"/>
    </row>
    <row r="55" spans="1:10" x14ac:dyDescent="0.2">
      <c r="A55" s="12" t="s">
        <v>46</v>
      </c>
      <c r="B55" s="8">
        <v>243621</v>
      </c>
      <c r="C55" s="8">
        <v>181652</v>
      </c>
      <c r="D55" s="8">
        <v>464445</v>
      </c>
      <c r="E55" s="8">
        <v>383837</v>
      </c>
      <c r="G55" s="48"/>
      <c r="H55" s="30"/>
      <c r="I55" s="6"/>
      <c r="J55" s="6"/>
    </row>
    <row r="56" spans="1:10" x14ac:dyDescent="0.2">
      <c r="A56" s="12" t="s">
        <v>47</v>
      </c>
      <c r="B56" s="8">
        <v>22192</v>
      </c>
      <c r="C56" s="8">
        <v>8448</v>
      </c>
      <c r="D56" s="8">
        <v>38352</v>
      </c>
      <c r="E56" s="8">
        <v>29148</v>
      </c>
      <c r="G56" s="48"/>
      <c r="H56" s="30"/>
      <c r="I56" s="6"/>
      <c r="J56" s="6"/>
    </row>
    <row r="57" spans="1:10" ht="12.75" thickBot="1" x14ac:dyDescent="0.25">
      <c r="A57" s="24" t="s">
        <v>48</v>
      </c>
      <c r="B57" s="20">
        <v>5922</v>
      </c>
      <c r="C57" s="20">
        <v>5734</v>
      </c>
      <c r="D57" s="20">
        <v>11158</v>
      </c>
      <c r="E57" s="20">
        <v>11547</v>
      </c>
      <c r="G57" s="48"/>
      <c r="H57" s="30"/>
      <c r="I57" s="6"/>
      <c r="J57" s="6"/>
    </row>
    <row r="58" spans="1:10" ht="12.75" thickBot="1" x14ac:dyDescent="0.25">
      <c r="A58" s="14" t="s">
        <v>49</v>
      </c>
      <c r="B58" s="10">
        <f>SUM(B55:B57)</f>
        <v>271735</v>
      </c>
      <c r="C58" s="10">
        <f t="shared" ref="C58:E58" si="0">SUM(C55:C57)</f>
        <v>195834</v>
      </c>
      <c r="D58" s="10">
        <f t="shared" si="0"/>
        <v>513955</v>
      </c>
      <c r="E58" s="10">
        <f t="shared" si="0"/>
        <v>424532</v>
      </c>
      <c r="G58" s="48"/>
      <c r="H58" s="30"/>
      <c r="I58" s="6"/>
      <c r="J58" s="6"/>
    </row>
    <row r="59" spans="1:10" x14ac:dyDescent="0.2">
      <c r="A59" s="12"/>
      <c r="B59" s="8"/>
      <c r="C59" s="8"/>
      <c r="D59" s="8"/>
      <c r="E59" s="8"/>
      <c r="G59" s="48"/>
      <c r="H59" s="30"/>
      <c r="I59" s="6"/>
      <c r="J59" s="6"/>
    </row>
    <row r="60" spans="1:10" x14ac:dyDescent="0.2">
      <c r="A60" s="12" t="s">
        <v>50</v>
      </c>
      <c r="B60" s="8">
        <v>-44691</v>
      </c>
      <c r="C60" s="8">
        <v>-39527</v>
      </c>
      <c r="D60" s="8">
        <v>-88484</v>
      </c>
      <c r="E60" s="8">
        <v>-82328</v>
      </c>
      <c r="G60" s="48"/>
      <c r="H60" s="30"/>
      <c r="I60" s="6"/>
      <c r="J60" s="6"/>
    </row>
    <row r="61" spans="1:10" x14ac:dyDescent="0.2">
      <c r="A61" s="12" t="s">
        <v>51</v>
      </c>
      <c r="B61" s="8">
        <v>-27176</v>
      </c>
      <c r="C61" s="8">
        <v>-24069</v>
      </c>
      <c r="D61" s="8">
        <v>-49420</v>
      </c>
      <c r="E61" s="8">
        <v>-46127</v>
      </c>
      <c r="G61" s="48"/>
      <c r="H61" s="30"/>
      <c r="I61" s="6"/>
      <c r="J61" s="6"/>
    </row>
    <row r="62" spans="1:10" x14ac:dyDescent="0.2">
      <c r="A62" s="12" t="s">
        <v>52</v>
      </c>
      <c r="B62" s="8">
        <v>-128</v>
      </c>
      <c r="C62" s="8">
        <v>-292</v>
      </c>
      <c r="D62" s="8">
        <v>-386</v>
      </c>
      <c r="E62" s="8">
        <v>-6912</v>
      </c>
      <c r="G62" s="48"/>
      <c r="H62" s="30"/>
      <c r="I62" s="6"/>
      <c r="J62" s="6"/>
    </row>
    <row r="63" spans="1:10" x14ac:dyDescent="0.2">
      <c r="A63" s="12" t="s">
        <v>53</v>
      </c>
      <c r="B63" s="8">
        <v>-12047</v>
      </c>
      <c r="C63" s="8">
        <v>-9597</v>
      </c>
      <c r="D63" s="8">
        <v>-27103</v>
      </c>
      <c r="E63" s="8">
        <v>-21997</v>
      </c>
      <c r="G63" s="48"/>
      <c r="H63" s="30"/>
      <c r="I63" s="6"/>
      <c r="J63" s="6"/>
    </row>
    <row r="64" spans="1:10" x14ac:dyDescent="0.2">
      <c r="A64" s="12" t="s">
        <v>54</v>
      </c>
      <c r="B64" s="8">
        <v>-97897</v>
      </c>
      <c r="C64" s="8">
        <v>-66905</v>
      </c>
      <c r="D64" s="8">
        <v>-178177</v>
      </c>
      <c r="E64" s="8">
        <v>-143144</v>
      </c>
      <c r="G64" s="48"/>
      <c r="H64" s="30"/>
      <c r="I64" s="6"/>
      <c r="J64" s="6"/>
    </row>
    <row r="65" spans="1:10" x14ac:dyDescent="0.2">
      <c r="A65" s="12" t="s">
        <v>55</v>
      </c>
      <c r="B65" s="8">
        <v>0</v>
      </c>
      <c r="C65" s="8">
        <v>-1328</v>
      </c>
      <c r="D65" s="8">
        <v>-27448</v>
      </c>
      <c r="E65" s="8">
        <v>-58492</v>
      </c>
      <c r="G65" s="48"/>
      <c r="H65" s="30"/>
      <c r="I65" s="6"/>
      <c r="J65" s="6"/>
    </row>
    <row r="66" spans="1:10" x14ac:dyDescent="0.2">
      <c r="A66" s="12" t="s">
        <v>56</v>
      </c>
      <c r="B66" s="8">
        <v>-585</v>
      </c>
      <c r="C66" s="8">
        <v>-1260</v>
      </c>
      <c r="D66" s="8">
        <v>-808</v>
      </c>
      <c r="E66" s="8">
        <v>-1916</v>
      </c>
      <c r="G66" s="48"/>
      <c r="H66" s="30"/>
      <c r="I66" s="6"/>
      <c r="J66" s="6"/>
    </row>
    <row r="67" spans="1:10" x14ac:dyDescent="0.2">
      <c r="A67" s="12" t="s">
        <v>57</v>
      </c>
      <c r="B67" s="8">
        <v>-1166</v>
      </c>
      <c r="C67" s="8">
        <v>-2158</v>
      </c>
      <c r="D67" s="8">
        <v>-1972</v>
      </c>
      <c r="E67" s="8">
        <v>-4112</v>
      </c>
      <c r="G67" s="48"/>
      <c r="H67" s="30"/>
      <c r="I67" s="6"/>
      <c r="J67" s="6"/>
    </row>
    <row r="68" spans="1:10" ht="12.75" thickBot="1" x14ac:dyDescent="0.25">
      <c r="A68" s="24" t="s">
        <v>58</v>
      </c>
      <c r="B68" s="20">
        <v>5322</v>
      </c>
      <c r="C68" s="20">
        <v>3264</v>
      </c>
      <c r="D68" s="20">
        <v>113435</v>
      </c>
      <c r="E68" s="20">
        <v>4140</v>
      </c>
      <c r="G68" s="48"/>
      <c r="H68" s="30"/>
      <c r="I68" s="6"/>
      <c r="J68" s="6"/>
    </row>
    <row r="69" spans="1:10" ht="12.75" thickBot="1" x14ac:dyDescent="0.25">
      <c r="A69" s="14" t="s">
        <v>59</v>
      </c>
      <c r="B69" s="10">
        <f>SUM(B58:B68)</f>
        <v>93367</v>
      </c>
      <c r="C69" s="10">
        <f t="shared" ref="C69:E69" si="1">SUM(C58:C68)</f>
        <v>53962</v>
      </c>
      <c r="D69" s="10">
        <f t="shared" si="1"/>
        <v>253592</v>
      </c>
      <c r="E69" s="10">
        <f t="shared" si="1"/>
        <v>63644</v>
      </c>
      <c r="G69" s="48"/>
      <c r="H69" s="30"/>
      <c r="I69" s="6"/>
      <c r="J69" s="6"/>
    </row>
    <row r="70" spans="1:10" ht="12.75" thickBot="1" x14ac:dyDescent="0.25">
      <c r="A70" s="24" t="s">
        <v>60</v>
      </c>
      <c r="B70" s="20">
        <v>-6521</v>
      </c>
      <c r="C70" s="20">
        <v>-14499</v>
      </c>
      <c r="D70" s="20">
        <v>-43288</v>
      </c>
      <c r="E70" s="20">
        <v>-24841</v>
      </c>
      <c r="G70" s="48"/>
      <c r="H70" s="30"/>
      <c r="I70" s="6"/>
      <c r="J70" s="6"/>
    </row>
    <row r="71" spans="1:10" ht="12.75" thickBot="1" x14ac:dyDescent="0.25">
      <c r="A71" s="14" t="s">
        <v>61</v>
      </c>
      <c r="B71" s="10">
        <f>SUM(B69:B70)</f>
        <v>86846</v>
      </c>
      <c r="C71" s="10">
        <f t="shared" ref="C71:E71" si="2">SUM(C69:C70)</f>
        <v>39463</v>
      </c>
      <c r="D71" s="10">
        <f t="shared" si="2"/>
        <v>210304</v>
      </c>
      <c r="E71" s="10">
        <f t="shared" si="2"/>
        <v>38803</v>
      </c>
      <c r="G71" s="48"/>
      <c r="H71" s="30"/>
      <c r="I71" s="6"/>
      <c r="J71" s="6"/>
    </row>
    <row r="72" spans="1:10" x14ac:dyDescent="0.2">
      <c r="A72" s="12"/>
      <c r="B72" s="8"/>
      <c r="C72" s="8"/>
      <c r="D72" s="8"/>
      <c r="E72" s="8"/>
      <c r="G72" s="48"/>
      <c r="H72" s="30"/>
      <c r="I72" s="6"/>
      <c r="J72" s="6"/>
    </row>
    <row r="73" spans="1:10" ht="12.75" thickBot="1" x14ac:dyDescent="0.25">
      <c r="A73" s="12" t="s">
        <v>62</v>
      </c>
      <c r="B73" s="8">
        <v>3275</v>
      </c>
      <c r="C73" s="8">
        <v>1495</v>
      </c>
      <c r="D73" s="8">
        <v>55609</v>
      </c>
      <c r="E73" s="8">
        <v>1655</v>
      </c>
      <c r="G73" s="48"/>
      <c r="H73" s="30"/>
      <c r="I73" s="6"/>
      <c r="J73" s="6"/>
    </row>
    <row r="74" spans="1:10" ht="12.75" thickBot="1" x14ac:dyDescent="0.25">
      <c r="A74" s="25" t="s">
        <v>63</v>
      </c>
      <c r="B74" s="21">
        <f>B73</f>
        <v>3275</v>
      </c>
      <c r="C74" s="21">
        <f t="shared" ref="C74:E74" si="3">C73</f>
        <v>1495</v>
      </c>
      <c r="D74" s="21">
        <f t="shared" si="3"/>
        <v>55609</v>
      </c>
      <c r="E74" s="21">
        <f t="shared" si="3"/>
        <v>1655</v>
      </c>
      <c r="G74" s="48"/>
      <c r="H74" s="30"/>
      <c r="I74" s="6"/>
      <c r="J74" s="6"/>
    </row>
    <row r="75" spans="1:10" ht="12.75" thickBot="1" x14ac:dyDescent="0.25">
      <c r="A75" s="14" t="s">
        <v>64</v>
      </c>
      <c r="B75" s="10">
        <f>B71+B74</f>
        <v>90121</v>
      </c>
      <c r="C75" s="10">
        <f t="shared" ref="C75:E75" si="4">C71+C74</f>
        <v>40958</v>
      </c>
      <c r="D75" s="10">
        <f t="shared" si="4"/>
        <v>265913</v>
      </c>
      <c r="E75" s="10">
        <f t="shared" si="4"/>
        <v>40458</v>
      </c>
      <c r="G75" s="48"/>
      <c r="H75" s="30"/>
      <c r="I75" s="6"/>
      <c r="J75" s="6"/>
    </row>
    <row r="76" spans="1:10" ht="12.75" customHeight="1" x14ac:dyDescent="0.2">
      <c r="A76" s="26"/>
      <c r="B76" s="22"/>
      <c r="C76" s="22"/>
      <c r="D76" s="22"/>
      <c r="E76" s="22"/>
      <c r="G76" s="48"/>
      <c r="H76" s="30"/>
      <c r="I76" s="6"/>
      <c r="J76" s="6"/>
    </row>
    <row r="77" spans="1:10" ht="12.75" customHeight="1" x14ac:dyDescent="0.2">
      <c r="A77" s="12" t="s">
        <v>66</v>
      </c>
      <c r="B77" s="23"/>
      <c r="C77" s="23"/>
      <c r="D77" s="23"/>
      <c r="E77" s="23"/>
      <c r="G77" s="48"/>
      <c r="H77" s="30"/>
      <c r="I77" s="6"/>
      <c r="J77" s="6"/>
    </row>
    <row r="78" spans="1:10" ht="12.75" customHeight="1" x14ac:dyDescent="0.2">
      <c r="A78" s="12"/>
      <c r="B78" s="23"/>
      <c r="C78" s="23"/>
      <c r="D78" s="23"/>
      <c r="E78" s="23"/>
      <c r="G78" s="48"/>
      <c r="H78" s="30"/>
      <c r="I78" s="6"/>
      <c r="J78" s="6"/>
    </row>
    <row r="79" spans="1:10" ht="12.75" thickBot="1" x14ac:dyDescent="0.25">
      <c r="A79" s="24" t="s">
        <v>65</v>
      </c>
      <c r="B79" s="27" t="s">
        <v>0</v>
      </c>
      <c r="C79" s="27">
        <v>0.57999999999999996</v>
      </c>
      <c r="D79" s="27">
        <v>3.09</v>
      </c>
      <c r="E79" s="27">
        <v>0.56999999999999995</v>
      </c>
      <c r="G79" s="6"/>
      <c r="H79" s="6"/>
      <c r="I79" s="6"/>
      <c r="J79" s="6"/>
    </row>
    <row r="80" spans="1:10" x14ac:dyDescent="0.2">
      <c r="A80" s="7"/>
      <c r="B80" s="1"/>
      <c r="C80" s="5"/>
      <c r="D80" s="5"/>
      <c r="E80" s="5"/>
      <c r="F80" s="5"/>
      <c r="G80" s="42"/>
      <c r="H80" s="42"/>
      <c r="I80" s="42"/>
      <c r="J80" s="42"/>
    </row>
    <row r="82" spans="1:3" ht="12.75" customHeight="1" thickBot="1" x14ac:dyDescent="0.25">
      <c r="A82" s="19"/>
      <c r="B82" s="44" t="s">
        <v>45</v>
      </c>
      <c r="C82" s="44"/>
    </row>
    <row r="83" spans="1:3" ht="12.75" thickBot="1" x14ac:dyDescent="0.25">
      <c r="A83" s="19"/>
      <c r="B83" s="3">
        <v>2014</v>
      </c>
      <c r="C83" s="3">
        <v>2013</v>
      </c>
    </row>
    <row r="84" spans="1:3" x14ac:dyDescent="0.2">
      <c r="A84" s="15" t="s">
        <v>67</v>
      </c>
      <c r="B84" s="31"/>
      <c r="C84" s="31"/>
    </row>
    <row r="85" spans="1:3" x14ac:dyDescent="0.2">
      <c r="A85" s="36" t="s">
        <v>59</v>
      </c>
      <c r="B85" s="8">
        <v>253592</v>
      </c>
      <c r="C85" s="8">
        <v>63644</v>
      </c>
    </row>
    <row r="86" spans="1:3" x14ac:dyDescent="0.2">
      <c r="A86" s="36" t="s">
        <v>68</v>
      </c>
      <c r="B86" s="8"/>
      <c r="C86" s="8"/>
    </row>
    <row r="87" spans="1:3" x14ac:dyDescent="0.2">
      <c r="A87" s="36" t="s">
        <v>96</v>
      </c>
      <c r="B87" s="8">
        <v>27103</v>
      </c>
      <c r="C87" s="8">
        <v>21997</v>
      </c>
    </row>
    <row r="88" spans="1:3" x14ac:dyDescent="0.2">
      <c r="A88" s="36" t="s">
        <v>97</v>
      </c>
      <c r="B88" s="8">
        <v>-38352</v>
      </c>
      <c r="C88" s="8">
        <v>-29148</v>
      </c>
    </row>
    <row r="89" spans="1:3" x14ac:dyDescent="0.2">
      <c r="A89" s="36" t="s">
        <v>98</v>
      </c>
      <c r="B89" s="8">
        <v>808</v>
      </c>
      <c r="C89" s="8">
        <v>1916</v>
      </c>
    </row>
    <row r="90" spans="1:3" x14ac:dyDescent="0.2">
      <c r="A90" s="36" t="s">
        <v>99</v>
      </c>
      <c r="B90" s="8">
        <v>27502</v>
      </c>
      <c r="C90" s="8">
        <v>58502</v>
      </c>
    </row>
    <row r="91" spans="1:3" x14ac:dyDescent="0.2">
      <c r="A91" s="36" t="s">
        <v>100</v>
      </c>
      <c r="B91" s="8">
        <v>46</v>
      </c>
      <c r="C91" s="8">
        <v>6471</v>
      </c>
    </row>
    <row r="92" spans="1:3" x14ac:dyDescent="0.2">
      <c r="A92" s="36" t="s">
        <v>101</v>
      </c>
      <c r="B92" s="8">
        <v>0</v>
      </c>
      <c r="C92" s="8">
        <v>140</v>
      </c>
    </row>
    <row r="93" spans="1:3" x14ac:dyDescent="0.2">
      <c r="A93" s="36" t="s">
        <v>102</v>
      </c>
      <c r="B93" s="8">
        <v>-46</v>
      </c>
      <c r="C93" s="8">
        <v>-136</v>
      </c>
    </row>
    <row r="94" spans="1:3" x14ac:dyDescent="0.2">
      <c r="A94" s="36" t="s">
        <v>103</v>
      </c>
      <c r="B94" s="8">
        <v>-31318</v>
      </c>
      <c r="C94" s="8">
        <v>-2615</v>
      </c>
    </row>
    <row r="95" spans="1:3" x14ac:dyDescent="0.2">
      <c r="A95" s="36" t="s">
        <v>104</v>
      </c>
      <c r="B95" s="8">
        <v>48</v>
      </c>
      <c r="C95" s="8">
        <v>892</v>
      </c>
    </row>
    <row r="96" spans="1:3" x14ac:dyDescent="0.2">
      <c r="A96" s="36" t="s">
        <v>70</v>
      </c>
      <c r="B96" s="8">
        <v>1972</v>
      </c>
      <c r="C96" s="8">
        <v>4112</v>
      </c>
    </row>
    <row r="97" spans="1:3" x14ac:dyDescent="0.2">
      <c r="A97" s="36" t="s">
        <v>71</v>
      </c>
      <c r="B97" s="8">
        <v>-11158</v>
      </c>
      <c r="C97" s="8">
        <v>-11547</v>
      </c>
    </row>
    <row r="98" spans="1:3" x14ac:dyDescent="0.2">
      <c r="A98" s="36" t="s">
        <v>72</v>
      </c>
      <c r="B98" s="8"/>
      <c r="C98" s="8"/>
    </row>
    <row r="99" spans="1:3" x14ac:dyDescent="0.2">
      <c r="A99" s="36" t="s">
        <v>105</v>
      </c>
      <c r="B99" s="8">
        <v>9</v>
      </c>
      <c r="C99" s="8">
        <v>245</v>
      </c>
    </row>
    <row r="100" spans="1:3" x14ac:dyDescent="0.2">
      <c r="A100" s="36" t="s">
        <v>106</v>
      </c>
      <c r="B100" s="8">
        <v>1140</v>
      </c>
      <c r="C100" s="8">
        <v>5796</v>
      </c>
    </row>
    <row r="101" spans="1:3" x14ac:dyDescent="0.2">
      <c r="A101" s="36" t="s">
        <v>107</v>
      </c>
      <c r="B101" s="8">
        <v>-2872</v>
      </c>
      <c r="C101" s="8">
        <v>-5004</v>
      </c>
    </row>
    <row r="102" spans="1:3" x14ac:dyDescent="0.2">
      <c r="A102" s="36" t="s">
        <v>108</v>
      </c>
      <c r="B102" s="8">
        <v>-4109</v>
      </c>
      <c r="C102" s="8">
        <v>-4536</v>
      </c>
    </row>
    <row r="103" spans="1:3" x14ac:dyDescent="0.2">
      <c r="A103" s="36" t="s">
        <v>109</v>
      </c>
      <c r="B103" s="8">
        <v>-23594</v>
      </c>
      <c r="C103" s="8">
        <v>-3500</v>
      </c>
    </row>
    <row r="104" spans="1:3" x14ac:dyDescent="0.2">
      <c r="A104" s="36" t="s">
        <v>110</v>
      </c>
      <c r="B104" s="8">
        <v>-435</v>
      </c>
      <c r="C104" s="8">
        <v>-13860</v>
      </c>
    </row>
    <row r="105" spans="1:3" x14ac:dyDescent="0.2">
      <c r="A105" s="36" t="s">
        <v>111</v>
      </c>
      <c r="B105" s="8">
        <v>7406</v>
      </c>
      <c r="C105" s="8">
        <v>2379</v>
      </c>
    </row>
    <row r="106" spans="1:3" x14ac:dyDescent="0.2">
      <c r="A106" s="36" t="s">
        <v>112</v>
      </c>
      <c r="B106" s="8">
        <v>-2023</v>
      </c>
      <c r="C106" s="8">
        <v>1810</v>
      </c>
    </row>
    <row r="107" spans="1:3" ht="12.75" thickBot="1" x14ac:dyDescent="0.25">
      <c r="A107" s="38" t="s">
        <v>73</v>
      </c>
      <c r="B107" s="9">
        <v>-56932</v>
      </c>
      <c r="C107" s="9">
        <v>-65032</v>
      </c>
    </row>
    <row r="108" spans="1:3" ht="12.75" thickBot="1" x14ac:dyDescent="0.25">
      <c r="A108" s="39" t="s">
        <v>74</v>
      </c>
      <c r="B108" s="10">
        <f>SUM(B85:B107)</f>
        <v>148787</v>
      </c>
      <c r="C108" s="10">
        <f>SUM(C85:C107)</f>
        <v>32526</v>
      </c>
    </row>
    <row r="109" spans="1:3" x14ac:dyDescent="0.2">
      <c r="A109" s="15" t="s">
        <v>75</v>
      </c>
      <c r="B109" s="8"/>
      <c r="C109" s="8"/>
    </row>
    <row r="110" spans="1:3" x14ac:dyDescent="0.2">
      <c r="A110" s="36" t="s">
        <v>76</v>
      </c>
      <c r="B110" s="8">
        <v>-63704</v>
      </c>
      <c r="C110" s="8">
        <v>-55671</v>
      </c>
    </row>
    <row r="111" spans="1:3" x14ac:dyDescent="0.2">
      <c r="A111" s="36" t="s">
        <v>77</v>
      </c>
      <c r="B111" s="8">
        <v>247</v>
      </c>
      <c r="C111" s="8">
        <v>34</v>
      </c>
    </row>
    <row r="112" spans="1:3" x14ac:dyDescent="0.2">
      <c r="A112" s="36" t="s">
        <v>78</v>
      </c>
      <c r="B112" s="8">
        <v>-552</v>
      </c>
      <c r="C112" s="8">
        <v>-3458</v>
      </c>
    </row>
    <row r="113" spans="1:3" x14ac:dyDescent="0.2">
      <c r="A113" s="36" t="s">
        <v>79</v>
      </c>
      <c r="B113" s="8">
        <v>-1807</v>
      </c>
      <c r="C113" s="8">
        <v>-5190</v>
      </c>
    </row>
    <row r="114" spans="1:3" x14ac:dyDescent="0.2">
      <c r="A114" s="36" t="s">
        <v>80</v>
      </c>
      <c r="B114" s="8">
        <v>18201</v>
      </c>
      <c r="C114" s="8">
        <v>19450</v>
      </c>
    </row>
    <row r="115" spans="1:3" x14ac:dyDescent="0.2">
      <c r="A115" s="36" t="s">
        <v>81</v>
      </c>
      <c r="B115" s="8">
        <v>0</v>
      </c>
      <c r="C115" s="8">
        <v>4734</v>
      </c>
    </row>
    <row r="116" spans="1:3" x14ac:dyDescent="0.2">
      <c r="A116" s="36" t="s">
        <v>82</v>
      </c>
      <c r="B116" s="8">
        <v>54671</v>
      </c>
      <c r="C116" s="8">
        <v>-8733</v>
      </c>
    </row>
    <row r="117" spans="1:3" x14ac:dyDescent="0.2">
      <c r="A117" s="36" t="s">
        <v>83</v>
      </c>
      <c r="B117" s="8">
        <v>0</v>
      </c>
      <c r="C117" s="8">
        <v>135243</v>
      </c>
    </row>
    <row r="118" spans="1:3" x14ac:dyDescent="0.2">
      <c r="A118" s="36" t="s">
        <v>84</v>
      </c>
      <c r="B118" s="8">
        <v>2206</v>
      </c>
      <c r="C118" s="8">
        <v>0</v>
      </c>
    </row>
    <row r="119" spans="1:3" x14ac:dyDescent="0.2">
      <c r="A119" s="36" t="s">
        <v>85</v>
      </c>
      <c r="B119" s="8">
        <v>155</v>
      </c>
      <c r="C119" s="8">
        <v>0</v>
      </c>
    </row>
    <row r="120" spans="1:3" ht="12.75" thickBot="1" x14ac:dyDescent="0.25">
      <c r="A120" s="38" t="s">
        <v>86</v>
      </c>
      <c r="B120" s="9">
        <v>7241</v>
      </c>
      <c r="C120" s="9">
        <v>4622</v>
      </c>
    </row>
    <row r="121" spans="1:3" ht="12.75" thickBot="1" x14ac:dyDescent="0.25">
      <c r="A121" s="39" t="s">
        <v>87</v>
      </c>
      <c r="B121" s="10">
        <f>SUM(B110:B120)</f>
        <v>16658</v>
      </c>
      <c r="C121" s="10">
        <f>SUM(C110:C120)</f>
        <v>91031</v>
      </c>
    </row>
    <row r="122" spans="1:3" x14ac:dyDescent="0.2">
      <c r="A122" s="15" t="s">
        <v>88</v>
      </c>
      <c r="B122" s="8"/>
      <c r="C122" s="8"/>
    </row>
    <row r="123" spans="1:3" x14ac:dyDescent="0.2">
      <c r="A123" s="36" t="s">
        <v>89</v>
      </c>
      <c r="B123" s="8">
        <v>-548</v>
      </c>
      <c r="C123" s="8">
        <v>-537</v>
      </c>
    </row>
    <row r="124" spans="1:3" ht="12.75" thickBot="1" x14ac:dyDescent="0.25">
      <c r="A124" s="36" t="s">
        <v>90</v>
      </c>
      <c r="B124" s="8">
        <v>-128393</v>
      </c>
      <c r="C124" s="8">
        <v>-7</v>
      </c>
    </row>
    <row r="125" spans="1:3" ht="12.75" thickBot="1" x14ac:dyDescent="0.25">
      <c r="A125" s="40" t="s">
        <v>91</v>
      </c>
      <c r="B125" s="21">
        <f>SUM(B123:B124)</f>
        <v>-128941</v>
      </c>
      <c r="C125" s="21">
        <f>SUM(C123:C124)</f>
        <v>-544</v>
      </c>
    </row>
    <row r="126" spans="1:3" x14ac:dyDescent="0.2">
      <c r="A126" s="36" t="s">
        <v>92</v>
      </c>
      <c r="B126" s="8">
        <f>B108+B121+B125</f>
        <v>36504</v>
      </c>
      <c r="C126" s="8">
        <f>C108+C121+C125</f>
        <v>123013</v>
      </c>
    </row>
    <row r="127" spans="1:3" x14ac:dyDescent="0.2">
      <c r="A127" s="36" t="s">
        <v>93</v>
      </c>
      <c r="B127" s="8">
        <v>119036</v>
      </c>
      <c r="C127" s="8">
        <v>154705</v>
      </c>
    </row>
    <row r="128" spans="1:3" ht="12.75" thickBot="1" x14ac:dyDescent="0.25">
      <c r="A128" s="36" t="s">
        <v>94</v>
      </c>
      <c r="B128" s="8">
        <v>0</v>
      </c>
      <c r="C128" s="8">
        <v>137</v>
      </c>
    </row>
    <row r="129" spans="1:7" ht="12.75" thickBot="1" x14ac:dyDescent="0.25">
      <c r="A129" s="41" t="s">
        <v>95</v>
      </c>
      <c r="B129" s="32">
        <f>SUM(B126:B128)</f>
        <v>155540</v>
      </c>
      <c r="C129" s="32">
        <f>SUM(C126:C128)</f>
        <v>277855</v>
      </c>
    </row>
    <row r="132" spans="1:7" ht="12.75" thickBot="1" x14ac:dyDescent="0.25">
      <c r="A132" s="33"/>
      <c r="B132" s="3"/>
      <c r="C132" s="3"/>
      <c r="D132" s="3"/>
      <c r="E132" s="3"/>
      <c r="F132" s="3"/>
      <c r="G132" s="3"/>
    </row>
    <row r="133" spans="1:7" ht="23.25" customHeight="1" thickBot="1" x14ac:dyDescent="0.25">
      <c r="A133" s="34"/>
      <c r="B133" s="3" t="s">
        <v>24</v>
      </c>
      <c r="C133" s="3" t="s">
        <v>113</v>
      </c>
      <c r="D133" s="3" t="s">
        <v>25</v>
      </c>
      <c r="E133" s="3" t="s">
        <v>26</v>
      </c>
      <c r="F133" s="3" t="s">
        <v>114</v>
      </c>
      <c r="G133" s="3" t="s">
        <v>115</v>
      </c>
    </row>
    <row r="134" spans="1:7" x14ac:dyDescent="0.2">
      <c r="A134" s="15" t="s">
        <v>116</v>
      </c>
      <c r="B134" s="11">
        <v>263095</v>
      </c>
      <c r="C134" s="11">
        <v>-100143</v>
      </c>
      <c r="D134" s="11">
        <v>2474</v>
      </c>
      <c r="E134" s="11">
        <v>1154335</v>
      </c>
      <c r="F134" s="11">
        <v>18009</v>
      </c>
      <c r="G134" s="11">
        <f>SUM(B134:F134)</f>
        <v>1337770</v>
      </c>
    </row>
    <row r="135" spans="1:7" x14ac:dyDescent="0.2">
      <c r="A135" s="12" t="s">
        <v>61</v>
      </c>
      <c r="B135" s="8">
        <v>0</v>
      </c>
      <c r="C135" s="8">
        <v>0</v>
      </c>
      <c r="D135" s="8">
        <v>0</v>
      </c>
      <c r="E135" s="8">
        <v>38803</v>
      </c>
      <c r="F135" s="8">
        <v>0</v>
      </c>
      <c r="G135" s="8">
        <f t="shared" ref="G135:G149" si="5">SUM(B135:F135)</f>
        <v>38803</v>
      </c>
    </row>
    <row r="136" spans="1:7" ht="12.75" thickBot="1" x14ac:dyDescent="0.25">
      <c r="A136" s="13" t="s">
        <v>117</v>
      </c>
      <c r="B136" s="9">
        <v>0</v>
      </c>
      <c r="C136" s="9">
        <v>0</v>
      </c>
      <c r="D136" s="9">
        <v>0</v>
      </c>
      <c r="E136" s="9">
        <v>0</v>
      </c>
      <c r="F136" s="9">
        <v>1655</v>
      </c>
      <c r="G136" s="9">
        <f t="shared" si="5"/>
        <v>1655</v>
      </c>
    </row>
    <row r="137" spans="1:7" x14ac:dyDescent="0.2">
      <c r="A137" s="15" t="s">
        <v>118</v>
      </c>
      <c r="B137" s="11">
        <f>SUM(B135:B136)</f>
        <v>0</v>
      </c>
      <c r="C137" s="11">
        <f t="shared" ref="C137:G137" si="6">SUM(C135:C136)</f>
        <v>0</v>
      </c>
      <c r="D137" s="11">
        <f t="shared" si="6"/>
        <v>0</v>
      </c>
      <c r="E137" s="11">
        <f t="shared" si="6"/>
        <v>38803</v>
      </c>
      <c r="F137" s="11">
        <f t="shared" si="6"/>
        <v>1655</v>
      </c>
      <c r="G137" s="11">
        <f t="shared" si="6"/>
        <v>40458</v>
      </c>
    </row>
    <row r="138" spans="1:7" x14ac:dyDescent="0.2">
      <c r="A138" s="36" t="s">
        <v>119</v>
      </c>
      <c r="B138" s="8">
        <v>0</v>
      </c>
      <c r="C138" s="8">
        <v>0</v>
      </c>
      <c r="D138" s="8">
        <v>140</v>
      </c>
      <c r="E138" s="8">
        <v>0</v>
      </c>
      <c r="F138" s="8">
        <v>0</v>
      </c>
      <c r="G138" s="8">
        <f t="shared" si="5"/>
        <v>140</v>
      </c>
    </row>
    <row r="139" spans="1:7" x14ac:dyDescent="0.2">
      <c r="A139" s="12" t="s">
        <v>69</v>
      </c>
      <c r="B139" s="8">
        <v>0</v>
      </c>
      <c r="C139" s="8">
        <v>0</v>
      </c>
      <c r="D139" s="8">
        <v>-136</v>
      </c>
      <c r="E139" s="8">
        <v>0</v>
      </c>
      <c r="F139" s="8">
        <v>0</v>
      </c>
      <c r="G139" s="8">
        <f t="shared" si="5"/>
        <v>-136</v>
      </c>
    </row>
    <row r="140" spans="1:7" x14ac:dyDescent="0.2">
      <c r="A140" s="12" t="s">
        <v>120</v>
      </c>
      <c r="B140" s="8">
        <v>0</v>
      </c>
      <c r="C140" s="8">
        <v>10</v>
      </c>
      <c r="D140" s="8">
        <v>0</v>
      </c>
      <c r="E140" s="8">
        <v>0</v>
      </c>
      <c r="F140" s="8">
        <v>0</v>
      </c>
      <c r="G140" s="8">
        <f t="shared" si="5"/>
        <v>10</v>
      </c>
    </row>
    <row r="141" spans="1:7" ht="12.75" thickBot="1" x14ac:dyDescent="0.25">
      <c r="A141" s="37" t="s">
        <v>121</v>
      </c>
      <c r="B141" s="35">
        <v>0</v>
      </c>
      <c r="C141" s="35">
        <v>0</v>
      </c>
      <c r="D141" s="35">
        <v>0</v>
      </c>
      <c r="E141" s="35">
        <v>-110349</v>
      </c>
      <c r="F141" s="35">
        <v>0</v>
      </c>
      <c r="G141" s="35">
        <f t="shared" si="5"/>
        <v>-110349</v>
      </c>
    </row>
    <row r="142" spans="1:7" ht="12.75" thickBot="1" x14ac:dyDescent="0.25">
      <c r="A142" s="14" t="s">
        <v>122</v>
      </c>
      <c r="B142" s="10">
        <f>B134+SUM(B137:B141)</f>
        <v>263095</v>
      </c>
      <c r="C142" s="10">
        <f t="shared" ref="C142:G142" si="7">C134+SUM(C137:C141)</f>
        <v>-100133</v>
      </c>
      <c r="D142" s="10">
        <f t="shared" si="7"/>
        <v>2478</v>
      </c>
      <c r="E142" s="10">
        <f t="shared" si="7"/>
        <v>1082789</v>
      </c>
      <c r="F142" s="10">
        <f t="shared" si="7"/>
        <v>19664</v>
      </c>
      <c r="G142" s="10">
        <f t="shared" si="7"/>
        <v>1267893</v>
      </c>
    </row>
    <row r="143" spans="1:7" x14ac:dyDescent="0.2">
      <c r="A143" s="15" t="s">
        <v>123</v>
      </c>
      <c r="B143" s="11">
        <v>263095</v>
      </c>
      <c r="C143" s="11">
        <v>-100126</v>
      </c>
      <c r="D143" s="11">
        <v>2482</v>
      </c>
      <c r="E143" s="11">
        <v>1185815</v>
      </c>
      <c r="F143" s="11">
        <v>22509</v>
      </c>
      <c r="G143" s="11">
        <f t="shared" si="5"/>
        <v>1373775</v>
      </c>
    </row>
    <row r="144" spans="1:7" x14ac:dyDescent="0.2">
      <c r="A144" s="12" t="s">
        <v>61</v>
      </c>
      <c r="B144" s="8">
        <v>0</v>
      </c>
      <c r="C144" s="8">
        <v>0</v>
      </c>
      <c r="D144" s="8">
        <v>0</v>
      </c>
      <c r="E144" s="8">
        <v>210304</v>
      </c>
      <c r="F144" s="8">
        <v>0</v>
      </c>
      <c r="G144" s="8">
        <f t="shared" si="5"/>
        <v>210304</v>
      </c>
    </row>
    <row r="145" spans="1:7" ht="12.75" thickBot="1" x14ac:dyDescent="0.25">
      <c r="A145" s="13" t="s">
        <v>117</v>
      </c>
      <c r="B145" s="9">
        <v>0</v>
      </c>
      <c r="C145" s="9">
        <v>0</v>
      </c>
      <c r="D145" s="9">
        <v>0</v>
      </c>
      <c r="E145" s="9">
        <v>0</v>
      </c>
      <c r="F145" s="9">
        <v>55609</v>
      </c>
      <c r="G145" s="9">
        <f t="shared" si="5"/>
        <v>55609</v>
      </c>
    </row>
    <row r="146" spans="1:7" x14ac:dyDescent="0.2">
      <c r="A146" s="15" t="s">
        <v>118</v>
      </c>
      <c r="B146" s="11">
        <f>SUM(B144:B145)</f>
        <v>0</v>
      </c>
      <c r="C146" s="11">
        <f t="shared" ref="C146" si="8">SUM(C144:C145)</f>
        <v>0</v>
      </c>
      <c r="D146" s="11">
        <f t="shared" ref="D146" si="9">SUM(D144:D145)</f>
        <v>0</v>
      </c>
      <c r="E146" s="11">
        <f t="shared" ref="E146" si="10">SUM(E144:E145)</f>
        <v>210304</v>
      </c>
      <c r="F146" s="11">
        <f t="shared" ref="F146" si="11">SUM(F144:F145)</f>
        <v>55609</v>
      </c>
      <c r="G146" s="11">
        <f t="shared" ref="G146" si="12">SUM(G144:G145)</f>
        <v>265913</v>
      </c>
    </row>
    <row r="147" spans="1:7" x14ac:dyDescent="0.2">
      <c r="A147" s="12" t="s">
        <v>69</v>
      </c>
      <c r="B147" s="8">
        <v>0</v>
      </c>
      <c r="C147" s="8">
        <v>0</v>
      </c>
      <c r="D147" s="8">
        <v>-46</v>
      </c>
      <c r="E147" s="8">
        <v>0</v>
      </c>
      <c r="F147" s="8">
        <v>0</v>
      </c>
      <c r="G147" s="8">
        <f t="shared" si="5"/>
        <v>-46</v>
      </c>
    </row>
    <row r="148" spans="1:7" x14ac:dyDescent="0.2">
      <c r="A148" s="12" t="s">
        <v>120</v>
      </c>
      <c r="B148" s="8">
        <v>0</v>
      </c>
      <c r="C148" s="8">
        <v>4</v>
      </c>
      <c r="D148" s="8">
        <v>0</v>
      </c>
      <c r="E148" s="8">
        <v>0</v>
      </c>
      <c r="F148" s="8">
        <v>0</v>
      </c>
      <c r="G148" s="8">
        <f t="shared" si="5"/>
        <v>4</v>
      </c>
    </row>
    <row r="149" spans="1:7" ht="12.75" thickBot="1" x14ac:dyDescent="0.25">
      <c r="A149" s="37" t="s">
        <v>121</v>
      </c>
      <c r="B149" s="35">
        <v>0</v>
      </c>
      <c r="C149" s="35">
        <v>0</v>
      </c>
      <c r="D149" s="35">
        <v>0</v>
      </c>
      <c r="E149" s="35">
        <v>-134683</v>
      </c>
      <c r="F149" s="35">
        <v>0</v>
      </c>
      <c r="G149" s="35">
        <f t="shared" si="5"/>
        <v>-134683</v>
      </c>
    </row>
    <row r="150" spans="1:7" ht="12.75" thickBot="1" x14ac:dyDescent="0.25">
      <c r="A150" s="14" t="s">
        <v>124</v>
      </c>
      <c r="B150" s="10">
        <f>B143+SUM(B146:B149)</f>
        <v>263095</v>
      </c>
      <c r="C150" s="10">
        <f t="shared" ref="C150:G150" si="13">C143+SUM(C146:C149)</f>
        <v>-100122</v>
      </c>
      <c r="D150" s="10">
        <f t="shared" si="13"/>
        <v>2436</v>
      </c>
      <c r="E150" s="10">
        <f t="shared" si="13"/>
        <v>1261436</v>
      </c>
      <c r="F150" s="10">
        <f t="shared" si="13"/>
        <v>78118</v>
      </c>
      <c r="G150" s="10">
        <f t="shared" si="13"/>
        <v>1504963</v>
      </c>
    </row>
  </sheetData>
  <mergeCells count="4">
    <mergeCell ref="G80:J80"/>
    <mergeCell ref="B52:C52"/>
    <mergeCell ref="D52:E52"/>
    <mergeCell ref="B82:C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FS 6m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</dc:creator>
  <cp:lastModifiedBy>RB</cp:lastModifiedBy>
  <dcterms:created xsi:type="dcterms:W3CDTF">2014-08-06T12:14:50Z</dcterms:created>
  <dcterms:modified xsi:type="dcterms:W3CDTF">2014-08-06T12:42:36Z</dcterms:modified>
</cp:coreProperties>
</file>