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BS" sheetId="1" r:id="rId1"/>
    <sheet name="PnL" sheetId="2" r:id="rId2"/>
    <sheet name="CFS" sheetId="3" r:id="rId3"/>
    <sheet name="CE" sheetId="4" r:id="rId4"/>
  </sheets>
  <definedNames>
    <definedName name="_Hlk299381319" localSheetId="0">BS!$A$30</definedName>
    <definedName name="OLE_LINK2" localSheetId="0">CFS!$D$37</definedName>
  </definedNames>
  <calcPr calcId="145621"/>
</workbook>
</file>

<file path=xl/calcChain.xml><?xml version="1.0" encoding="utf-8"?>
<calcChain xmlns="http://schemas.openxmlformats.org/spreadsheetml/2006/main">
  <c r="Q17" i="4" l="1"/>
  <c r="Q15" i="4"/>
  <c r="P15" i="4"/>
  <c r="P17" i="4" s="1"/>
  <c r="N15" i="4"/>
  <c r="N17" i="4" s="1"/>
  <c r="M15" i="4"/>
  <c r="M17" i="4" s="1"/>
  <c r="L15" i="4"/>
  <c r="L17" i="4" s="1"/>
  <c r="O15" i="4"/>
  <c r="O17" i="4" s="1"/>
  <c r="L11" i="4" l="1"/>
  <c r="K45" i="3"/>
  <c r="J45" i="3"/>
  <c r="K41" i="3"/>
  <c r="J41" i="3"/>
  <c r="J37" i="3"/>
  <c r="K37" i="3"/>
  <c r="K26" i="3"/>
  <c r="J26" i="3"/>
  <c r="R25" i="2"/>
  <c r="P25" i="2"/>
  <c r="N25" i="2"/>
  <c r="L25" i="2"/>
  <c r="R21" i="2"/>
  <c r="P21" i="2"/>
  <c r="N21" i="2"/>
  <c r="L21" i="2"/>
  <c r="R19" i="2"/>
  <c r="P19" i="2"/>
  <c r="N19" i="2"/>
  <c r="L19" i="2"/>
  <c r="L8" i="2"/>
  <c r="N8" i="2"/>
  <c r="P8" i="2"/>
  <c r="R8" i="2"/>
  <c r="N50" i="1"/>
  <c r="M50" i="1"/>
  <c r="N49" i="1"/>
  <c r="M49" i="1"/>
  <c r="N48" i="1"/>
  <c r="M48" i="1"/>
  <c r="N47" i="1"/>
  <c r="M47" i="1"/>
  <c r="N40" i="1"/>
  <c r="M40" i="1"/>
  <c r="N34" i="1"/>
  <c r="M34" i="1"/>
  <c r="N28" i="1"/>
  <c r="M28" i="1"/>
  <c r="N27" i="1"/>
  <c r="M27" i="1"/>
  <c r="N15" i="1"/>
  <c r="M15" i="1"/>
  <c r="D47" i="1"/>
  <c r="C47" i="1"/>
  <c r="D40" i="1"/>
  <c r="C40" i="1"/>
  <c r="D34" i="1"/>
  <c r="C34" i="1"/>
  <c r="D28" i="1"/>
  <c r="C27" i="1"/>
  <c r="D27" i="1"/>
  <c r="D15" i="1"/>
  <c r="C15" i="1"/>
  <c r="G17" i="4"/>
  <c r="F17" i="4"/>
  <c r="H17" i="4"/>
  <c r="G11" i="4"/>
  <c r="F11" i="4"/>
  <c r="H4" i="4"/>
  <c r="H11" i="4" s="1"/>
  <c r="E11" i="4"/>
  <c r="D11" i="4"/>
  <c r="C11" i="4"/>
  <c r="D41" i="3"/>
  <c r="C41" i="3"/>
  <c r="D37" i="3"/>
  <c r="C37" i="3"/>
  <c r="D26" i="3"/>
  <c r="C26" i="3"/>
  <c r="C25" i="2"/>
  <c r="D25" i="2"/>
  <c r="E25" i="2"/>
  <c r="F25" i="2"/>
  <c r="F21" i="2"/>
  <c r="F19" i="2"/>
  <c r="E8" i="2"/>
  <c r="D8" i="2"/>
  <c r="C8" i="2"/>
  <c r="F8" i="2"/>
  <c r="E19" i="2"/>
  <c r="D19" i="2"/>
  <c r="C28" i="1" l="1"/>
  <c r="C48" i="1"/>
  <c r="C49" i="1" s="1"/>
  <c r="C50" i="1" s="1"/>
  <c r="D48" i="1"/>
  <c r="D49" i="1" s="1"/>
  <c r="D50" i="1" s="1"/>
</calcChain>
</file>

<file path=xl/sharedStrings.xml><?xml version="1.0" encoding="utf-8"?>
<sst xmlns="http://schemas.openxmlformats.org/spreadsheetml/2006/main" count="379" uniqueCount="270">
  <si>
    <t>Notes</t>
  </si>
  <si>
    <t>Unaudited</t>
  </si>
  <si>
    <t>Audited</t>
  </si>
  <si>
    <t>ASSETS</t>
  </si>
  <si>
    <t>Non-current assets</t>
  </si>
  <si>
    <t>Property, plant and equipment</t>
  </si>
  <si>
    <t>Intangible assets</t>
  </si>
  <si>
    <t>Investments in joint ventures</t>
  </si>
  <si>
    <t>Investments in associate</t>
  </si>
  <si>
    <t>Receivable from a jointly controlled entity</t>
  </si>
  <si>
    <t>Loans receivable from joint ventures</t>
  </si>
  <si>
    <t>Other financial assets</t>
  </si>
  <si>
    <t>Deferred tax asset</t>
  </si>
  <si>
    <t>VAT recoverable</t>
  </si>
  <si>
    <t>Other assets</t>
  </si>
  <si>
    <t>Total non-current assets</t>
  </si>
  <si>
    <t>Current assets</t>
  </si>
  <si>
    <t>Inventories</t>
  </si>
  <si>
    <t>Income taxes prepaid</t>
  </si>
  <si>
    <t>Taxes prepaid and VAT recoverable</t>
  </si>
  <si>
    <t>Mineral extraction tax and rent tax prepaid</t>
  </si>
  <si>
    <t>Prepaid expenses</t>
  </si>
  <si>
    <t>Trade and other receivables</t>
  </si>
  <si>
    <t>−</t>
  </si>
  <si>
    <t>Cash and cash equivalents</t>
  </si>
  <si>
    <t>Total current assets</t>
  </si>
  <si>
    <t>Total assets</t>
  </si>
  <si>
    <t>EQUITY</t>
  </si>
  <si>
    <t>Share capital</t>
  </si>
  <si>
    <t>Other capital reserves</t>
  </si>
  <si>
    <t>Retained earnings</t>
  </si>
  <si>
    <t>Other components of equity</t>
  </si>
  <si>
    <t>Total equity</t>
  </si>
  <si>
    <t>LIABILITIES</t>
  </si>
  <si>
    <t>Non-current liabilities</t>
  </si>
  <si>
    <t>Borrowings</t>
  </si>
  <si>
    <t>Deferred tax liability</t>
  </si>
  <si>
    <t>Provisions</t>
  </si>
  <si>
    <t>Total non-current liabilities</t>
  </si>
  <si>
    <t>Current liabilities</t>
  </si>
  <si>
    <t>Income taxes payable</t>
  </si>
  <si>
    <t>Mineral extraction tax and rent tax payable</t>
  </si>
  <si>
    <t>Trade and other payables</t>
  </si>
  <si>
    <t>Total current liabilities</t>
  </si>
  <si>
    <t>Total liabilities</t>
  </si>
  <si>
    <t>Total liabilities and equity</t>
  </si>
  <si>
    <t>Three months ended September 30,</t>
  </si>
  <si>
    <t>Nine months ended September 30,</t>
  </si>
  <si>
    <t>Revenue</t>
  </si>
  <si>
    <t>Share of results of associate and joint ventures</t>
  </si>
  <si>
    <t>6, 7</t>
  </si>
  <si>
    <t>Finance income</t>
  </si>
  <si>
    <t>Total revenue and other income</t>
  </si>
  <si>
    <t>Production expenses</t>
  </si>
  <si>
    <t>Selling, general and administrative expenses</t>
  </si>
  <si>
    <t>Exploration expenses</t>
  </si>
  <si>
    <t>Depreciation, depletion and amortization</t>
  </si>
  <si>
    <t>Taxes other than on income</t>
  </si>
  <si>
    <t>Impairment of property, plant and equipment</t>
  </si>
  <si>
    <t>Gain/(loss) on disposal of property, plant and equipment</t>
  </si>
  <si>
    <t>Finance costs</t>
  </si>
  <si>
    <t>Foreign exchange gain/(loss), net</t>
  </si>
  <si>
    <t>Profit before tax</t>
  </si>
  <si>
    <t>Income tax expense</t>
  </si>
  <si>
    <t>Profit for the period</t>
  </si>
  <si>
    <t xml:space="preserve">Foreign currency translation difference  </t>
  </si>
  <si>
    <t>Other comprehensive income for the period to be reclassified to profit and loss in subsequent periods</t>
  </si>
  <si>
    <t>Total comprehensive income for the period, net of tax</t>
  </si>
  <si>
    <t>EARNINGS PER SHARE – Tenge thousands</t>
  </si>
  <si>
    <t>Basic and diluted</t>
  </si>
  <si>
    <t> 1.98</t>
  </si>
  <si>
    <t>0.46</t>
  </si>
  <si>
    <t> 2.02</t>
  </si>
  <si>
    <t>September 30, 2015</t>
  </si>
  <si>
    <t>December 31, 2014</t>
  </si>
  <si>
    <t>Cash flows from operating activities</t>
  </si>
  <si>
    <t>Adjustments to add / (deduct) non-cash items</t>
  </si>
  <si>
    <t>Depreciation, depletion and amortisation</t>
  </si>
  <si>
    <t>Share of result of associate and joint ventures</t>
  </si>
  <si>
    <t>Loss on disposal of property, plant and equipment (PPE)</t>
  </si>
  <si>
    <t>Impairment of  PPE and intangible assets</t>
  </si>
  <si>
    <t>Dry well expense on exploration and evaluation assets</t>
  </si>
  <si>
    <t>Forfeiture of share-based payments</t>
  </si>
  <si>
    <t xml:space="preserve">Unrealised foreign exchange gain on non-operating activities  </t>
  </si>
  <si>
    <t>Other non-cash income and expense</t>
  </si>
  <si>
    <t>Add finance costs</t>
  </si>
  <si>
    <t>Deduct finance income relating to investing activity</t>
  </si>
  <si>
    <t>Working capital adjustments</t>
  </si>
  <si>
    <t>Change in other assets</t>
  </si>
  <si>
    <t>Change in inventories</t>
  </si>
  <si>
    <t>Change in taxes prepaid and VAT recoverable</t>
  </si>
  <si>
    <t>Change in prepaid expenses</t>
  </si>
  <si>
    <t>Change in trade and other receivables</t>
  </si>
  <si>
    <t>Change in trade and other payables</t>
  </si>
  <si>
    <t>Change in mineral extraction and rent tax payable</t>
  </si>
  <si>
    <t>Change in provisions</t>
  </si>
  <si>
    <t>Income tax paid</t>
  </si>
  <si>
    <t>Net cash generated from operating activities</t>
  </si>
  <si>
    <t>Cash flows from investing activities</t>
  </si>
  <si>
    <t>Purchases of PPE</t>
  </si>
  <si>
    <t>Proceeds from sale of PPE</t>
  </si>
  <si>
    <t>Purchases of intangible assets</t>
  </si>
  <si>
    <t>Loans provided to the joint ventures</t>
  </si>
  <si>
    <t>Dividends received from joint ventures and associate, net of withholding tax</t>
  </si>
  <si>
    <t>Sale of financial assets held-to-maturity, net</t>
  </si>
  <si>
    <t>Repayments of loan receivable from related parties</t>
  </si>
  <si>
    <t>Proceeds from sale of other financial assets</t>
  </si>
  <si>
    <r>
      <t>Interest received</t>
    </r>
    <r>
      <rPr>
        <b/>
        <sz val="9"/>
        <color theme="1"/>
        <rFont val="Times New Roman"/>
        <family val="1"/>
        <charset val="204"/>
      </rPr>
      <t xml:space="preserve"> </t>
    </r>
  </si>
  <si>
    <t>Net cash generated from investing activities</t>
  </si>
  <si>
    <t>Cash flows from financing activities</t>
  </si>
  <si>
    <t>Repayment of borrowings</t>
  </si>
  <si>
    <t>Dividends paid to Company’s shareholders</t>
  </si>
  <si>
    <t>Net cash used in financing activities</t>
  </si>
  <si>
    <t>Net change in cash and cash equivalents</t>
  </si>
  <si>
    <t>Cash and cash equivalents at the beginning of the period</t>
  </si>
  <si>
    <t>Exchange gain/(loss) on cash and cash equivalents</t>
  </si>
  <si>
    <t>Cash and cash equivalents at the end of the period</t>
  </si>
  <si>
    <t>Treasury stock</t>
  </si>
  <si>
    <t>Other capital</t>
  </si>
  <si>
    <t>reserves</t>
  </si>
  <si>
    <t>Retained</t>
  </si>
  <si>
    <t xml:space="preserve"> earnings</t>
  </si>
  <si>
    <t>Foreign currency translation reserve</t>
  </si>
  <si>
    <t xml:space="preserve">Total </t>
  </si>
  <si>
    <t>Equity</t>
  </si>
  <si>
    <t>As at December 31, 2013 (audited)</t>
  </si>
  <si>
    <t>Other comprehensive income</t>
  </si>
  <si>
    <t>Total comprehensive income</t>
  </si>
  <si>
    <t xml:space="preserve">Exercise of employee options </t>
  </si>
  <si>
    <t>Dividends (Note 9)</t>
  </si>
  <si>
    <t xml:space="preserve">−   </t>
  </si>
  <si>
    <t xml:space="preserve">                                −   </t>
  </si>
  <si>
    <t>As at  September 30, 2014 (unaudited)</t>
  </si>
  <si>
    <t>As at December 31, 2014 (audited)</t>
  </si>
  <si>
    <t>As at  September 30, 2015 (unaudited)</t>
  </si>
  <si>
    <t> 3.55</t>
  </si>
  <si>
    <t>Прим.</t>
  </si>
  <si>
    <t xml:space="preserve"> Неаудированно</t>
  </si>
  <si>
    <t xml:space="preserve"> Аудированно</t>
  </si>
  <si>
    <t>АКТИВЫ</t>
  </si>
  <si>
    <t>Долгосрочные активы</t>
  </si>
  <si>
    <t>Основные средства</t>
  </si>
  <si>
    <t>Нематериальные активы</t>
  </si>
  <si>
    <t>Инвестиции в совместные предприятия</t>
  </si>
  <si>
    <t>Инвестиции в ассоциированную компанию</t>
  </si>
  <si>
    <t>Дебиторская задолженность от совместно-контролируемого предприятия</t>
  </si>
  <si>
    <t>Займы к получению от совместных предприятий</t>
  </si>
  <si>
    <t>Прочие финансовые активы</t>
  </si>
  <si>
    <t xml:space="preserve">Актив по отсроченному налогу </t>
  </si>
  <si>
    <t>НДС к возмещению</t>
  </si>
  <si>
    <t>Прочие активы</t>
  </si>
  <si>
    <t>Итого долгосрочных активов</t>
  </si>
  <si>
    <t>Текущие активы</t>
  </si>
  <si>
    <t>Товарно-материальные запасы</t>
  </si>
  <si>
    <t>Предоплата по подоходному налогу</t>
  </si>
  <si>
    <t>Предоплата по налогам и НДС к возмещению</t>
  </si>
  <si>
    <t>Предоплата по налогу на добычу полезных ископаемых и рентному налогу</t>
  </si>
  <si>
    <t>Расходы будущих периодов</t>
  </si>
  <si>
    <t>Торговая и прочая дебиторская задолженность</t>
  </si>
  <si>
    <t xml:space="preserve">Дебиторская задолженность от совместно-контролируемого предприятия </t>
  </si>
  <si>
    <t>Денежные средства и их эквиваленты</t>
  </si>
  <si>
    <t>Итого текущих активов</t>
  </si>
  <si>
    <t>Итого активов</t>
  </si>
  <si>
    <t>КАПИТАЛ</t>
  </si>
  <si>
    <t>Уставный капитал</t>
  </si>
  <si>
    <t xml:space="preserve">Прочие резервы </t>
  </si>
  <si>
    <t>Нераспределённая прибыль</t>
  </si>
  <si>
    <t>Прочие компоненты капитала</t>
  </si>
  <si>
    <t>Итого капитала</t>
  </si>
  <si>
    <t>ОБЯЗАТЕЛЬСТВА</t>
  </si>
  <si>
    <t>Долгосрочные обязательства</t>
  </si>
  <si>
    <t>Займы</t>
  </si>
  <si>
    <t>Обязательство по отсроченному налогу</t>
  </si>
  <si>
    <t>Резервы</t>
  </si>
  <si>
    <t xml:space="preserve">Итого долгосрочных обязательств </t>
  </si>
  <si>
    <t>Текущие обязательства</t>
  </si>
  <si>
    <t xml:space="preserve">Резервы </t>
  </si>
  <si>
    <t xml:space="preserve">Подоходный налог к уплате </t>
  </si>
  <si>
    <t>Налог на добычу полезных ископаемых и рентный налог к уплате</t>
  </si>
  <si>
    <t>Торговая и прочая кредиторская задолженность</t>
  </si>
  <si>
    <t xml:space="preserve">Итого текущих обязательств </t>
  </si>
  <si>
    <t>Итого обязательств</t>
  </si>
  <si>
    <t>Итого обязательств и капитала</t>
  </si>
  <si>
    <t>30 сентября  2015 года</t>
  </si>
  <si>
    <t>31 декабря  2014 года</t>
  </si>
  <si>
    <t>За девять месяцев, закончившихся 30 сентября</t>
  </si>
  <si>
    <t>2015 года</t>
  </si>
  <si>
    <t>2014 года</t>
  </si>
  <si>
    <t>Доходы</t>
  </si>
  <si>
    <t>Доля в результатах ассоциированной компании и совместных предприятий</t>
  </si>
  <si>
    <t>Финансовый доход</t>
  </si>
  <si>
    <t>Итого выручка и прочие доходы</t>
  </si>
  <si>
    <t>Производственные расходы</t>
  </si>
  <si>
    <t>Расходы по реализации, общие и административные расходы</t>
  </si>
  <si>
    <t>Расходы на разведку</t>
  </si>
  <si>
    <t>Износ, истощение и амортизация</t>
  </si>
  <si>
    <t>Налоги, помимо подоходного налога</t>
  </si>
  <si>
    <t>Обесценение основных средств</t>
  </si>
  <si>
    <t>Доход/(убыток) от выбытия основных средств</t>
  </si>
  <si>
    <t>Финансовые затраты</t>
  </si>
  <si>
    <t>Положительная/(отрицательная)  курсовая разница, нетто</t>
  </si>
  <si>
    <t>Прибыль до налогообложения</t>
  </si>
  <si>
    <t>Расходы по подоходному налогу</t>
  </si>
  <si>
    <t>Прибыль за период</t>
  </si>
  <si>
    <t>Курсовая разница от пересчета валют</t>
  </si>
  <si>
    <t xml:space="preserve">Прочий совокупный доход, подлежащий переклассификации в состав прибыли или убытка в последующих периодах </t>
  </si>
  <si>
    <t>Итого совокупный доход за период, за вычетом  налогов</t>
  </si>
  <si>
    <t>ПРИБЫЛЬ НА АКЦИЮ – в тысячах тенге</t>
  </si>
  <si>
    <t>Базовая и разводнённая</t>
  </si>
  <si>
    <t> 1,98</t>
  </si>
  <si>
    <t> 2,02</t>
  </si>
  <si>
    <t>За три месяца, закончившихся 30 сентября</t>
  </si>
  <si>
    <t>За девять месяцев, закончившихся 30 сентября</t>
  </si>
  <si>
    <t>Денежные потоки от операционной деятельности</t>
  </si>
  <si>
    <t>Корректировки для прибавления / (вычета) неденежных статей</t>
  </si>
  <si>
    <t>Доля в результате ассоциированной компании и совместных предприятий</t>
  </si>
  <si>
    <t>Убыток от выбытия основных средств</t>
  </si>
  <si>
    <t>Обесценение основных средств и нематериальных активов</t>
  </si>
  <si>
    <t>Расходы на нерезультативные разведочные скважины по активам по разведке и оценке</t>
  </si>
  <si>
    <t>Изъятие долевых инструментов</t>
  </si>
  <si>
    <t>Нереализованный доход от курсовой разницы от внеоперационной деятельности</t>
  </si>
  <si>
    <t>Прочие неденежные доходы и расходы</t>
  </si>
  <si>
    <t>Плюс финансовые затраты</t>
  </si>
  <si>
    <t>Минус финансовый доход, относящийся к инвестиционной деятельности</t>
  </si>
  <si>
    <t>Корректировки оборотного капитала</t>
  </si>
  <si>
    <t>Изменение в прочих активах</t>
  </si>
  <si>
    <t xml:space="preserve">Изменение в товарно-материальных запасах </t>
  </si>
  <si>
    <t>Изменение в предоплате по налогам и НДС к возмещению</t>
  </si>
  <si>
    <t>Изменение в расходах будущих периодов</t>
  </si>
  <si>
    <t>Изменение в торговой и прочей дебиторской задолженности</t>
  </si>
  <si>
    <t>Изменение в торговой и прочей кредиторской задолженности</t>
  </si>
  <si>
    <t>Изменение в налоге на добычу полезных ископаемых и рентном налоге к уплате</t>
  </si>
  <si>
    <t>Изменение в резервах</t>
  </si>
  <si>
    <t>Подоходный налог уплаченный</t>
  </si>
  <si>
    <t>Чистые денежные потоки, полученные от операционной деятельности</t>
  </si>
  <si>
    <t>Денежные потоки от инвестиционной деятельности</t>
  </si>
  <si>
    <t>Приобретение основных средств</t>
  </si>
  <si>
    <t>Поступления от продажи основных средств</t>
  </si>
  <si>
    <t>Приобретение нематериальных активов</t>
  </si>
  <si>
    <t>Займы, предоставленные совместным предприятиям</t>
  </si>
  <si>
    <t>Дивиденды, полученные от совместных предприятий и ассоциированной компании, за вычетом налога у источника выплат</t>
  </si>
  <si>
    <t>Продажа финансовых активов, удерживаемых до погашения, нетто</t>
  </si>
  <si>
    <t xml:space="preserve">Погашение займов к получению от связанных сторон </t>
  </si>
  <si>
    <t>Поступления от продажи прочих финансовых активов</t>
  </si>
  <si>
    <t>Вознаграждение полученное</t>
  </si>
  <si>
    <t>Чистые денежные потоки, полученные от инвестиционной деятельности</t>
  </si>
  <si>
    <t>Денежные потоки от финансовой деятельности</t>
  </si>
  <si>
    <t>Погашение займов</t>
  </si>
  <si>
    <t>Дивиденды, уплаченные акционерам Компании</t>
  </si>
  <si>
    <t>Чистые денежные потоки, использованные в финансовой деятельности</t>
  </si>
  <si>
    <t>Чистое изменение денежных средств и их эквивалентов</t>
  </si>
  <si>
    <t>Денежные средства и их эквиваленты на начало периода</t>
  </si>
  <si>
    <t>Положительная/(отрицательная) курсовая разница по денежным средствам и их эквивалентам</t>
  </si>
  <si>
    <t>Денежные средства и их эквиваленты на конец периода</t>
  </si>
  <si>
    <t>Уставный</t>
  </si>
  <si>
    <t>капитал</t>
  </si>
  <si>
    <t>Выкупленные собственные акции</t>
  </si>
  <si>
    <t>Прочие</t>
  </si>
  <si>
    <t xml:space="preserve"> резервы</t>
  </si>
  <si>
    <t xml:space="preserve">Резерв </t>
  </si>
  <si>
    <t>по пересчету валют</t>
  </si>
  <si>
    <t>На 31 декабря 2013 года (аудированно)</t>
  </si>
  <si>
    <t>Прочий совокупный доход</t>
  </si>
  <si>
    <t xml:space="preserve">Итого совокупный доход </t>
  </si>
  <si>
    <t>Исполнение опционов работников</t>
  </si>
  <si>
    <t>Дивиденды (Прим. 9)</t>
  </si>
  <si>
    <t xml:space="preserve">                                −</t>
  </si>
  <si>
    <t>На 30 сентября 2014 года (неаудированно)</t>
  </si>
  <si>
    <t>На 31 декабря 2014 года (аудированно)</t>
  </si>
  <si>
    <t>На 30 сентября 2015 года (неаудированно)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</si>
</sst>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b/>
      <i/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999999"/>
      </bottom>
      <diagonal/>
    </border>
    <border>
      <left/>
      <right/>
      <top/>
      <bottom style="medium">
        <color rgb="FF808080"/>
      </bottom>
      <diagonal/>
    </border>
    <border>
      <left/>
      <right/>
      <top/>
      <bottom style="medium">
        <color rgb="FF333333"/>
      </bottom>
      <diagonal/>
    </border>
    <border>
      <left/>
      <right/>
      <top style="medium">
        <color rgb="FF333333"/>
      </top>
      <bottom/>
      <diagonal/>
    </border>
    <border>
      <left/>
      <right/>
      <top style="medium">
        <color rgb="FF999999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rgb="FF999999"/>
      </top>
      <bottom/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/>
      <top/>
      <bottom style="medium">
        <color rgb="FFC0C0C0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3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 indent="1"/>
    </xf>
    <xf numFmtId="0" fontId="3" fillId="0" borderId="5" xfId="0" applyFont="1" applyBorder="1" applyAlignment="1">
      <alignment horizontal="left" vertical="center" inden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164" fontId="3" fillId="0" borderId="5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164" fontId="4" fillId="0" borderId="4" xfId="0" applyNumberFormat="1" applyFont="1" applyBorder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0" fillId="0" borderId="0" xfId="0" applyNumberFormat="1"/>
    <xf numFmtId="164" fontId="4" fillId="0" borderId="3" xfId="0" applyNumberFormat="1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164" fontId="3" fillId="0" borderId="7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0" xfId="0" applyAlignment="1"/>
    <xf numFmtId="0" fontId="8" fillId="0" borderId="0" xfId="0" applyFont="1" applyAlignment="1">
      <alignment vertical="center"/>
    </xf>
    <xf numFmtId="164" fontId="3" fillId="0" borderId="0" xfId="0" applyNumberFormat="1" applyFont="1" applyAlignment="1">
      <alignment horizontal="right"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164" fontId="3" fillId="0" borderId="9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3" fontId="0" fillId="0" borderId="0" xfId="0" applyNumberFormat="1"/>
    <xf numFmtId="0" fontId="4" fillId="0" borderId="3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3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3" fontId="4" fillId="0" borderId="3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5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0" fontId="0" fillId="0" borderId="2" xfId="0" applyBorder="1"/>
    <xf numFmtId="164" fontId="2" fillId="0" borderId="0" xfId="0" applyNumberFormat="1" applyFont="1" applyAlignment="1">
      <alignment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/>
    </xf>
    <xf numFmtId="164" fontId="4" fillId="0" borderId="6" xfId="0" applyNumberFormat="1" applyFont="1" applyBorder="1" applyAlignment="1">
      <alignment horizontal="right" vertical="center" wrapText="1"/>
    </xf>
    <xf numFmtId="164" fontId="4" fillId="0" borderId="0" xfId="0" applyNumberFormat="1" applyFont="1" applyAlignment="1">
      <alignment horizontal="right" vertical="center" wrapText="1"/>
    </xf>
    <xf numFmtId="0" fontId="4" fillId="0" borderId="8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11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3" fontId="3" fillId="0" borderId="7" xfId="0" applyNumberFormat="1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right" vertical="center"/>
    </xf>
    <xf numFmtId="0" fontId="8" fillId="0" borderId="8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zoomScale="55" zoomScaleNormal="55" workbookViewId="0">
      <selection activeCell="E67" sqref="E67"/>
    </sheetView>
  </sheetViews>
  <sheetFormatPr defaultRowHeight="15" x14ac:dyDescent="0.25"/>
  <cols>
    <col min="1" max="1" width="32.7109375" customWidth="1"/>
    <col min="4" max="4" width="28" customWidth="1"/>
    <col min="11" max="11" width="59.42578125" style="62" customWidth="1"/>
    <col min="13" max="13" width="18.5703125" bestFit="1" customWidth="1"/>
    <col min="14" max="14" width="17.7109375" bestFit="1" customWidth="1"/>
  </cols>
  <sheetData>
    <row r="1" spans="1:14" ht="24.75" thickBot="1" x14ac:dyDescent="0.3">
      <c r="A1" s="27"/>
      <c r="B1" s="28"/>
      <c r="C1" s="1" t="s">
        <v>73</v>
      </c>
      <c r="D1" s="1" t="s">
        <v>74</v>
      </c>
      <c r="G1" s="2"/>
      <c r="H1" s="25"/>
      <c r="I1" s="69"/>
      <c r="J1" s="69"/>
      <c r="K1" s="67"/>
      <c r="L1" s="84"/>
      <c r="M1" s="74" t="s">
        <v>183</v>
      </c>
      <c r="N1" s="74" t="s">
        <v>184</v>
      </c>
    </row>
    <row r="2" spans="1:14" ht="15.75" thickBot="1" x14ac:dyDescent="0.3">
      <c r="A2" s="29"/>
      <c r="B2" s="28" t="s">
        <v>0</v>
      </c>
      <c r="C2" s="1" t="s">
        <v>1</v>
      </c>
      <c r="D2" s="1" t="s">
        <v>2</v>
      </c>
      <c r="K2" s="68"/>
      <c r="L2" s="75" t="s">
        <v>136</v>
      </c>
      <c r="M2" s="27" t="s">
        <v>137</v>
      </c>
      <c r="N2" s="27" t="s">
        <v>138</v>
      </c>
    </row>
    <row r="3" spans="1:14" x14ac:dyDescent="0.25">
      <c r="A3" s="2" t="s">
        <v>3</v>
      </c>
      <c r="B3" s="3"/>
      <c r="C3" s="4"/>
      <c r="D3" s="4"/>
      <c r="K3" s="69" t="s">
        <v>139</v>
      </c>
      <c r="L3" s="25"/>
      <c r="M3" s="6"/>
      <c r="N3" s="6"/>
    </row>
    <row r="4" spans="1:14" x14ac:dyDescent="0.25">
      <c r="A4" s="2" t="s">
        <v>4</v>
      </c>
      <c r="B4" s="5"/>
      <c r="C4" s="4"/>
      <c r="D4" s="4"/>
      <c r="K4" s="69" t="s">
        <v>140</v>
      </c>
      <c r="L4" s="6"/>
      <c r="M4" s="6"/>
      <c r="N4" s="6"/>
    </row>
    <row r="5" spans="1:14" x14ac:dyDescent="0.25">
      <c r="A5" s="6" t="s">
        <v>5</v>
      </c>
      <c r="B5" s="3">
        <v>5</v>
      </c>
      <c r="C5" s="47">
        <v>220083</v>
      </c>
      <c r="D5" s="47">
        <v>156436</v>
      </c>
      <c r="K5" s="70" t="s">
        <v>141</v>
      </c>
      <c r="L5" s="25">
        <v>5</v>
      </c>
      <c r="M5" s="76">
        <v>220083</v>
      </c>
      <c r="N5" s="76">
        <v>156436</v>
      </c>
    </row>
    <row r="6" spans="1:14" x14ac:dyDescent="0.25">
      <c r="A6" s="6" t="s">
        <v>6</v>
      </c>
      <c r="B6" s="3"/>
      <c r="C6" s="47">
        <v>9668</v>
      </c>
      <c r="D6" s="47">
        <v>10855</v>
      </c>
      <c r="K6" s="70" t="s">
        <v>142</v>
      </c>
      <c r="L6" s="25"/>
      <c r="M6" s="76">
        <v>9668</v>
      </c>
      <c r="N6" s="76">
        <v>10855</v>
      </c>
    </row>
    <row r="7" spans="1:14" x14ac:dyDescent="0.25">
      <c r="A7" s="6" t="s">
        <v>7</v>
      </c>
      <c r="B7" s="3">
        <v>6</v>
      </c>
      <c r="C7" s="47">
        <v>147120</v>
      </c>
      <c r="D7" s="47">
        <v>95177</v>
      </c>
      <c r="K7" s="70" t="s">
        <v>143</v>
      </c>
      <c r="L7" s="25">
        <v>6</v>
      </c>
      <c r="M7" s="76">
        <v>147120</v>
      </c>
      <c r="N7" s="76">
        <v>95177</v>
      </c>
    </row>
    <row r="8" spans="1:14" x14ac:dyDescent="0.25">
      <c r="A8" s="6" t="s">
        <v>8</v>
      </c>
      <c r="B8" s="3">
        <v>7</v>
      </c>
      <c r="C8" s="47">
        <v>144587</v>
      </c>
      <c r="D8" s="47">
        <v>116054</v>
      </c>
      <c r="K8" s="70" t="s">
        <v>144</v>
      </c>
      <c r="L8" s="25">
        <v>7</v>
      </c>
      <c r="M8" s="76">
        <v>144587</v>
      </c>
      <c r="N8" s="76">
        <v>116054</v>
      </c>
    </row>
    <row r="9" spans="1:14" x14ac:dyDescent="0.25">
      <c r="A9" s="6" t="s">
        <v>9</v>
      </c>
      <c r="B9" s="3"/>
      <c r="C9" s="47">
        <v>23521</v>
      </c>
      <c r="D9" s="47">
        <v>13808</v>
      </c>
      <c r="K9" s="77" t="s">
        <v>145</v>
      </c>
      <c r="L9" s="25"/>
      <c r="M9" s="76">
        <v>23521</v>
      </c>
      <c r="N9" s="76">
        <v>13808</v>
      </c>
    </row>
    <row r="10" spans="1:14" x14ac:dyDescent="0.25">
      <c r="A10" s="6" t="s">
        <v>10</v>
      </c>
      <c r="B10" s="3">
        <v>6</v>
      </c>
      <c r="C10" s="47">
        <v>21325</v>
      </c>
      <c r="D10" s="47">
        <v>25738</v>
      </c>
      <c r="K10" s="77" t="s">
        <v>146</v>
      </c>
      <c r="L10" s="25">
        <v>6</v>
      </c>
      <c r="M10" s="76">
        <v>21325</v>
      </c>
      <c r="N10" s="76">
        <v>25738</v>
      </c>
    </row>
    <row r="11" spans="1:14" x14ac:dyDescent="0.25">
      <c r="A11" s="6" t="s">
        <v>11</v>
      </c>
      <c r="B11" s="3">
        <v>8</v>
      </c>
      <c r="C11" s="47">
        <v>27509</v>
      </c>
      <c r="D11" s="47">
        <v>18567</v>
      </c>
      <c r="K11" s="77" t="s">
        <v>147</v>
      </c>
      <c r="L11" s="25">
        <v>8</v>
      </c>
      <c r="M11" s="76">
        <v>27509</v>
      </c>
      <c r="N11" s="76">
        <v>18567</v>
      </c>
    </row>
    <row r="12" spans="1:14" x14ac:dyDescent="0.25">
      <c r="A12" s="6" t="s">
        <v>12</v>
      </c>
      <c r="B12" s="3"/>
      <c r="C12" s="47">
        <v>86764</v>
      </c>
      <c r="D12" s="47">
        <v>84067</v>
      </c>
      <c r="K12" s="70" t="s">
        <v>148</v>
      </c>
      <c r="L12" s="25"/>
      <c r="M12" s="76">
        <v>86764</v>
      </c>
      <c r="N12" s="76">
        <v>84067</v>
      </c>
    </row>
    <row r="13" spans="1:14" x14ac:dyDescent="0.25">
      <c r="A13" s="6" t="s">
        <v>13</v>
      </c>
      <c r="B13" s="3"/>
      <c r="C13" s="47">
        <v>42595</v>
      </c>
      <c r="D13" s="47">
        <v>42300</v>
      </c>
      <c r="K13" s="70" t="s">
        <v>149</v>
      </c>
      <c r="L13" s="25"/>
      <c r="M13" s="76">
        <v>42595</v>
      </c>
      <c r="N13" s="76">
        <v>42300</v>
      </c>
    </row>
    <row r="14" spans="1:14" ht="15.75" thickBot="1" x14ac:dyDescent="0.3">
      <c r="A14" s="7" t="s">
        <v>14</v>
      </c>
      <c r="B14" s="8"/>
      <c r="C14" s="55">
        <v>11510</v>
      </c>
      <c r="D14" s="55">
        <v>15472</v>
      </c>
      <c r="K14" s="72" t="s">
        <v>150</v>
      </c>
      <c r="L14" s="78"/>
      <c r="M14" s="79">
        <v>11510</v>
      </c>
      <c r="N14" s="79">
        <v>15472</v>
      </c>
    </row>
    <row r="15" spans="1:14" ht="15.75" thickBot="1" x14ac:dyDescent="0.3">
      <c r="A15" s="9" t="s">
        <v>15</v>
      </c>
      <c r="B15" s="10"/>
      <c r="C15" s="56">
        <f>SUM(C5:C14)</f>
        <v>734682</v>
      </c>
      <c r="D15" s="56">
        <f>SUM(D5:D14)</f>
        <v>578474</v>
      </c>
      <c r="K15" s="73" t="s">
        <v>151</v>
      </c>
      <c r="L15" s="73"/>
      <c r="M15" s="80">
        <f>SUM(M5:M14)</f>
        <v>734682</v>
      </c>
      <c r="N15" s="80">
        <f>SUM(N5:N14)</f>
        <v>578474</v>
      </c>
    </row>
    <row r="16" spans="1:14" x14ac:dyDescent="0.25">
      <c r="A16" s="2" t="s">
        <v>16</v>
      </c>
      <c r="B16" s="3"/>
      <c r="C16" s="47"/>
      <c r="D16" s="47"/>
      <c r="K16" s="69" t="s">
        <v>152</v>
      </c>
      <c r="L16" s="25"/>
      <c r="M16" s="6"/>
      <c r="N16" s="6"/>
    </row>
    <row r="17" spans="1:14" x14ac:dyDescent="0.25">
      <c r="A17" s="6" t="s">
        <v>17</v>
      </c>
      <c r="B17" s="3"/>
      <c r="C17" s="47">
        <v>25761</v>
      </c>
      <c r="D17" s="47">
        <v>26357</v>
      </c>
      <c r="K17" s="70" t="s">
        <v>153</v>
      </c>
      <c r="L17" s="25"/>
      <c r="M17" s="76">
        <v>25761</v>
      </c>
      <c r="N17" s="76">
        <v>26357</v>
      </c>
    </row>
    <row r="18" spans="1:14" x14ac:dyDescent="0.25">
      <c r="A18" s="6" t="s">
        <v>18</v>
      </c>
      <c r="B18" s="3"/>
      <c r="C18" s="47">
        <v>26695</v>
      </c>
      <c r="D18" s="47">
        <v>23916</v>
      </c>
      <c r="K18" s="70" t="s">
        <v>154</v>
      </c>
      <c r="L18" s="25"/>
      <c r="M18" s="76">
        <v>26695</v>
      </c>
      <c r="N18" s="76">
        <v>23916</v>
      </c>
    </row>
    <row r="19" spans="1:14" x14ac:dyDescent="0.25">
      <c r="A19" s="6" t="s">
        <v>19</v>
      </c>
      <c r="B19" s="3"/>
      <c r="C19" s="47">
        <v>24108</v>
      </c>
      <c r="D19" s="47">
        <v>37831</v>
      </c>
      <c r="K19" s="70" t="s">
        <v>155</v>
      </c>
      <c r="L19" s="25"/>
      <c r="M19" s="76">
        <v>24108</v>
      </c>
      <c r="N19" s="76">
        <v>37831</v>
      </c>
    </row>
    <row r="20" spans="1:14" x14ac:dyDescent="0.25">
      <c r="A20" s="6" t="s">
        <v>20</v>
      </c>
      <c r="B20" s="3"/>
      <c r="C20" s="47">
        <v>6064</v>
      </c>
      <c r="D20" s="47">
        <v>2581</v>
      </c>
      <c r="K20" s="70" t="s">
        <v>156</v>
      </c>
      <c r="L20" s="81"/>
      <c r="M20" s="76">
        <v>6064</v>
      </c>
      <c r="N20" s="76">
        <v>2581</v>
      </c>
    </row>
    <row r="21" spans="1:14" x14ac:dyDescent="0.25">
      <c r="A21" s="6" t="s">
        <v>21</v>
      </c>
      <c r="B21" s="3"/>
      <c r="C21" s="47">
        <v>29809</v>
      </c>
      <c r="D21" s="47">
        <v>30011</v>
      </c>
      <c r="K21" s="70" t="s">
        <v>157</v>
      </c>
      <c r="L21" s="25"/>
      <c r="M21" s="76">
        <v>29809</v>
      </c>
      <c r="N21" s="76">
        <v>30011</v>
      </c>
    </row>
    <row r="22" spans="1:14" x14ac:dyDescent="0.25">
      <c r="A22" s="6" t="s">
        <v>22</v>
      </c>
      <c r="B22" s="3">
        <v>8</v>
      </c>
      <c r="C22" s="47">
        <v>46815</v>
      </c>
      <c r="D22" s="47">
        <v>56570</v>
      </c>
      <c r="K22" s="70" t="s">
        <v>158</v>
      </c>
      <c r="L22" s="25">
        <v>8</v>
      </c>
      <c r="M22" s="76">
        <v>46815</v>
      </c>
      <c r="N22" s="76">
        <v>56570</v>
      </c>
    </row>
    <row r="23" spans="1:14" x14ac:dyDescent="0.25">
      <c r="A23" s="6" t="s">
        <v>9</v>
      </c>
      <c r="B23" s="3"/>
      <c r="C23" s="47">
        <v>3284</v>
      </c>
      <c r="D23" s="47">
        <v>4658</v>
      </c>
      <c r="K23" s="77" t="s">
        <v>159</v>
      </c>
      <c r="L23" s="25"/>
      <c r="M23" s="76">
        <v>3284</v>
      </c>
      <c r="N23" s="76">
        <v>4658</v>
      </c>
    </row>
    <row r="24" spans="1:14" x14ac:dyDescent="0.25">
      <c r="A24" s="6" t="s">
        <v>10</v>
      </c>
      <c r="B24" s="3">
        <v>6</v>
      </c>
      <c r="C24" s="47">
        <v>0</v>
      </c>
      <c r="D24" s="47">
        <v>7692</v>
      </c>
      <c r="K24" s="70" t="s">
        <v>146</v>
      </c>
      <c r="L24" s="25">
        <v>6</v>
      </c>
      <c r="M24" s="85">
        <v>0</v>
      </c>
      <c r="N24" s="76">
        <v>7692</v>
      </c>
    </row>
    <row r="25" spans="1:14" x14ac:dyDescent="0.25">
      <c r="A25" s="6" t="s">
        <v>11</v>
      </c>
      <c r="B25" s="3">
        <v>8</v>
      </c>
      <c r="C25" s="47">
        <v>779585</v>
      </c>
      <c r="D25" s="47">
        <v>535513</v>
      </c>
      <c r="K25" s="70" t="s">
        <v>147</v>
      </c>
      <c r="L25" s="25">
        <v>8</v>
      </c>
      <c r="M25" s="76">
        <v>779585</v>
      </c>
      <c r="N25" s="76">
        <v>535513</v>
      </c>
    </row>
    <row r="26" spans="1:14" ht="15.75" thickBot="1" x14ac:dyDescent="0.3">
      <c r="A26" s="7" t="s">
        <v>24</v>
      </c>
      <c r="B26" s="8">
        <v>8</v>
      </c>
      <c r="C26" s="55">
        <v>140859</v>
      </c>
      <c r="D26" s="55">
        <v>180245</v>
      </c>
      <c r="K26" s="72" t="s">
        <v>160</v>
      </c>
      <c r="L26" s="78">
        <v>8</v>
      </c>
      <c r="M26" s="79">
        <v>140859</v>
      </c>
      <c r="N26" s="79">
        <v>180245</v>
      </c>
    </row>
    <row r="27" spans="1:14" ht="15.75" thickBot="1" x14ac:dyDescent="0.3">
      <c r="A27" s="9" t="s">
        <v>25</v>
      </c>
      <c r="B27" s="10"/>
      <c r="C27" s="56">
        <f>SUM(C17:C26)</f>
        <v>1082980</v>
      </c>
      <c r="D27" s="56">
        <f>SUM(D17:D26)</f>
        <v>905374</v>
      </c>
      <c r="K27" s="73" t="s">
        <v>161</v>
      </c>
      <c r="L27" s="75"/>
      <c r="M27" s="80">
        <f>SUM(M17:M26)</f>
        <v>1082980</v>
      </c>
      <c r="N27" s="80">
        <f>SUM(N17:N26)</f>
        <v>905374</v>
      </c>
    </row>
    <row r="28" spans="1:14" ht="15.75" thickBot="1" x14ac:dyDescent="0.3">
      <c r="A28" s="9" t="s">
        <v>26</v>
      </c>
      <c r="B28" s="10"/>
      <c r="C28" s="56">
        <f>C27+C15</f>
        <v>1817662</v>
      </c>
      <c r="D28" s="56">
        <f>D27+D15</f>
        <v>1483848</v>
      </c>
      <c r="K28" s="73" t="s">
        <v>162</v>
      </c>
      <c r="L28" s="73"/>
      <c r="M28" s="80">
        <f>M27+M15</f>
        <v>1817662</v>
      </c>
      <c r="N28" s="80">
        <f>N27+N15</f>
        <v>1483848</v>
      </c>
    </row>
    <row r="29" spans="1:14" x14ac:dyDescent="0.25">
      <c r="A29" s="2" t="s">
        <v>27</v>
      </c>
      <c r="B29" s="3"/>
      <c r="C29" s="47"/>
      <c r="D29" s="47"/>
      <c r="K29" s="69" t="s">
        <v>163</v>
      </c>
      <c r="L29" s="25"/>
      <c r="M29" s="6"/>
      <c r="N29" s="6"/>
    </row>
    <row r="30" spans="1:14" x14ac:dyDescent="0.25">
      <c r="A30" s="6" t="s">
        <v>28</v>
      </c>
      <c r="B30" s="3">
        <v>9</v>
      </c>
      <c r="C30" s="47">
        <v>163004</v>
      </c>
      <c r="D30" s="47">
        <v>163004</v>
      </c>
      <c r="K30" s="70" t="s">
        <v>164</v>
      </c>
      <c r="L30" s="25">
        <v>9</v>
      </c>
      <c r="M30" s="76">
        <v>163004</v>
      </c>
      <c r="N30" s="76">
        <v>163004</v>
      </c>
    </row>
    <row r="31" spans="1:14" x14ac:dyDescent="0.25">
      <c r="A31" s="6" t="s">
        <v>29</v>
      </c>
      <c r="B31" s="3"/>
      <c r="C31" s="47">
        <v>2355</v>
      </c>
      <c r="D31" s="47">
        <v>2355</v>
      </c>
      <c r="K31" s="70" t="s">
        <v>165</v>
      </c>
      <c r="L31" s="25"/>
      <c r="M31" s="76">
        <v>2355</v>
      </c>
      <c r="N31" s="76">
        <v>2355</v>
      </c>
    </row>
    <row r="32" spans="1:14" x14ac:dyDescent="0.25">
      <c r="A32" s="6" t="s">
        <v>30</v>
      </c>
      <c r="B32" s="3"/>
      <c r="C32" s="47">
        <v>1205863</v>
      </c>
      <c r="D32" s="47">
        <v>1098170</v>
      </c>
      <c r="K32" s="70" t="s">
        <v>166</v>
      </c>
      <c r="L32" s="70"/>
      <c r="M32" s="76">
        <v>1205863</v>
      </c>
      <c r="N32" s="76">
        <v>1098170</v>
      </c>
    </row>
    <row r="33" spans="1:14" ht="15.75" thickBot="1" x14ac:dyDescent="0.3">
      <c r="A33" s="11" t="s">
        <v>31</v>
      </c>
      <c r="B33" s="12"/>
      <c r="C33" s="48">
        <v>230605</v>
      </c>
      <c r="D33" s="48">
        <v>75587</v>
      </c>
      <c r="K33" s="72" t="s">
        <v>167</v>
      </c>
      <c r="L33" s="82"/>
      <c r="M33" s="79">
        <v>230605</v>
      </c>
      <c r="N33" s="79">
        <v>75587</v>
      </c>
    </row>
    <row r="34" spans="1:14" ht="15.75" thickBot="1" x14ac:dyDescent="0.3">
      <c r="A34" s="9" t="s">
        <v>32</v>
      </c>
      <c r="B34" s="10"/>
      <c r="C34" s="56">
        <f>SUM(C30:C33)</f>
        <v>1601827</v>
      </c>
      <c r="D34" s="56">
        <f>SUM(D30:D33)</f>
        <v>1339116</v>
      </c>
      <c r="K34" s="73" t="s">
        <v>168</v>
      </c>
      <c r="L34" s="83"/>
      <c r="M34" s="80">
        <f>SUM(M30:M33)</f>
        <v>1601827</v>
      </c>
      <c r="N34" s="80">
        <f>SUM(N30:N33)</f>
        <v>1339116</v>
      </c>
    </row>
    <row r="35" spans="1:14" x14ac:dyDescent="0.25">
      <c r="A35" s="2" t="s">
        <v>33</v>
      </c>
      <c r="B35" s="3"/>
      <c r="C35" s="47"/>
      <c r="D35" s="47"/>
      <c r="K35" s="69" t="s">
        <v>169</v>
      </c>
      <c r="L35" s="25"/>
      <c r="M35" s="6"/>
      <c r="N35" s="6"/>
    </row>
    <row r="36" spans="1:14" x14ac:dyDescent="0.25">
      <c r="A36" s="2" t="s">
        <v>34</v>
      </c>
      <c r="B36" s="3"/>
      <c r="C36" s="47"/>
      <c r="D36" s="47"/>
      <c r="K36" s="69" t="s">
        <v>170</v>
      </c>
      <c r="L36" s="25"/>
      <c r="M36" s="6"/>
      <c r="N36" s="6"/>
    </row>
    <row r="37" spans="1:14" x14ac:dyDescent="0.25">
      <c r="A37" s="6" t="s">
        <v>35</v>
      </c>
      <c r="B37" s="3"/>
      <c r="C37" s="47">
        <v>5151</v>
      </c>
      <c r="D37" s="47">
        <v>4218</v>
      </c>
      <c r="K37" s="70" t="s">
        <v>171</v>
      </c>
      <c r="L37" s="25"/>
      <c r="M37" s="76">
        <v>5151</v>
      </c>
      <c r="N37" s="76">
        <v>4218</v>
      </c>
    </row>
    <row r="38" spans="1:14" x14ac:dyDescent="0.25">
      <c r="A38" s="6" t="s">
        <v>36</v>
      </c>
      <c r="B38" s="3"/>
      <c r="C38" s="47">
        <v>240</v>
      </c>
      <c r="D38" s="47">
        <v>569</v>
      </c>
      <c r="K38" s="70" t="s">
        <v>172</v>
      </c>
      <c r="L38" s="25"/>
      <c r="M38" s="6">
        <v>240</v>
      </c>
      <c r="N38" s="6">
        <v>569</v>
      </c>
    </row>
    <row r="39" spans="1:14" ht="15.75" thickBot="1" x14ac:dyDescent="0.3">
      <c r="A39" s="7" t="s">
        <v>37</v>
      </c>
      <c r="B39" s="8">
        <v>10</v>
      </c>
      <c r="C39" s="55">
        <v>44009</v>
      </c>
      <c r="D39" s="55">
        <v>34929</v>
      </c>
      <c r="K39" s="72" t="s">
        <v>173</v>
      </c>
      <c r="L39" s="78">
        <v>10</v>
      </c>
      <c r="M39" s="79">
        <v>44009</v>
      </c>
      <c r="N39" s="79">
        <v>34929</v>
      </c>
    </row>
    <row r="40" spans="1:14" ht="15.75" thickBot="1" x14ac:dyDescent="0.3">
      <c r="A40" s="9" t="s">
        <v>38</v>
      </c>
      <c r="B40" s="10"/>
      <c r="C40" s="56">
        <f>SUM(C37:C39)</f>
        <v>49400</v>
      </c>
      <c r="D40" s="56">
        <f>SUM(D37:D39)</f>
        <v>39716</v>
      </c>
      <c r="K40" s="73" t="s">
        <v>174</v>
      </c>
      <c r="L40" s="83"/>
      <c r="M40" s="80">
        <f>SUM(M37:M39)</f>
        <v>49400</v>
      </c>
      <c r="N40" s="80">
        <f>SUM(N37:N39)</f>
        <v>39716</v>
      </c>
    </row>
    <row r="41" spans="1:14" x14ac:dyDescent="0.25">
      <c r="A41" s="2" t="s">
        <v>39</v>
      </c>
      <c r="B41" s="3"/>
      <c r="C41" s="47"/>
      <c r="D41" s="47"/>
      <c r="K41" s="69" t="s">
        <v>175</v>
      </c>
      <c r="L41" s="25"/>
      <c r="M41" s="6"/>
      <c r="N41" s="6"/>
    </row>
    <row r="42" spans="1:14" x14ac:dyDescent="0.25">
      <c r="A42" s="6" t="s">
        <v>35</v>
      </c>
      <c r="B42" s="3"/>
      <c r="C42" s="47">
        <v>4548</v>
      </c>
      <c r="D42" s="47">
        <v>3000</v>
      </c>
      <c r="K42" s="70" t="s">
        <v>171</v>
      </c>
      <c r="L42" s="25"/>
      <c r="M42" s="76">
        <v>4548</v>
      </c>
      <c r="N42" s="76">
        <v>3000</v>
      </c>
    </row>
    <row r="43" spans="1:14" x14ac:dyDescent="0.25">
      <c r="A43" s="6" t="s">
        <v>37</v>
      </c>
      <c r="B43" s="3">
        <v>10</v>
      </c>
      <c r="C43" s="47">
        <v>59491</v>
      </c>
      <c r="D43" s="47">
        <v>8287</v>
      </c>
      <c r="K43" s="70" t="s">
        <v>176</v>
      </c>
      <c r="L43" s="25">
        <v>10</v>
      </c>
      <c r="M43" s="76">
        <v>59491</v>
      </c>
      <c r="N43" s="76">
        <v>8287</v>
      </c>
    </row>
    <row r="44" spans="1:14" x14ac:dyDescent="0.25">
      <c r="A44" s="6" t="s">
        <v>40</v>
      </c>
      <c r="B44" s="3"/>
      <c r="C44" s="47">
        <v>26274</v>
      </c>
      <c r="D44" s="47">
        <v>15</v>
      </c>
      <c r="K44" s="70" t="s">
        <v>177</v>
      </c>
      <c r="L44" s="25"/>
      <c r="M44" s="76">
        <v>26274</v>
      </c>
      <c r="N44" s="6">
        <v>15</v>
      </c>
    </row>
    <row r="45" spans="1:14" x14ac:dyDescent="0.25">
      <c r="A45" s="6" t="s">
        <v>41</v>
      </c>
      <c r="B45" s="3"/>
      <c r="C45" s="47">
        <v>19986</v>
      </c>
      <c r="D45" s="47">
        <v>34200</v>
      </c>
      <c r="K45" s="70" t="s">
        <v>178</v>
      </c>
      <c r="L45" s="25"/>
      <c r="M45" s="76">
        <v>19986</v>
      </c>
      <c r="N45" s="76">
        <v>34200</v>
      </c>
    </row>
    <row r="46" spans="1:14" ht="15.75" thickBot="1" x14ac:dyDescent="0.3">
      <c r="A46" s="7" t="s">
        <v>42</v>
      </c>
      <c r="B46" s="8"/>
      <c r="C46" s="55">
        <v>56136</v>
      </c>
      <c r="D46" s="55">
        <v>59514</v>
      </c>
      <c r="K46" s="72" t="s">
        <v>179</v>
      </c>
      <c r="L46" s="82"/>
      <c r="M46" s="79">
        <v>56136</v>
      </c>
      <c r="N46" s="79">
        <v>59514</v>
      </c>
    </row>
    <row r="47" spans="1:14" ht="15.75" thickBot="1" x14ac:dyDescent="0.3">
      <c r="A47" s="9" t="s">
        <v>43</v>
      </c>
      <c r="B47" s="10"/>
      <c r="C47" s="56">
        <f>SUM(C42:C46)</f>
        <v>166435</v>
      </c>
      <c r="D47" s="56">
        <f>SUM(D42:D46)</f>
        <v>105016</v>
      </c>
      <c r="K47" s="73" t="s">
        <v>180</v>
      </c>
      <c r="L47" s="75"/>
      <c r="M47" s="80">
        <f>SUM(M42:M46)</f>
        <v>166435</v>
      </c>
      <c r="N47" s="80">
        <f>SUM(N42:N46)</f>
        <v>105016</v>
      </c>
    </row>
    <row r="48" spans="1:14" ht="15.75" thickBot="1" x14ac:dyDescent="0.3">
      <c r="A48" s="9" t="s">
        <v>44</v>
      </c>
      <c r="B48" s="10"/>
      <c r="C48" s="56">
        <f>C47+C40</f>
        <v>215835</v>
      </c>
      <c r="D48" s="56">
        <f>D47+D40</f>
        <v>144732</v>
      </c>
      <c r="K48" s="73" t="s">
        <v>181</v>
      </c>
      <c r="L48" s="75"/>
      <c r="M48" s="80">
        <f>M47+M40</f>
        <v>215835</v>
      </c>
      <c r="N48" s="80">
        <f>N47+N40</f>
        <v>144732</v>
      </c>
    </row>
    <row r="49" spans="1:14" ht="15.75" thickBot="1" x14ac:dyDescent="0.3">
      <c r="A49" s="9" t="s">
        <v>45</v>
      </c>
      <c r="B49" s="10"/>
      <c r="C49" s="56">
        <f>C48+C34</f>
        <v>1817662</v>
      </c>
      <c r="D49" s="56">
        <f>D48+D34</f>
        <v>1483848</v>
      </c>
      <c r="K49" s="73" t="s">
        <v>182</v>
      </c>
      <c r="L49" s="75"/>
      <c r="M49" s="80">
        <f>M48+M34</f>
        <v>1817662</v>
      </c>
      <c r="N49" s="80">
        <f>N48+N34</f>
        <v>1483848</v>
      </c>
    </row>
    <row r="50" spans="1:14" x14ac:dyDescent="0.25">
      <c r="C50" s="54">
        <f>C49-C28</f>
        <v>0</v>
      </c>
      <c r="D50" s="54">
        <f>D49-D28</f>
        <v>0</v>
      </c>
      <c r="M50" s="71">
        <f>M49-M28</f>
        <v>0</v>
      </c>
      <c r="N50" s="71">
        <f>N49-N28</f>
        <v>0</v>
      </c>
    </row>
    <row r="52" spans="1:14" ht="24" customHeight="1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="55" zoomScaleNormal="55" workbookViewId="0">
      <selection activeCell="C59" sqref="C59"/>
    </sheetView>
  </sheetViews>
  <sheetFormatPr defaultRowHeight="15" x14ac:dyDescent="0.25"/>
  <cols>
    <col min="1" max="1" width="78.85546875" customWidth="1"/>
    <col min="3" max="3" width="22.5703125" style="54" customWidth="1"/>
    <col min="4" max="4" width="15.7109375" style="54" customWidth="1"/>
    <col min="5" max="5" width="17.140625" style="54" customWidth="1"/>
    <col min="6" max="6" width="21.42578125" style="54" customWidth="1"/>
    <col min="7" max="7" width="9.140625" style="54"/>
    <col min="10" max="10" width="68.42578125" customWidth="1"/>
    <col min="15" max="15" width="10.7109375" customWidth="1"/>
    <col min="19" max="19" width="7.85546875" customWidth="1"/>
  </cols>
  <sheetData>
    <row r="1" spans="1:19" x14ac:dyDescent="0.25">
      <c r="J1" s="129"/>
      <c r="K1" s="131"/>
      <c r="L1" s="133"/>
      <c r="M1" s="133"/>
      <c r="N1" s="133"/>
      <c r="O1" s="133"/>
      <c r="P1" s="74"/>
      <c r="Q1" s="74"/>
      <c r="R1" s="74"/>
      <c r="S1" s="74"/>
    </row>
    <row r="2" spans="1:19" ht="16.5" thickBot="1" x14ac:dyDescent="0.3">
      <c r="A2" s="13"/>
      <c r="B2" s="14"/>
      <c r="C2" s="123" t="s">
        <v>46</v>
      </c>
      <c r="D2" s="123"/>
      <c r="E2" s="123" t="s">
        <v>47</v>
      </c>
      <c r="F2" s="123"/>
      <c r="G2" s="52"/>
      <c r="J2" s="130"/>
      <c r="K2" s="132"/>
      <c r="L2" s="134" t="s">
        <v>211</v>
      </c>
      <c r="M2" s="134"/>
      <c r="N2" s="134"/>
      <c r="O2" s="134"/>
      <c r="P2" s="132" t="s">
        <v>185</v>
      </c>
      <c r="Q2" s="132"/>
      <c r="R2" s="132"/>
      <c r="S2" s="132"/>
    </row>
    <row r="3" spans="1:19" ht="16.5" thickBot="1" x14ac:dyDescent="0.3">
      <c r="A3" s="18"/>
      <c r="B3" s="16" t="s">
        <v>0</v>
      </c>
      <c r="C3" s="46">
        <v>2015</v>
      </c>
      <c r="D3" s="46">
        <v>2014</v>
      </c>
      <c r="E3" s="46">
        <v>2015</v>
      </c>
      <c r="F3" s="50">
        <v>2014</v>
      </c>
      <c r="G3" s="52"/>
      <c r="J3" s="88"/>
      <c r="K3" s="75" t="s">
        <v>136</v>
      </c>
      <c r="L3" s="135" t="s">
        <v>186</v>
      </c>
      <c r="M3" s="135"/>
      <c r="N3" s="135" t="s">
        <v>187</v>
      </c>
      <c r="O3" s="135"/>
      <c r="P3" s="135" t="s">
        <v>186</v>
      </c>
      <c r="Q3" s="135"/>
      <c r="R3" s="135" t="s">
        <v>187</v>
      </c>
      <c r="S3" s="135"/>
    </row>
    <row r="4" spans="1:19" ht="15.75" x14ac:dyDescent="0.25">
      <c r="A4" s="6"/>
      <c r="B4" s="3"/>
      <c r="C4" s="47"/>
      <c r="D4" s="47"/>
      <c r="E4" s="47"/>
      <c r="F4" s="49"/>
      <c r="G4" s="52"/>
      <c r="J4" s="77"/>
      <c r="K4" s="25"/>
      <c r="L4" s="127"/>
      <c r="M4" s="127"/>
      <c r="N4" s="127"/>
      <c r="O4" s="127"/>
      <c r="P4" s="127"/>
      <c r="Q4" s="127"/>
      <c r="R4" s="127"/>
      <c r="S4" s="127"/>
    </row>
    <row r="5" spans="1:19" ht="15.75" x14ac:dyDescent="0.25">
      <c r="A5" s="6" t="s">
        <v>48</v>
      </c>
      <c r="B5" s="3">
        <v>11</v>
      </c>
      <c r="C5" s="47">
        <v>108232</v>
      </c>
      <c r="D5" s="47">
        <v>225829</v>
      </c>
      <c r="E5" s="47">
        <v>349337</v>
      </c>
      <c r="F5" s="47">
        <v>690274</v>
      </c>
      <c r="G5" s="52"/>
      <c r="J5" s="77" t="s">
        <v>188</v>
      </c>
      <c r="K5" s="25">
        <v>11</v>
      </c>
      <c r="L5" s="128">
        <v>108232</v>
      </c>
      <c r="M5" s="128"/>
      <c r="N5" s="128">
        <v>225829</v>
      </c>
      <c r="O5" s="128"/>
      <c r="P5" s="128">
        <v>349337</v>
      </c>
      <c r="Q5" s="128"/>
      <c r="R5" s="128">
        <v>690274</v>
      </c>
      <c r="S5" s="128"/>
    </row>
    <row r="6" spans="1:19" ht="15.75" x14ac:dyDescent="0.25">
      <c r="A6" s="19" t="s">
        <v>49</v>
      </c>
      <c r="B6" s="3" t="s">
        <v>50</v>
      </c>
      <c r="C6" s="47">
        <v>-5393</v>
      </c>
      <c r="D6" s="47">
        <v>10373</v>
      </c>
      <c r="E6" s="47">
        <v>-3486</v>
      </c>
      <c r="F6" s="47">
        <v>48725</v>
      </c>
      <c r="G6" s="52"/>
      <c r="J6" s="77" t="s">
        <v>189</v>
      </c>
      <c r="K6" s="25" t="s">
        <v>50</v>
      </c>
      <c r="L6" s="128">
        <v>-5393</v>
      </c>
      <c r="M6" s="128"/>
      <c r="N6" s="128">
        <v>10373</v>
      </c>
      <c r="O6" s="128"/>
      <c r="P6" s="128">
        <v>-3486</v>
      </c>
      <c r="Q6" s="128"/>
      <c r="R6" s="128">
        <v>48725</v>
      </c>
      <c r="S6" s="128"/>
    </row>
    <row r="7" spans="1:19" ht="16.5" thickBot="1" x14ac:dyDescent="0.3">
      <c r="A7" s="11" t="s">
        <v>51</v>
      </c>
      <c r="B7" s="12"/>
      <c r="C7" s="48">
        <v>6560</v>
      </c>
      <c r="D7" s="48">
        <v>4878</v>
      </c>
      <c r="E7" s="48">
        <v>18295</v>
      </c>
      <c r="F7" s="48">
        <v>16036</v>
      </c>
      <c r="G7" s="52"/>
      <c r="J7" s="89" t="s">
        <v>190</v>
      </c>
      <c r="K7" s="90"/>
      <c r="L7" s="137">
        <v>6560</v>
      </c>
      <c r="M7" s="137"/>
      <c r="N7" s="137">
        <v>4878</v>
      </c>
      <c r="O7" s="137"/>
      <c r="P7" s="137">
        <v>18295</v>
      </c>
      <c r="Q7" s="137"/>
      <c r="R7" s="137">
        <v>16036</v>
      </c>
      <c r="S7" s="137"/>
    </row>
    <row r="8" spans="1:19" ht="16.5" thickBot="1" x14ac:dyDescent="0.3">
      <c r="A8" s="20" t="s">
        <v>52</v>
      </c>
      <c r="B8" s="14"/>
      <c r="C8" s="46">
        <f t="shared" ref="C8:E8" si="0">SUM(C5:C7)</f>
        <v>109399</v>
      </c>
      <c r="D8" s="46">
        <f t="shared" si="0"/>
        <v>241080</v>
      </c>
      <c r="E8" s="46">
        <f t="shared" si="0"/>
        <v>364146</v>
      </c>
      <c r="F8" s="46">
        <f>SUM(F5:F7)</f>
        <v>755035</v>
      </c>
      <c r="G8" s="52"/>
      <c r="J8" s="88" t="s">
        <v>191</v>
      </c>
      <c r="K8" s="75"/>
      <c r="L8" s="136">
        <f>SUM(L5:M7)</f>
        <v>109399</v>
      </c>
      <c r="M8" s="136"/>
      <c r="N8" s="136">
        <f>SUM(N5:O7)</f>
        <v>241080</v>
      </c>
      <c r="O8" s="136"/>
      <c r="P8" s="136">
        <f>SUM(P5:Q7)</f>
        <v>364146</v>
      </c>
      <c r="Q8" s="136"/>
      <c r="R8" s="136">
        <f>SUM(R5:S7)</f>
        <v>755035</v>
      </c>
      <c r="S8" s="136"/>
    </row>
    <row r="9" spans="1:19" ht="15.75" x14ac:dyDescent="0.25">
      <c r="A9" s="6"/>
      <c r="B9" s="3"/>
      <c r="C9" s="47"/>
      <c r="D9" s="47"/>
      <c r="E9" s="47"/>
      <c r="F9" s="49"/>
      <c r="G9" s="52"/>
      <c r="J9" s="77"/>
      <c r="K9" s="25"/>
      <c r="L9" s="127"/>
      <c r="M9" s="127"/>
      <c r="N9" s="127"/>
      <c r="O9" s="127"/>
      <c r="P9" s="127"/>
      <c r="Q9" s="127"/>
      <c r="R9" s="127"/>
      <c r="S9" s="127"/>
    </row>
    <row r="10" spans="1:19" ht="15.75" x14ac:dyDescent="0.25">
      <c r="A10" s="6" t="s">
        <v>53</v>
      </c>
      <c r="B10" s="3">
        <v>12</v>
      </c>
      <c r="C10" s="47">
        <v>-50865</v>
      </c>
      <c r="D10" s="47">
        <v>-56136</v>
      </c>
      <c r="E10" s="47">
        <v>-160037</v>
      </c>
      <c r="F10" s="49">
        <v>-144620</v>
      </c>
      <c r="G10" s="52"/>
      <c r="J10" s="77" t="s">
        <v>192</v>
      </c>
      <c r="K10" s="25">
        <v>12</v>
      </c>
      <c r="L10" s="128">
        <v>-50865</v>
      </c>
      <c r="M10" s="128"/>
      <c r="N10" s="128">
        <v>-56136</v>
      </c>
      <c r="O10" s="128"/>
      <c r="P10" s="128">
        <v>-160037</v>
      </c>
      <c r="Q10" s="128"/>
      <c r="R10" s="128">
        <v>-144620</v>
      </c>
      <c r="S10" s="128"/>
    </row>
    <row r="11" spans="1:19" ht="15.75" x14ac:dyDescent="0.25">
      <c r="A11" s="19" t="s">
        <v>54</v>
      </c>
      <c r="B11" s="3">
        <v>13</v>
      </c>
      <c r="C11" s="47">
        <v>-36815</v>
      </c>
      <c r="D11" s="47">
        <v>-26012</v>
      </c>
      <c r="E11" s="47">
        <v>-90260</v>
      </c>
      <c r="F11" s="49">
        <v>-75432</v>
      </c>
      <c r="G11" s="52"/>
      <c r="J11" s="77" t="s">
        <v>193</v>
      </c>
      <c r="K11" s="25">
        <v>13</v>
      </c>
      <c r="L11" s="128">
        <v>-36815</v>
      </c>
      <c r="M11" s="128"/>
      <c r="N11" s="128">
        <v>-26012</v>
      </c>
      <c r="O11" s="128"/>
      <c r="P11" s="128">
        <v>-90260</v>
      </c>
      <c r="Q11" s="128"/>
      <c r="R11" s="128">
        <v>-75432</v>
      </c>
      <c r="S11" s="128"/>
    </row>
    <row r="12" spans="1:19" ht="15.75" x14ac:dyDescent="0.25">
      <c r="A12" s="6" t="s">
        <v>55</v>
      </c>
      <c r="B12" s="3"/>
      <c r="C12" s="47">
        <v>-1186</v>
      </c>
      <c r="D12" s="47">
        <v>-412</v>
      </c>
      <c r="E12" s="47">
        <v>-1663</v>
      </c>
      <c r="F12" s="49">
        <v>-798</v>
      </c>
      <c r="G12" s="52"/>
      <c r="J12" s="77" t="s">
        <v>194</v>
      </c>
      <c r="K12" s="25"/>
      <c r="L12" s="128">
        <v>-1186</v>
      </c>
      <c r="M12" s="128"/>
      <c r="N12" s="138">
        <v>-412</v>
      </c>
      <c r="O12" s="138"/>
      <c r="P12" s="128">
        <v>-1663</v>
      </c>
      <c r="Q12" s="128"/>
      <c r="R12" s="138">
        <v>-798</v>
      </c>
      <c r="S12" s="138"/>
    </row>
    <row r="13" spans="1:19" ht="15.75" x14ac:dyDescent="0.25">
      <c r="A13" s="19" t="s">
        <v>56</v>
      </c>
      <c r="B13" s="3"/>
      <c r="C13" s="47">
        <v>-4538</v>
      </c>
      <c r="D13" s="47">
        <v>-17163</v>
      </c>
      <c r="E13" s="47">
        <v>-15158</v>
      </c>
      <c r="F13" s="49">
        <v>-44266</v>
      </c>
      <c r="G13" s="52"/>
      <c r="J13" s="77" t="s">
        <v>195</v>
      </c>
      <c r="K13" s="25"/>
      <c r="L13" s="128">
        <v>-4538</v>
      </c>
      <c r="M13" s="128"/>
      <c r="N13" s="128">
        <v>-17163</v>
      </c>
      <c r="O13" s="128"/>
      <c r="P13" s="128">
        <v>-15158</v>
      </c>
      <c r="Q13" s="128"/>
      <c r="R13" s="128">
        <v>-44266</v>
      </c>
      <c r="S13" s="128"/>
    </row>
    <row r="14" spans="1:19" ht="15.75" x14ac:dyDescent="0.25">
      <c r="A14" s="6" t="s">
        <v>57</v>
      </c>
      <c r="B14" s="3">
        <v>14</v>
      </c>
      <c r="C14" s="47">
        <v>-49011</v>
      </c>
      <c r="D14" s="47">
        <v>-91632</v>
      </c>
      <c r="E14" s="47">
        <v>-131584</v>
      </c>
      <c r="F14" s="49">
        <v>-269809</v>
      </c>
      <c r="G14" s="52"/>
      <c r="J14" s="77" t="s">
        <v>196</v>
      </c>
      <c r="K14" s="25">
        <v>14</v>
      </c>
      <c r="L14" s="128">
        <v>-49011</v>
      </c>
      <c r="M14" s="128"/>
      <c r="N14" s="128">
        <v>-91632</v>
      </c>
      <c r="O14" s="128"/>
      <c r="P14" s="128">
        <v>-131584</v>
      </c>
      <c r="Q14" s="128"/>
      <c r="R14" s="128">
        <v>-269809</v>
      </c>
      <c r="S14" s="128"/>
    </row>
    <row r="15" spans="1:19" ht="15.75" x14ac:dyDescent="0.25">
      <c r="A15" s="19" t="s">
        <v>58</v>
      </c>
      <c r="B15" s="3"/>
      <c r="C15" s="47">
        <v>-253</v>
      </c>
      <c r="D15" s="47">
        <v>-983</v>
      </c>
      <c r="E15" s="47">
        <v>-858</v>
      </c>
      <c r="F15" s="49">
        <v>-28431</v>
      </c>
      <c r="G15" s="52"/>
      <c r="J15" s="77" t="s">
        <v>197</v>
      </c>
      <c r="K15" s="25"/>
      <c r="L15" s="138">
        <v>-253</v>
      </c>
      <c r="M15" s="138"/>
      <c r="N15" s="138">
        <v>-983</v>
      </c>
      <c r="O15" s="138"/>
      <c r="P15" s="138">
        <v>-858</v>
      </c>
      <c r="Q15" s="138"/>
      <c r="R15" s="128">
        <v>-28431</v>
      </c>
      <c r="S15" s="128"/>
    </row>
    <row r="16" spans="1:19" ht="15.75" x14ac:dyDescent="0.25">
      <c r="A16" s="19" t="s">
        <v>59</v>
      </c>
      <c r="B16" s="3">
        <v>5</v>
      </c>
      <c r="C16" s="47">
        <v>4</v>
      </c>
      <c r="D16" s="47">
        <v>-1260</v>
      </c>
      <c r="E16" s="47">
        <v>-71</v>
      </c>
      <c r="F16" s="49">
        <v>-2068</v>
      </c>
      <c r="G16" s="52"/>
      <c r="J16" s="77" t="s">
        <v>198</v>
      </c>
      <c r="K16" s="25">
        <v>5</v>
      </c>
      <c r="L16" s="138">
        <v>4</v>
      </c>
      <c r="M16" s="138"/>
      <c r="N16" s="128">
        <v>-1260</v>
      </c>
      <c r="O16" s="128"/>
      <c r="P16" s="138">
        <v>-71</v>
      </c>
      <c r="Q16" s="138"/>
      <c r="R16" s="128">
        <v>-2068</v>
      </c>
      <c r="S16" s="128"/>
    </row>
    <row r="17" spans="1:19" ht="15.75" x14ac:dyDescent="0.25">
      <c r="A17" s="6" t="s">
        <v>60</v>
      </c>
      <c r="B17" s="3">
        <v>6</v>
      </c>
      <c r="C17" s="47">
        <v>-14809</v>
      </c>
      <c r="D17" s="47">
        <v>-719</v>
      </c>
      <c r="E17" s="47">
        <v>-16740</v>
      </c>
      <c r="F17" s="49">
        <v>-2691</v>
      </c>
      <c r="G17" s="52"/>
      <c r="J17" s="77" t="s">
        <v>199</v>
      </c>
      <c r="K17" s="25">
        <v>6</v>
      </c>
      <c r="L17" s="128">
        <v>-14809</v>
      </c>
      <c r="M17" s="128"/>
      <c r="N17" s="138">
        <v>-719</v>
      </c>
      <c r="O17" s="138"/>
      <c r="P17" s="128">
        <v>-16740</v>
      </c>
      <c r="Q17" s="128"/>
      <c r="R17" s="128">
        <v>-2691</v>
      </c>
      <c r="S17" s="128"/>
    </row>
    <row r="18" spans="1:19" ht="16.5" thickBot="1" x14ac:dyDescent="0.3">
      <c r="A18" s="11" t="s">
        <v>61</v>
      </c>
      <c r="B18" s="12">
        <v>2</v>
      </c>
      <c r="C18" s="48">
        <v>243029</v>
      </c>
      <c r="D18" s="48">
        <v>-5711</v>
      </c>
      <c r="E18" s="48">
        <v>261663</v>
      </c>
      <c r="F18" s="48">
        <v>107724</v>
      </c>
      <c r="G18" s="52"/>
      <c r="J18" s="89" t="s">
        <v>200</v>
      </c>
      <c r="K18" s="90">
        <v>2</v>
      </c>
      <c r="L18" s="137">
        <v>243029</v>
      </c>
      <c r="M18" s="137"/>
      <c r="N18" s="137">
        <v>-5711</v>
      </c>
      <c r="O18" s="137"/>
      <c r="P18" s="137">
        <v>261663</v>
      </c>
      <c r="Q18" s="137"/>
      <c r="R18" s="137">
        <v>107724</v>
      </c>
      <c r="S18" s="137"/>
    </row>
    <row r="19" spans="1:19" ht="16.5" thickBot="1" x14ac:dyDescent="0.3">
      <c r="A19" s="20" t="s">
        <v>62</v>
      </c>
      <c r="B19" s="14"/>
      <c r="C19" s="46">
        <v>194955</v>
      </c>
      <c r="D19" s="46">
        <f>SUM(D10:D18)+D8</f>
        <v>41052</v>
      </c>
      <c r="E19" s="46">
        <f>SUM(E10:E18)+E8</f>
        <v>209438</v>
      </c>
      <c r="F19" s="50">
        <f>SUM(F10:F18)+F8</f>
        <v>294644</v>
      </c>
      <c r="G19" s="52"/>
      <c r="J19" s="88" t="s">
        <v>201</v>
      </c>
      <c r="K19" s="91"/>
      <c r="L19" s="136">
        <f>SUM(L10:M18)+L8</f>
        <v>194955</v>
      </c>
      <c r="M19" s="136"/>
      <c r="N19" s="136">
        <f>SUM(N10:O18)+N8</f>
        <v>41052</v>
      </c>
      <c r="O19" s="136"/>
      <c r="P19" s="136">
        <f t="shared" ref="P19" si="1">SUM(P10:Q18)+P8</f>
        <v>209438</v>
      </c>
      <c r="Q19" s="136"/>
      <c r="R19" s="136">
        <f t="shared" ref="R19" si="2">SUM(R10:S18)+R8</f>
        <v>294644</v>
      </c>
      <c r="S19" s="136"/>
    </row>
    <row r="20" spans="1:19" ht="16.5" thickBot="1" x14ac:dyDescent="0.3">
      <c r="A20" s="11" t="s">
        <v>63</v>
      </c>
      <c r="B20" s="12">
        <v>15</v>
      </c>
      <c r="C20" s="48">
        <v>-60071</v>
      </c>
      <c r="D20" s="48">
        <v>-9360</v>
      </c>
      <c r="E20" s="48">
        <v>-71665</v>
      </c>
      <c r="F20" s="51">
        <v>-52648</v>
      </c>
      <c r="G20" s="52"/>
      <c r="J20" s="89" t="s">
        <v>202</v>
      </c>
      <c r="K20" s="90">
        <v>15</v>
      </c>
      <c r="L20" s="139">
        <v>-60071</v>
      </c>
      <c r="M20" s="139"/>
      <c r="N20" s="139">
        <v>-9360</v>
      </c>
      <c r="O20" s="139"/>
      <c r="P20" s="139">
        <v>-71665</v>
      </c>
      <c r="Q20" s="139"/>
      <c r="R20" s="139">
        <v>-52648</v>
      </c>
      <c r="S20" s="139"/>
    </row>
    <row r="21" spans="1:19" ht="16.5" thickBot="1" x14ac:dyDescent="0.3">
      <c r="A21" s="20" t="s">
        <v>64</v>
      </c>
      <c r="B21" s="14"/>
      <c r="C21" s="46">
        <v>134884</v>
      </c>
      <c r="D21" s="46">
        <v>31692</v>
      </c>
      <c r="E21" s="46">
        <v>137773</v>
      </c>
      <c r="F21" s="50">
        <f>SUM(F19:F20)</f>
        <v>241996</v>
      </c>
      <c r="G21" s="52"/>
      <c r="J21" s="88" t="s">
        <v>203</v>
      </c>
      <c r="K21" s="91"/>
      <c r="L21" s="136">
        <f>L20+L19</f>
        <v>134884</v>
      </c>
      <c r="M21" s="136"/>
      <c r="N21" s="136">
        <f t="shared" ref="N21" si="3">N20+N19</f>
        <v>31692</v>
      </c>
      <c r="O21" s="136"/>
      <c r="P21" s="136">
        <f t="shared" ref="P21" si="4">P20+P19</f>
        <v>137773</v>
      </c>
      <c r="Q21" s="136"/>
      <c r="R21" s="136">
        <f t="shared" ref="R21" si="5">R20+R19</f>
        <v>241996</v>
      </c>
      <c r="S21" s="136"/>
    </row>
    <row r="22" spans="1:19" ht="15.75" x14ac:dyDescent="0.25">
      <c r="A22" s="2"/>
      <c r="B22" s="3"/>
      <c r="C22" s="47"/>
      <c r="D22" s="47"/>
      <c r="E22" s="47"/>
      <c r="F22" s="49"/>
      <c r="G22" s="52"/>
      <c r="J22" s="77"/>
      <c r="K22" s="25"/>
      <c r="L22" s="127"/>
      <c r="M22" s="127"/>
      <c r="N22" s="127"/>
      <c r="O22" s="127"/>
      <c r="P22" s="127"/>
      <c r="Q22" s="127"/>
      <c r="R22" s="127"/>
      <c r="S22" s="127"/>
    </row>
    <row r="23" spans="1:19" ht="16.5" thickBot="1" x14ac:dyDescent="0.3">
      <c r="A23" s="22" t="s">
        <v>65</v>
      </c>
      <c r="B23" s="12">
        <v>2</v>
      </c>
      <c r="C23" s="48">
        <v>153433</v>
      </c>
      <c r="D23" s="48">
        <v>-3296</v>
      </c>
      <c r="E23" s="48">
        <v>155018</v>
      </c>
      <c r="F23" s="48">
        <v>52313</v>
      </c>
      <c r="G23" s="52"/>
      <c r="J23" s="77" t="s">
        <v>204</v>
      </c>
      <c r="K23" s="25">
        <v>2</v>
      </c>
      <c r="L23" s="143">
        <v>153433</v>
      </c>
      <c r="M23" s="143"/>
      <c r="N23" s="143">
        <v>-3296</v>
      </c>
      <c r="O23" s="143"/>
      <c r="P23" s="143">
        <v>155018</v>
      </c>
      <c r="Q23" s="143"/>
      <c r="R23" s="143">
        <v>52313</v>
      </c>
      <c r="S23" s="143"/>
    </row>
    <row r="24" spans="1:19" ht="24.75" thickBot="1" x14ac:dyDescent="0.3">
      <c r="A24" s="23" t="s">
        <v>66</v>
      </c>
      <c r="B24" s="14"/>
      <c r="C24" s="46">
        <v>153433</v>
      </c>
      <c r="D24" s="46">
        <v>-3296</v>
      </c>
      <c r="E24" s="46">
        <v>155018</v>
      </c>
      <c r="F24" s="46">
        <v>52313</v>
      </c>
      <c r="G24" s="52"/>
      <c r="J24" s="87" t="s">
        <v>205</v>
      </c>
      <c r="K24" s="92"/>
      <c r="L24" s="141">
        <v>153433</v>
      </c>
      <c r="M24" s="141"/>
      <c r="N24" s="141">
        <v>-3296</v>
      </c>
      <c r="O24" s="141"/>
      <c r="P24" s="141">
        <v>155018</v>
      </c>
      <c r="Q24" s="141"/>
      <c r="R24" s="141">
        <v>52313</v>
      </c>
      <c r="S24" s="141"/>
    </row>
    <row r="25" spans="1:19" ht="16.5" thickBot="1" x14ac:dyDescent="0.3">
      <c r="A25" s="23" t="s">
        <v>67</v>
      </c>
      <c r="B25" s="24"/>
      <c r="C25" s="50">
        <f>C24+C21</f>
        <v>288317</v>
      </c>
      <c r="D25" s="50">
        <f>D24+D21</f>
        <v>28396</v>
      </c>
      <c r="E25" s="50">
        <f>E24+E21</f>
        <v>292791</v>
      </c>
      <c r="F25" s="50">
        <f>F24+F21</f>
        <v>294309</v>
      </c>
      <c r="G25" s="52"/>
      <c r="J25" s="88" t="s">
        <v>206</v>
      </c>
      <c r="K25" s="83"/>
      <c r="L25" s="142">
        <f>L23+L21</f>
        <v>288317</v>
      </c>
      <c r="M25" s="142"/>
      <c r="N25" s="142">
        <f t="shared" ref="N25" si="6">N23+N21</f>
        <v>28396</v>
      </c>
      <c r="O25" s="142"/>
      <c r="P25" s="142">
        <f t="shared" ref="P25" si="7">P23+P21</f>
        <v>292791</v>
      </c>
      <c r="Q25" s="142"/>
      <c r="R25" s="142">
        <f t="shared" ref="R25" si="8">R23+R21</f>
        <v>294309</v>
      </c>
      <c r="S25" s="142"/>
    </row>
    <row r="26" spans="1:19" ht="15" customHeight="1" x14ac:dyDescent="0.25">
      <c r="A26" s="124" t="s">
        <v>68</v>
      </c>
      <c r="B26" s="124"/>
      <c r="C26" s="125"/>
      <c r="D26" s="125"/>
      <c r="E26" s="125"/>
      <c r="F26" s="125"/>
      <c r="G26" s="122"/>
      <c r="J26" s="77" t="s">
        <v>207</v>
      </c>
      <c r="K26" s="6"/>
      <c r="L26" s="6"/>
      <c r="M26" s="6"/>
      <c r="N26" s="6"/>
      <c r="O26" s="6"/>
      <c r="P26" s="6"/>
      <c r="Q26" s="6"/>
      <c r="R26" s="6"/>
      <c r="S26" s="21"/>
    </row>
    <row r="27" spans="1:19" ht="15" customHeight="1" x14ac:dyDescent="0.25">
      <c r="C27" s="126"/>
      <c r="D27" s="126"/>
      <c r="E27" s="126"/>
      <c r="F27" s="126"/>
      <c r="G27" s="122"/>
      <c r="J27" s="86"/>
      <c r="K27" s="6"/>
      <c r="L27" s="6"/>
      <c r="M27" s="6"/>
      <c r="N27" s="6"/>
      <c r="O27" s="6"/>
      <c r="P27" s="6"/>
      <c r="Q27" s="6"/>
      <c r="R27" s="6"/>
      <c r="S27" s="21"/>
    </row>
    <row r="28" spans="1:19" ht="16.5" thickBot="1" x14ac:dyDescent="0.3">
      <c r="A28" s="26" t="s">
        <v>69</v>
      </c>
      <c r="B28" s="10"/>
      <c r="C28" s="53" t="s">
        <v>70</v>
      </c>
      <c r="D28" s="53" t="s">
        <v>71</v>
      </c>
      <c r="E28" s="53" t="s">
        <v>72</v>
      </c>
      <c r="F28" s="53" t="s">
        <v>135</v>
      </c>
      <c r="G28" s="52"/>
      <c r="J28" s="89" t="s">
        <v>208</v>
      </c>
      <c r="K28" s="90"/>
      <c r="L28" s="140" t="s">
        <v>209</v>
      </c>
      <c r="M28" s="140"/>
      <c r="N28" s="140">
        <v>0.46</v>
      </c>
      <c r="O28" s="140"/>
      <c r="P28" s="140" t="s">
        <v>210</v>
      </c>
      <c r="Q28" s="140"/>
      <c r="R28" s="140">
        <v>3.55</v>
      </c>
      <c r="S28" s="140"/>
    </row>
    <row r="30" spans="1:19" x14ac:dyDescent="0.25">
      <c r="J30" s="77"/>
    </row>
  </sheetData>
  <mergeCells count="109">
    <mergeCell ref="N22:O22"/>
    <mergeCell ref="P22:Q22"/>
    <mergeCell ref="R22:S22"/>
    <mergeCell ref="L23:M23"/>
    <mergeCell ref="N23:O23"/>
    <mergeCell ref="P23:Q23"/>
    <mergeCell ref="R23:S23"/>
    <mergeCell ref="L20:M20"/>
    <mergeCell ref="N20:O20"/>
    <mergeCell ref="P20:Q20"/>
    <mergeCell ref="L28:M28"/>
    <mergeCell ref="N28:O28"/>
    <mergeCell ref="P28:Q28"/>
    <mergeCell ref="R28:S28"/>
    <mergeCell ref="L24:M24"/>
    <mergeCell ref="N24:O24"/>
    <mergeCell ref="P24:Q24"/>
    <mergeCell ref="R24:S24"/>
    <mergeCell ref="L25:M25"/>
    <mergeCell ref="N25:O25"/>
    <mergeCell ref="P25:Q25"/>
    <mergeCell ref="R25:S25"/>
    <mergeCell ref="R20:S20"/>
    <mergeCell ref="L21:M21"/>
    <mergeCell ref="N21:O21"/>
    <mergeCell ref="P21:Q21"/>
    <mergeCell ref="R21:S21"/>
    <mergeCell ref="L18:M18"/>
    <mergeCell ref="N18:O18"/>
    <mergeCell ref="P18:Q18"/>
    <mergeCell ref="R18:S18"/>
    <mergeCell ref="L19:M19"/>
    <mergeCell ref="N19:O19"/>
    <mergeCell ref="P19:Q19"/>
    <mergeCell ref="R19:S19"/>
    <mergeCell ref="N16:O16"/>
    <mergeCell ref="P16:Q16"/>
    <mergeCell ref="R16:S16"/>
    <mergeCell ref="L17:M17"/>
    <mergeCell ref="N17:O17"/>
    <mergeCell ref="P17:Q17"/>
    <mergeCell ref="R17:S17"/>
    <mergeCell ref="L14:M14"/>
    <mergeCell ref="N14:O14"/>
    <mergeCell ref="P14:Q14"/>
    <mergeCell ref="R14:S14"/>
    <mergeCell ref="L15:M15"/>
    <mergeCell ref="N15:O15"/>
    <mergeCell ref="P15:Q15"/>
    <mergeCell ref="R15:S15"/>
    <mergeCell ref="N12:O12"/>
    <mergeCell ref="P12:Q12"/>
    <mergeCell ref="R12:S12"/>
    <mergeCell ref="L13:M13"/>
    <mergeCell ref="N13:O13"/>
    <mergeCell ref="P13:Q13"/>
    <mergeCell ref="R13:S13"/>
    <mergeCell ref="L10:M10"/>
    <mergeCell ref="N10:O10"/>
    <mergeCell ref="P10:Q10"/>
    <mergeCell ref="R10:S10"/>
    <mergeCell ref="L11:M11"/>
    <mergeCell ref="N11:O11"/>
    <mergeCell ref="P11:Q11"/>
    <mergeCell ref="R11:S11"/>
    <mergeCell ref="N8:O8"/>
    <mergeCell ref="P8:Q8"/>
    <mergeCell ref="R8:S8"/>
    <mergeCell ref="L9:M9"/>
    <mergeCell ref="N9:O9"/>
    <mergeCell ref="P9:Q9"/>
    <mergeCell ref="R9:S9"/>
    <mergeCell ref="L6:M6"/>
    <mergeCell ref="N6:O6"/>
    <mergeCell ref="P6:Q6"/>
    <mergeCell ref="R6:S6"/>
    <mergeCell ref="L7:M7"/>
    <mergeCell ref="N7:O7"/>
    <mergeCell ref="P7:Q7"/>
    <mergeCell ref="R7:S7"/>
    <mergeCell ref="N4:O4"/>
    <mergeCell ref="P4:Q4"/>
    <mergeCell ref="R4:S4"/>
    <mergeCell ref="L5:M5"/>
    <mergeCell ref="N5:O5"/>
    <mergeCell ref="P5:Q5"/>
    <mergeCell ref="R5:S5"/>
    <mergeCell ref="J1:J2"/>
    <mergeCell ref="K1:K2"/>
    <mergeCell ref="L1:O1"/>
    <mergeCell ref="L2:O2"/>
    <mergeCell ref="L3:M3"/>
    <mergeCell ref="N3:O3"/>
    <mergeCell ref="P3:Q3"/>
    <mergeCell ref="R3:S3"/>
    <mergeCell ref="P2:S2"/>
    <mergeCell ref="G26:G27"/>
    <mergeCell ref="C2:D2"/>
    <mergeCell ref="E2:F2"/>
    <mergeCell ref="A26:B26"/>
    <mergeCell ref="C26:C27"/>
    <mergeCell ref="D26:D27"/>
    <mergeCell ref="E26:E27"/>
    <mergeCell ref="F26:F27"/>
    <mergeCell ref="L4:M4"/>
    <mergeCell ref="L8:M8"/>
    <mergeCell ref="L12:M12"/>
    <mergeCell ref="L16:M16"/>
    <mergeCell ref="L22:M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zoomScale="55" zoomScaleNormal="55" workbookViewId="0">
      <selection activeCell="G53" sqref="G53"/>
    </sheetView>
  </sheetViews>
  <sheetFormatPr defaultRowHeight="15" x14ac:dyDescent="0.25"/>
  <cols>
    <col min="1" max="4" width="30.85546875" customWidth="1"/>
    <col min="8" max="8" width="59.42578125" customWidth="1"/>
    <col min="10" max="10" width="20.28515625" style="54" customWidth="1"/>
    <col min="11" max="11" width="19.28515625" style="54" customWidth="1"/>
  </cols>
  <sheetData>
    <row r="1" spans="1:11" ht="36" customHeight="1" thickBot="1" x14ac:dyDescent="0.3">
      <c r="A1" s="30"/>
      <c r="B1" s="28"/>
      <c r="C1" s="144" t="s">
        <v>47</v>
      </c>
      <c r="D1" s="144"/>
      <c r="H1" s="9"/>
      <c r="I1" s="75"/>
      <c r="J1" s="145" t="s">
        <v>212</v>
      </c>
      <c r="K1" s="145"/>
    </row>
    <row r="2" spans="1:11" ht="15.75" thickBot="1" x14ac:dyDescent="0.3">
      <c r="A2" s="30"/>
      <c r="B2" s="28" t="s">
        <v>0</v>
      </c>
      <c r="C2" s="1">
        <v>2015</v>
      </c>
      <c r="D2" s="1">
        <v>2014</v>
      </c>
      <c r="H2" s="9"/>
      <c r="I2" s="75" t="s">
        <v>136</v>
      </c>
      <c r="J2" s="111" t="s">
        <v>186</v>
      </c>
      <c r="K2" s="111" t="s">
        <v>187</v>
      </c>
    </row>
    <row r="3" spans="1:11" ht="48" customHeight="1" x14ac:dyDescent="0.25">
      <c r="A3" s="31" t="s">
        <v>75</v>
      </c>
      <c r="B3" s="32"/>
      <c r="C3" s="33"/>
      <c r="D3" s="33"/>
      <c r="H3" s="2" t="s">
        <v>213</v>
      </c>
      <c r="I3" s="93"/>
      <c r="J3" s="112"/>
      <c r="K3" s="113"/>
    </row>
    <row r="4" spans="1:11" x14ac:dyDescent="0.25">
      <c r="A4" s="34" t="s">
        <v>62</v>
      </c>
      <c r="B4" s="32"/>
      <c r="C4" s="47">
        <v>209438</v>
      </c>
      <c r="D4" s="47">
        <v>294644</v>
      </c>
      <c r="H4" s="95" t="s">
        <v>201</v>
      </c>
      <c r="I4" s="93"/>
      <c r="J4" s="108">
        <v>209438</v>
      </c>
      <c r="K4" s="85">
        <v>294644</v>
      </c>
    </row>
    <row r="5" spans="1:11" ht="24" x14ac:dyDescent="0.25">
      <c r="A5" s="34" t="s">
        <v>76</v>
      </c>
      <c r="B5" s="32"/>
      <c r="C5" s="47"/>
      <c r="D5" s="47"/>
      <c r="H5" s="94" t="s">
        <v>214</v>
      </c>
      <c r="I5" s="93"/>
      <c r="J5" s="108"/>
      <c r="K5" s="85"/>
    </row>
    <row r="6" spans="1:11" ht="24" x14ac:dyDescent="0.25">
      <c r="A6" s="35" t="s">
        <v>77</v>
      </c>
      <c r="B6" s="32"/>
      <c r="C6" s="47">
        <v>15158</v>
      </c>
      <c r="D6" s="47">
        <v>44266</v>
      </c>
      <c r="H6" s="95" t="s">
        <v>195</v>
      </c>
      <c r="I6" s="93"/>
      <c r="J6" s="108">
        <v>15158</v>
      </c>
      <c r="K6" s="85">
        <v>44266</v>
      </c>
    </row>
    <row r="7" spans="1:11" ht="24" x14ac:dyDescent="0.25">
      <c r="A7" s="35" t="s">
        <v>78</v>
      </c>
      <c r="B7" s="32"/>
      <c r="C7" s="47">
        <v>3486</v>
      </c>
      <c r="D7" s="47">
        <v>-48725</v>
      </c>
      <c r="H7" s="95" t="s">
        <v>215</v>
      </c>
      <c r="I7" s="93"/>
      <c r="J7" s="108">
        <v>3486</v>
      </c>
      <c r="K7" s="85">
        <v>-48725</v>
      </c>
    </row>
    <row r="8" spans="1:11" ht="24" x14ac:dyDescent="0.25">
      <c r="A8" s="35" t="s">
        <v>79</v>
      </c>
      <c r="B8" s="32">
        <v>5</v>
      </c>
      <c r="C8" s="47">
        <v>71</v>
      </c>
      <c r="D8" s="47">
        <v>2068</v>
      </c>
      <c r="H8" s="95" t="s">
        <v>216</v>
      </c>
      <c r="I8" s="93">
        <v>5</v>
      </c>
      <c r="J8" s="108">
        <v>71</v>
      </c>
      <c r="K8" s="85">
        <v>2068</v>
      </c>
    </row>
    <row r="9" spans="1:11" ht="24" x14ac:dyDescent="0.25">
      <c r="A9" s="35" t="s">
        <v>80</v>
      </c>
      <c r="B9" s="32"/>
      <c r="C9" s="47">
        <v>858</v>
      </c>
      <c r="D9" s="47">
        <v>28444</v>
      </c>
      <c r="H9" s="96" t="s">
        <v>217</v>
      </c>
      <c r="I9" s="93"/>
      <c r="J9" s="108">
        <v>858</v>
      </c>
      <c r="K9" s="85">
        <v>28444</v>
      </c>
    </row>
    <row r="10" spans="1:11" ht="24" x14ac:dyDescent="0.25">
      <c r="A10" s="35" t="s">
        <v>81</v>
      </c>
      <c r="B10" s="32"/>
      <c r="C10" s="47">
        <v>695</v>
      </c>
      <c r="D10" s="47">
        <v>202</v>
      </c>
      <c r="H10" s="95" t="s">
        <v>218</v>
      </c>
      <c r="I10" s="93"/>
      <c r="J10" s="108">
        <v>695</v>
      </c>
      <c r="K10" s="85">
        <v>202</v>
      </c>
    </row>
    <row r="11" spans="1:11" x14ac:dyDescent="0.25">
      <c r="A11" s="35" t="s">
        <v>82</v>
      </c>
      <c r="B11" s="32"/>
      <c r="C11" s="47" t="s">
        <v>23</v>
      </c>
      <c r="D11" s="47">
        <v>-69</v>
      </c>
      <c r="H11" s="95" t="s">
        <v>219</v>
      </c>
      <c r="I11" s="93"/>
      <c r="J11" s="108" t="s">
        <v>23</v>
      </c>
      <c r="K11" s="85">
        <v>-69</v>
      </c>
    </row>
    <row r="12" spans="1:11" ht="24" x14ac:dyDescent="0.25">
      <c r="A12" s="35" t="s">
        <v>83</v>
      </c>
      <c r="B12" s="32"/>
      <c r="C12" s="47">
        <v>-253008</v>
      </c>
      <c r="D12" s="47">
        <v>-9654</v>
      </c>
      <c r="H12" s="95" t="s">
        <v>220</v>
      </c>
      <c r="I12" s="93"/>
      <c r="J12" s="108">
        <v>-253008</v>
      </c>
      <c r="K12" s="85">
        <v>-9654</v>
      </c>
    </row>
    <row r="13" spans="1:11" x14ac:dyDescent="0.25">
      <c r="A13" s="35" t="s">
        <v>84</v>
      </c>
      <c r="B13" s="32"/>
      <c r="C13" s="47">
        <v>96</v>
      </c>
      <c r="D13" s="47">
        <v>356</v>
      </c>
      <c r="H13" s="95" t="s">
        <v>221</v>
      </c>
      <c r="I13" s="93"/>
      <c r="J13" s="108">
        <v>96</v>
      </c>
      <c r="K13" s="85">
        <v>356</v>
      </c>
    </row>
    <row r="14" spans="1:11" x14ac:dyDescent="0.25">
      <c r="A14" s="34" t="s">
        <v>85</v>
      </c>
      <c r="B14" s="32"/>
      <c r="C14" s="47">
        <v>16740</v>
      </c>
      <c r="D14" s="47">
        <v>2691</v>
      </c>
      <c r="H14" s="94" t="s">
        <v>222</v>
      </c>
      <c r="I14" s="93"/>
      <c r="J14" s="108">
        <v>16740</v>
      </c>
      <c r="K14" s="85">
        <v>2691</v>
      </c>
    </row>
    <row r="15" spans="1:11" ht="24" x14ac:dyDescent="0.25">
      <c r="A15" s="34" t="s">
        <v>86</v>
      </c>
      <c r="B15" s="32"/>
      <c r="C15" s="47">
        <v>-18295</v>
      </c>
      <c r="D15" s="47">
        <v>-16036</v>
      </c>
      <c r="H15" s="94" t="s">
        <v>223</v>
      </c>
      <c r="I15" s="93"/>
      <c r="J15" s="108">
        <v>-18295</v>
      </c>
      <c r="K15" s="85">
        <v>-16036</v>
      </c>
    </row>
    <row r="16" spans="1:11" x14ac:dyDescent="0.25">
      <c r="A16" s="34" t="s">
        <v>87</v>
      </c>
      <c r="B16" s="32"/>
      <c r="C16" s="47"/>
      <c r="D16" s="47"/>
      <c r="H16" s="94" t="s">
        <v>224</v>
      </c>
      <c r="I16" s="93"/>
      <c r="J16" s="108"/>
      <c r="K16" s="85"/>
    </row>
    <row r="17" spans="1:11" x14ac:dyDescent="0.25">
      <c r="A17" s="35" t="s">
        <v>88</v>
      </c>
      <c r="B17" s="32"/>
      <c r="C17" s="47">
        <v>429</v>
      </c>
      <c r="D17" s="47">
        <v>-20</v>
      </c>
      <c r="H17" s="95" t="s">
        <v>225</v>
      </c>
      <c r="I17" s="93"/>
      <c r="J17" s="108">
        <v>429</v>
      </c>
      <c r="K17" s="85">
        <v>-20</v>
      </c>
    </row>
    <row r="18" spans="1:11" x14ac:dyDescent="0.25">
      <c r="A18" s="35" t="s">
        <v>89</v>
      </c>
      <c r="B18" s="32"/>
      <c r="C18" s="47">
        <v>506</v>
      </c>
      <c r="D18" s="47">
        <v>-1406</v>
      </c>
      <c r="H18" s="95" t="s">
        <v>226</v>
      </c>
      <c r="I18" s="93"/>
      <c r="J18" s="108">
        <v>506</v>
      </c>
      <c r="K18" s="85">
        <v>-1406</v>
      </c>
    </row>
    <row r="19" spans="1:11" ht="24" x14ac:dyDescent="0.25">
      <c r="A19" s="35" t="s">
        <v>90</v>
      </c>
      <c r="B19" s="32"/>
      <c r="C19" s="47">
        <v>6032</v>
      </c>
      <c r="D19" s="47">
        <v>-7269</v>
      </c>
      <c r="H19" s="95" t="s">
        <v>227</v>
      </c>
      <c r="I19" s="93"/>
      <c r="J19" s="108">
        <v>6032</v>
      </c>
      <c r="K19" s="85">
        <v>-7269</v>
      </c>
    </row>
    <row r="20" spans="1:11" x14ac:dyDescent="0.25">
      <c r="A20" s="35" t="s">
        <v>91</v>
      </c>
      <c r="B20" s="32"/>
      <c r="C20" s="47">
        <v>202</v>
      </c>
      <c r="D20" s="47">
        <v>-3024</v>
      </c>
      <c r="H20" s="95" t="s">
        <v>228</v>
      </c>
      <c r="I20" s="93"/>
      <c r="J20" s="108">
        <v>202</v>
      </c>
      <c r="K20" s="85">
        <v>-3024</v>
      </c>
    </row>
    <row r="21" spans="1:11" x14ac:dyDescent="0.25">
      <c r="A21" s="35" t="s">
        <v>92</v>
      </c>
      <c r="B21" s="32"/>
      <c r="C21" s="47">
        <v>11106</v>
      </c>
      <c r="D21" s="47">
        <v>41914</v>
      </c>
      <c r="H21" s="95" t="s">
        <v>229</v>
      </c>
      <c r="I21" s="93"/>
      <c r="J21" s="108">
        <v>11106</v>
      </c>
      <c r="K21" s="85">
        <v>41914</v>
      </c>
    </row>
    <row r="22" spans="1:11" x14ac:dyDescent="0.25">
      <c r="A22" s="35" t="s">
        <v>93</v>
      </c>
      <c r="B22" s="3"/>
      <c r="C22" s="47">
        <v>-3468</v>
      </c>
      <c r="D22" s="47">
        <v>-11285</v>
      </c>
      <c r="H22" s="95" t="s">
        <v>230</v>
      </c>
      <c r="I22" s="25"/>
      <c r="J22" s="108">
        <v>-3468</v>
      </c>
      <c r="K22" s="85">
        <v>-11285</v>
      </c>
    </row>
    <row r="23" spans="1:11" ht="24" x14ac:dyDescent="0.25">
      <c r="A23" s="35" t="s">
        <v>94</v>
      </c>
      <c r="B23" s="32"/>
      <c r="C23" s="47">
        <v>-5169</v>
      </c>
      <c r="D23" s="47">
        <v>3952</v>
      </c>
      <c r="H23" s="95" t="s">
        <v>231</v>
      </c>
      <c r="I23" s="93"/>
      <c r="J23" s="108">
        <v>-5169</v>
      </c>
      <c r="K23" s="85">
        <v>3952</v>
      </c>
    </row>
    <row r="24" spans="1:11" x14ac:dyDescent="0.25">
      <c r="A24" s="35" t="s">
        <v>95</v>
      </c>
      <c r="B24" s="32"/>
      <c r="C24" s="47">
        <v>28093</v>
      </c>
      <c r="D24" s="47">
        <v>-1653</v>
      </c>
      <c r="H24" s="95" t="s">
        <v>232</v>
      </c>
      <c r="I24" s="93"/>
      <c r="J24" s="108">
        <v>28093</v>
      </c>
      <c r="K24" s="85">
        <v>-1653</v>
      </c>
    </row>
    <row r="25" spans="1:11" ht="15.75" thickBot="1" x14ac:dyDescent="0.3">
      <c r="A25" s="36" t="s">
        <v>96</v>
      </c>
      <c r="B25" s="37"/>
      <c r="C25" s="55">
        <v>-27868</v>
      </c>
      <c r="D25" s="55">
        <v>-68936</v>
      </c>
      <c r="H25" s="97" t="s">
        <v>233</v>
      </c>
      <c r="I25" s="98"/>
      <c r="J25" s="109">
        <v>-27868</v>
      </c>
      <c r="K25" s="110">
        <v>-68936</v>
      </c>
    </row>
    <row r="26" spans="1:11" ht="24.75" thickBot="1" x14ac:dyDescent="0.3">
      <c r="A26" s="38" t="s">
        <v>97</v>
      </c>
      <c r="B26" s="39"/>
      <c r="C26" s="56">
        <f>SUM(C4:C25)</f>
        <v>-14898</v>
      </c>
      <c r="D26" s="56">
        <f>SUM(D4:D25)</f>
        <v>250460</v>
      </c>
      <c r="H26" s="99" t="s">
        <v>234</v>
      </c>
      <c r="I26" s="99"/>
      <c r="J26" s="111">
        <f>SUM(J4:J25)</f>
        <v>-14898</v>
      </c>
      <c r="K26" s="111">
        <f>SUM(K4:K25)</f>
        <v>250460</v>
      </c>
    </row>
    <row r="27" spans="1:11" x14ac:dyDescent="0.25">
      <c r="A27" s="31" t="s">
        <v>98</v>
      </c>
      <c r="B27" s="3"/>
      <c r="C27" s="47"/>
      <c r="D27" s="47"/>
      <c r="H27" s="100" t="s">
        <v>235</v>
      </c>
      <c r="I27" s="25"/>
      <c r="J27" s="108"/>
      <c r="K27" s="85"/>
    </row>
    <row r="28" spans="1:11" x14ac:dyDescent="0.25">
      <c r="A28" s="34" t="s">
        <v>99</v>
      </c>
      <c r="B28" s="3">
        <v>5</v>
      </c>
      <c r="C28" s="47">
        <v>-72645</v>
      </c>
      <c r="D28" s="47">
        <v>-85182</v>
      </c>
      <c r="H28" s="95" t="s">
        <v>236</v>
      </c>
      <c r="I28" s="25">
        <v>5</v>
      </c>
      <c r="J28" s="108">
        <v>-72645</v>
      </c>
      <c r="K28" s="85">
        <v>-85182</v>
      </c>
    </row>
    <row r="29" spans="1:11" x14ac:dyDescent="0.25">
      <c r="A29" s="34" t="s">
        <v>100</v>
      </c>
      <c r="B29" s="3"/>
      <c r="C29" s="47">
        <v>270</v>
      </c>
      <c r="D29" s="47">
        <v>219</v>
      </c>
      <c r="H29" s="95" t="s">
        <v>237</v>
      </c>
      <c r="I29" s="25"/>
      <c r="J29" s="108">
        <v>270</v>
      </c>
      <c r="K29" s="108">
        <v>219</v>
      </c>
    </row>
    <row r="30" spans="1:11" x14ac:dyDescent="0.25">
      <c r="A30" s="34" t="s">
        <v>101</v>
      </c>
      <c r="B30" s="3"/>
      <c r="C30" s="47">
        <v>-1241</v>
      </c>
      <c r="D30" s="47">
        <v>-1058</v>
      </c>
      <c r="H30" s="95" t="s">
        <v>238</v>
      </c>
      <c r="I30" s="25"/>
      <c r="J30" s="108">
        <v>-1241</v>
      </c>
      <c r="K30" s="85">
        <v>-1058</v>
      </c>
    </row>
    <row r="31" spans="1:11" x14ac:dyDescent="0.25">
      <c r="A31" s="34" t="s">
        <v>102</v>
      </c>
      <c r="B31" s="3"/>
      <c r="C31" s="47">
        <v>-2605</v>
      </c>
      <c r="D31" s="47">
        <v>-1829</v>
      </c>
      <c r="H31" s="95" t="s">
        <v>239</v>
      </c>
      <c r="I31" s="25"/>
      <c r="J31" s="108">
        <v>-2605</v>
      </c>
      <c r="K31" s="85">
        <v>-1829</v>
      </c>
    </row>
    <row r="32" spans="1:11" ht="24" x14ac:dyDescent="0.25">
      <c r="A32" s="34" t="s">
        <v>103</v>
      </c>
      <c r="B32" s="3">
        <v>6.7</v>
      </c>
      <c r="C32" s="47">
        <v>13822</v>
      </c>
      <c r="D32" s="47">
        <v>27377</v>
      </c>
      <c r="H32" s="95" t="s">
        <v>240</v>
      </c>
      <c r="I32" s="25" t="s">
        <v>50</v>
      </c>
      <c r="J32" s="108">
        <v>13822</v>
      </c>
      <c r="K32" s="85">
        <v>27377</v>
      </c>
    </row>
    <row r="33" spans="1:11" ht="24" x14ac:dyDescent="0.25">
      <c r="A33" s="34" t="s">
        <v>104</v>
      </c>
      <c r="B33" s="3"/>
      <c r="C33" s="47">
        <v>23639</v>
      </c>
      <c r="D33" s="47">
        <v>79229</v>
      </c>
      <c r="H33" s="95" t="s">
        <v>241</v>
      </c>
      <c r="I33" s="25"/>
      <c r="J33" s="108">
        <v>23639</v>
      </c>
      <c r="K33" s="85">
        <v>79229</v>
      </c>
    </row>
    <row r="34" spans="1:11" ht="24" x14ac:dyDescent="0.25">
      <c r="A34" s="34" t="s">
        <v>105</v>
      </c>
      <c r="B34" s="3"/>
      <c r="C34" s="47">
        <v>2495</v>
      </c>
      <c r="D34" s="47">
        <v>2232</v>
      </c>
      <c r="H34" s="95" t="s">
        <v>242</v>
      </c>
      <c r="I34" s="25"/>
      <c r="J34" s="108">
        <v>2495</v>
      </c>
      <c r="K34" s="85">
        <v>2232</v>
      </c>
    </row>
    <row r="35" spans="1:11" ht="24" x14ac:dyDescent="0.25">
      <c r="A35" s="34" t="s">
        <v>106</v>
      </c>
      <c r="B35" s="3"/>
      <c r="C35" s="47">
        <v>0</v>
      </c>
      <c r="D35" s="47">
        <v>155</v>
      </c>
      <c r="H35" s="95" t="s">
        <v>243</v>
      </c>
      <c r="I35" s="95"/>
      <c r="J35" s="108" t="s">
        <v>23</v>
      </c>
      <c r="K35" s="85">
        <v>155</v>
      </c>
    </row>
    <row r="36" spans="1:11" ht="15.75" thickBot="1" x14ac:dyDescent="0.3">
      <c r="A36" s="36" t="s">
        <v>107</v>
      </c>
      <c r="B36" s="8"/>
      <c r="C36" s="55">
        <v>7111</v>
      </c>
      <c r="D36" s="55">
        <v>11748</v>
      </c>
      <c r="H36" s="101" t="s">
        <v>244</v>
      </c>
      <c r="I36" s="98"/>
      <c r="J36" s="109">
        <v>7111</v>
      </c>
      <c r="K36" s="110">
        <v>11748</v>
      </c>
    </row>
    <row r="37" spans="1:11" ht="24.75" thickBot="1" x14ac:dyDescent="0.3">
      <c r="A37" s="38" t="s">
        <v>108</v>
      </c>
      <c r="B37" s="39"/>
      <c r="C37" s="56">
        <f>SUM(C28:C36)</f>
        <v>-29154</v>
      </c>
      <c r="D37" s="56">
        <f>SUM(D28:D36)</f>
        <v>32891</v>
      </c>
      <c r="H37" s="99" t="s">
        <v>245</v>
      </c>
      <c r="I37" s="102"/>
      <c r="J37" s="114">
        <f>SUM(J28:J36)</f>
        <v>-29154</v>
      </c>
      <c r="K37" s="114">
        <f>SUM(K28:K36)</f>
        <v>32891</v>
      </c>
    </row>
    <row r="38" spans="1:11" x14ac:dyDescent="0.25">
      <c r="A38" s="31" t="s">
        <v>109</v>
      </c>
      <c r="B38" s="3"/>
      <c r="C38" s="47"/>
      <c r="D38" s="47"/>
      <c r="H38" s="100" t="s">
        <v>246</v>
      </c>
      <c r="I38" s="25"/>
      <c r="J38" s="108"/>
      <c r="K38" s="85"/>
    </row>
    <row r="39" spans="1:11" x14ac:dyDescent="0.25">
      <c r="A39" s="34" t="s">
        <v>110</v>
      </c>
      <c r="B39" s="32"/>
      <c r="C39" s="47">
        <v>-918</v>
      </c>
      <c r="D39" s="47">
        <v>-820</v>
      </c>
      <c r="H39" s="95" t="s">
        <v>247</v>
      </c>
      <c r="I39" s="93"/>
      <c r="J39" s="108">
        <v>-918</v>
      </c>
      <c r="K39" s="85">
        <v>-820</v>
      </c>
    </row>
    <row r="40" spans="1:11" ht="24.75" thickBot="1" x14ac:dyDescent="0.3">
      <c r="A40" s="34" t="s">
        <v>111</v>
      </c>
      <c r="B40" s="40"/>
      <c r="C40" s="47">
        <v>-28781</v>
      </c>
      <c r="D40" s="47">
        <v>-128849</v>
      </c>
      <c r="H40" s="95" t="s">
        <v>248</v>
      </c>
      <c r="I40" s="103"/>
      <c r="J40" s="108">
        <v>-28781</v>
      </c>
      <c r="K40" s="85">
        <v>-128849</v>
      </c>
    </row>
    <row r="41" spans="1:11" ht="15.75" thickBot="1" x14ac:dyDescent="0.3">
      <c r="A41" s="41" t="s">
        <v>112</v>
      </c>
      <c r="B41" s="42"/>
      <c r="C41" s="57">
        <f>SUM(C39:C40)</f>
        <v>-29699</v>
      </c>
      <c r="D41" s="57">
        <f>SUM(D39:D40)</f>
        <v>-129669</v>
      </c>
      <c r="H41" s="104" t="s">
        <v>249</v>
      </c>
      <c r="I41" s="105"/>
      <c r="J41" s="115">
        <f>SUM(J39:J40)</f>
        <v>-29699</v>
      </c>
      <c r="K41" s="115">
        <f>SUM(K39:K40)</f>
        <v>-129669</v>
      </c>
    </row>
    <row r="42" spans="1:11" x14ac:dyDescent="0.25">
      <c r="A42" s="34" t="s">
        <v>113</v>
      </c>
      <c r="B42" s="32"/>
      <c r="C42" s="47">
        <v>-73751</v>
      </c>
      <c r="D42" s="47">
        <v>153682</v>
      </c>
      <c r="H42" s="95" t="s">
        <v>250</v>
      </c>
      <c r="I42" s="93"/>
      <c r="J42" s="108">
        <v>-73751</v>
      </c>
      <c r="K42" s="85">
        <v>153682</v>
      </c>
    </row>
    <row r="43" spans="1:11" ht="24" x14ac:dyDescent="0.25">
      <c r="A43" s="34" t="s">
        <v>114</v>
      </c>
      <c r="B43" s="32">
        <v>8</v>
      </c>
      <c r="C43" s="47">
        <v>180245</v>
      </c>
      <c r="D43" s="47">
        <v>119036</v>
      </c>
      <c r="H43" s="95" t="s">
        <v>251</v>
      </c>
      <c r="I43" s="25">
        <v>8</v>
      </c>
      <c r="J43" s="108">
        <v>180245</v>
      </c>
      <c r="K43" s="85">
        <v>119036</v>
      </c>
    </row>
    <row r="44" spans="1:11" ht="24.75" thickBot="1" x14ac:dyDescent="0.3">
      <c r="A44" s="34" t="s">
        <v>115</v>
      </c>
      <c r="B44" s="3"/>
      <c r="C44" s="47">
        <v>34365</v>
      </c>
      <c r="D44" s="47">
        <v>-369</v>
      </c>
      <c r="H44" s="95" t="s">
        <v>252</v>
      </c>
      <c r="I44" s="25"/>
      <c r="J44" s="108">
        <v>34365</v>
      </c>
      <c r="K44" s="85">
        <v>-369</v>
      </c>
    </row>
    <row r="45" spans="1:11" ht="24.75" thickBot="1" x14ac:dyDescent="0.3">
      <c r="A45" s="43" t="s">
        <v>116</v>
      </c>
      <c r="B45" s="44">
        <v>8</v>
      </c>
      <c r="C45" s="58">
        <v>140859</v>
      </c>
      <c r="D45" s="58">
        <v>272349</v>
      </c>
      <c r="H45" s="106" t="s">
        <v>253</v>
      </c>
      <c r="I45" s="107">
        <v>8</v>
      </c>
      <c r="J45" s="116">
        <f>SUM(J42:J44)</f>
        <v>140859</v>
      </c>
      <c r="K45" s="116">
        <f>SUM(K42:K44)</f>
        <v>272349</v>
      </c>
    </row>
  </sheetData>
  <mergeCells count="2">
    <mergeCell ref="C1:D1"/>
    <mergeCell ref="J1:K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"/>
  <sheetViews>
    <sheetView tabSelected="1" zoomScale="85" zoomScaleNormal="85" workbookViewId="0">
      <selection activeCell="K25" sqref="K25"/>
    </sheetView>
  </sheetViews>
  <sheetFormatPr defaultRowHeight="15" x14ac:dyDescent="0.25"/>
  <cols>
    <col min="2" max="2" width="48.7109375" style="62" customWidth="1"/>
    <col min="11" max="11" width="40.42578125" customWidth="1"/>
    <col min="13" max="13" width="28.42578125" bestFit="1" customWidth="1"/>
    <col min="15" max="15" width="23.5703125" bestFit="1" customWidth="1"/>
  </cols>
  <sheetData>
    <row r="1" spans="1:25" ht="16.5" thickBot="1" x14ac:dyDescent="0.3">
      <c r="A1" s="17"/>
      <c r="B1" s="59"/>
      <c r="C1" s="1"/>
      <c r="D1" s="1"/>
      <c r="E1" s="1"/>
      <c r="F1" s="1"/>
      <c r="G1" s="1"/>
      <c r="H1" s="1"/>
      <c r="L1" s="121"/>
      <c r="M1" s="121"/>
      <c r="N1" s="121"/>
      <c r="O1" s="121"/>
      <c r="P1" s="121"/>
      <c r="Q1" s="121"/>
    </row>
    <row r="2" spans="1:25" ht="48" x14ac:dyDescent="0.25">
      <c r="A2" s="17"/>
      <c r="B2" s="63"/>
      <c r="C2" s="15" t="s">
        <v>28</v>
      </c>
      <c r="D2" s="15" t="s">
        <v>117</v>
      </c>
      <c r="E2" s="15" t="s">
        <v>118</v>
      </c>
      <c r="F2" s="15" t="s">
        <v>120</v>
      </c>
      <c r="G2" s="15" t="s">
        <v>122</v>
      </c>
      <c r="H2" s="15" t="s">
        <v>123</v>
      </c>
      <c r="K2" s="146"/>
      <c r="L2" s="74" t="s">
        <v>254</v>
      </c>
      <c r="M2" s="148" t="s">
        <v>256</v>
      </c>
      <c r="N2" s="74" t="s">
        <v>257</v>
      </c>
      <c r="O2" s="148" t="s">
        <v>166</v>
      </c>
      <c r="P2" s="74" t="s">
        <v>259</v>
      </c>
      <c r="Q2" s="148" t="s">
        <v>168</v>
      </c>
    </row>
    <row r="3" spans="1:25" ht="16.5" thickBot="1" x14ac:dyDescent="0.3">
      <c r="A3" s="17"/>
      <c r="B3" s="59"/>
      <c r="C3" s="45"/>
      <c r="D3" s="45"/>
      <c r="E3" s="1" t="s">
        <v>119</v>
      </c>
      <c r="F3" s="1" t="s">
        <v>121</v>
      </c>
      <c r="G3" s="45"/>
      <c r="H3" s="1" t="s">
        <v>124</v>
      </c>
      <c r="K3" s="147"/>
      <c r="L3" s="27" t="s">
        <v>255</v>
      </c>
      <c r="M3" s="134"/>
      <c r="N3" s="27" t="s">
        <v>258</v>
      </c>
      <c r="O3" s="134"/>
      <c r="P3" s="27" t="s">
        <v>260</v>
      </c>
      <c r="Q3" s="134"/>
    </row>
    <row r="4" spans="1:25" ht="15.75" x14ac:dyDescent="0.25">
      <c r="A4" s="17"/>
      <c r="B4" s="2" t="s">
        <v>125</v>
      </c>
      <c r="C4" s="64">
        <v>263095</v>
      </c>
      <c r="D4" s="64">
        <v>-100126</v>
      </c>
      <c r="E4" s="64">
        <v>2482</v>
      </c>
      <c r="F4" s="64">
        <v>1185815</v>
      </c>
      <c r="G4" s="64">
        <v>22509</v>
      </c>
      <c r="H4" s="65">
        <f>SUM(C4:G4)</f>
        <v>1373775</v>
      </c>
      <c r="K4" s="2" t="s">
        <v>261</v>
      </c>
      <c r="L4" s="118">
        <v>263095</v>
      </c>
      <c r="M4" s="118">
        <v>-100126</v>
      </c>
      <c r="N4" s="118">
        <v>2482</v>
      </c>
      <c r="O4" s="118">
        <v>1185815</v>
      </c>
      <c r="P4" s="118">
        <v>22509</v>
      </c>
      <c r="Q4" s="119">
        <v>1373775</v>
      </c>
      <c r="R4" s="54"/>
      <c r="S4" s="54"/>
      <c r="T4" s="54"/>
      <c r="U4" s="54"/>
      <c r="V4" s="54"/>
      <c r="W4" s="54"/>
      <c r="X4" s="54"/>
      <c r="Y4" s="54"/>
    </row>
    <row r="5" spans="1:25" ht="15.75" customHeight="1" x14ac:dyDescent="0.25">
      <c r="B5" s="6" t="s">
        <v>64</v>
      </c>
      <c r="C5" s="47" t="s">
        <v>23</v>
      </c>
      <c r="D5" s="47" t="s">
        <v>23</v>
      </c>
      <c r="E5" s="47" t="s">
        <v>23</v>
      </c>
      <c r="F5" s="47">
        <v>241996</v>
      </c>
      <c r="G5" s="47" t="s">
        <v>23</v>
      </c>
      <c r="H5" s="47">
        <v>241996</v>
      </c>
      <c r="K5" s="6" t="s">
        <v>203</v>
      </c>
      <c r="L5" s="85" t="s">
        <v>23</v>
      </c>
      <c r="M5" s="85" t="s">
        <v>23</v>
      </c>
      <c r="N5" s="85" t="s">
        <v>23</v>
      </c>
      <c r="O5" s="85">
        <v>241996</v>
      </c>
      <c r="P5" s="85" t="s">
        <v>23</v>
      </c>
      <c r="Q5" s="108">
        <v>241996</v>
      </c>
      <c r="R5" s="54"/>
      <c r="S5" s="54"/>
      <c r="T5" s="54"/>
      <c r="U5" s="54"/>
      <c r="V5" s="54"/>
      <c r="W5" s="54"/>
      <c r="X5" s="54"/>
      <c r="Y5" s="54"/>
    </row>
    <row r="6" spans="1:25" ht="24" customHeight="1" thickBot="1" x14ac:dyDescent="0.3">
      <c r="B6" s="7" t="s">
        <v>126</v>
      </c>
      <c r="C6" s="55" t="s">
        <v>23</v>
      </c>
      <c r="D6" s="55" t="s">
        <v>23</v>
      </c>
      <c r="E6" s="55" t="s">
        <v>23</v>
      </c>
      <c r="F6" s="55" t="s">
        <v>23</v>
      </c>
      <c r="G6" s="55">
        <v>52313</v>
      </c>
      <c r="H6" s="55">
        <v>52313</v>
      </c>
      <c r="K6" s="7" t="s">
        <v>262</v>
      </c>
      <c r="L6" s="110" t="s">
        <v>23</v>
      </c>
      <c r="M6" s="110" t="s">
        <v>23</v>
      </c>
      <c r="N6" s="110" t="s">
        <v>23</v>
      </c>
      <c r="O6" s="110" t="s">
        <v>23</v>
      </c>
      <c r="P6" s="110">
        <v>52313</v>
      </c>
      <c r="Q6" s="109">
        <v>52313</v>
      </c>
      <c r="R6" s="54"/>
      <c r="S6" s="54"/>
      <c r="T6" s="54"/>
      <c r="U6" s="54"/>
      <c r="V6" s="54"/>
      <c r="W6" s="54"/>
      <c r="X6" s="54"/>
      <c r="Y6" s="54"/>
    </row>
    <row r="7" spans="1:25" ht="24" customHeight="1" x14ac:dyDescent="0.25">
      <c r="B7" s="60" t="s">
        <v>127</v>
      </c>
      <c r="C7" s="64" t="s">
        <v>23</v>
      </c>
      <c r="D7" s="64" t="s">
        <v>23</v>
      </c>
      <c r="E7" s="64" t="s">
        <v>23</v>
      </c>
      <c r="F7" s="64">
        <v>241996</v>
      </c>
      <c r="G7" s="64">
        <v>52313</v>
      </c>
      <c r="H7" s="64">
        <v>294309</v>
      </c>
      <c r="K7" s="2" t="s">
        <v>263</v>
      </c>
      <c r="L7" s="118" t="s">
        <v>23</v>
      </c>
      <c r="M7" s="118" t="s">
        <v>23</v>
      </c>
      <c r="N7" s="118" t="s">
        <v>23</v>
      </c>
      <c r="O7" s="118">
        <v>241996</v>
      </c>
      <c r="P7" s="118">
        <v>52313</v>
      </c>
      <c r="Q7" s="119">
        <v>294309</v>
      </c>
      <c r="R7" s="54"/>
      <c r="S7" s="54"/>
      <c r="T7" s="54"/>
      <c r="U7" s="54"/>
      <c r="V7" s="54"/>
      <c r="W7" s="54"/>
      <c r="X7" s="54"/>
      <c r="Y7" s="54"/>
    </row>
    <row r="8" spans="1:25" ht="24" customHeight="1" x14ac:dyDescent="0.25">
      <c r="B8" s="6" t="s">
        <v>82</v>
      </c>
      <c r="C8" s="47" t="s">
        <v>23</v>
      </c>
      <c r="D8" s="47" t="s">
        <v>23</v>
      </c>
      <c r="E8" s="47">
        <v>-69</v>
      </c>
      <c r="F8" s="47" t="s">
        <v>23</v>
      </c>
      <c r="G8" s="47" t="s">
        <v>23</v>
      </c>
      <c r="H8" s="47">
        <v>-69</v>
      </c>
      <c r="K8" s="6" t="s">
        <v>219</v>
      </c>
      <c r="L8" s="85" t="s">
        <v>23</v>
      </c>
      <c r="M8" s="85" t="s">
        <v>23</v>
      </c>
      <c r="N8" s="85">
        <v>-69</v>
      </c>
      <c r="O8" s="85" t="s">
        <v>23</v>
      </c>
      <c r="P8" s="85" t="s">
        <v>23</v>
      </c>
      <c r="Q8" s="85">
        <v>-69</v>
      </c>
      <c r="R8" s="54"/>
      <c r="S8" s="54"/>
      <c r="T8" s="54"/>
      <c r="U8" s="54"/>
      <c r="V8" s="54"/>
      <c r="W8" s="54"/>
      <c r="X8" s="54"/>
      <c r="Y8" s="54"/>
    </row>
    <row r="9" spans="1:25" ht="24" customHeight="1" x14ac:dyDescent="0.25">
      <c r="B9" s="6" t="s">
        <v>128</v>
      </c>
      <c r="C9" s="47" t="s">
        <v>23</v>
      </c>
      <c r="D9" s="47">
        <v>35</v>
      </c>
      <c r="E9" s="47" t="s">
        <v>23</v>
      </c>
      <c r="F9" s="47" t="s">
        <v>23</v>
      </c>
      <c r="G9" s="47" t="s">
        <v>23</v>
      </c>
      <c r="H9" s="47">
        <v>35</v>
      </c>
      <c r="K9" s="6" t="s">
        <v>264</v>
      </c>
      <c r="L9" s="85" t="s">
        <v>23</v>
      </c>
      <c r="M9" s="85">
        <v>35</v>
      </c>
      <c r="N9" s="85" t="s">
        <v>23</v>
      </c>
      <c r="O9" s="85" t="s">
        <v>23</v>
      </c>
      <c r="P9" s="85" t="s">
        <v>23</v>
      </c>
      <c r="Q9" s="108">
        <v>35</v>
      </c>
      <c r="R9" s="54"/>
      <c r="S9" s="54"/>
      <c r="T9" s="54"/>
      <c r="U9" s="54"/>
      <c r="V9" s="54"/>
      <c r="W9" s="54"/>
      <c r="X9" s="54"/>
      <c r="Y9" s="54"/>
    </row>
    <row r="10" spans="1:25" ht="24.75" thickBot="1" x14ac:dyDescent="0.3">
      <c r="B10" s="7" t="s">
        <v>129</v>
      </c>
      <c r="C10" s="55" t="s">
        <v>130</v>
      </c>
      <c r="D10" s="55" t="s">
        <v>23</v>
      </c>
      <c r="E10" s="55" t="s">
        <v>130</v>
      </c>
      <c r="F10" s="55">
        <v>-134683</v>
      </c>
      <c r="G10" s="55" t="s">
        <v>131</v>
      </c>
      <c r="H10" s="55">
        <v>-134683</v>
      </c>
      <c r="K10" s="117" t="s">
        <v>265</v>
      </c>
      <c r="L10" s="120" t="s">
        <v>23</v>
      </c>
      <c r="M10" s="120" t="s">
        <v>23</v>
      </c>
      <c r="N10" s="120" t="s">
        <v>23</v>
      </c>
      <c r="O10" s="120">
        <v>-134683</v>
      </c>
      <c r="P10" s="120" t="s">
        <v>266</v>
      </c>
      <c r="Q10" s="120">
        <v>-134683</v>
      </c>
      <c r="R10" s="54"/>
      <c r="S10" s="54"/>
      <c r="T10" s="54"/>
      <c r="U10" s="54"/>
      <c r="V10" s="54"/>
      <c r="W10" s="54"/>
      <c r="X10" s="54"/>
      <c r="Y10" s="54"/>
    </row>
    <row r="11" spans="1:25" ht="16.5" thickBot="1" x14ac:dyDescent="0.3">
      <c r="A11" s="17"/>
      <c r="B11" s="9" t="s">
        <v>132</v>
      </c>
      <c r="C11" s="56">
        <f>SUM(C4:C10)</f>
        <v>263095</v>
      </c>
      <c r="D11" s="56">
        <f t="shared" ref="D11:E11" si="0">SUM(D4:D10)</f>
        <v>-100091</v>
      </c>
      <c r="E11" s="56">
        <f t="shared" si="0"/>
        <v>2413</v>
      </c>
      <c r="F11" s="56">
        <f>SUM(F4:F10)-F7</f>
        <v>1293128</v>
      </c>
      <c r="G11" s="56">
        <f>SUM(G4:G10)-G7</f>
        <v>74822</v>
      </c>
      <c r="H11" s="56">
        <f>SUM(H4:H10)-H7</f>
        <v>1533367</v>
      </c>
      <c r="K11" s="9" t="s">
        <v>267</v>
      </c>
      <c r="L11" s="114">
        <f>SUM(L4:L10)</f>
        <v>263095</v>
      </c>
      <c r="M11" s="114">
        <v>-100091</v>
      </c>
      <c r="N11" s="114">
        <v>2413</v>
      </c>
      <c r="O11" s="114">
        <v>1293128</v>
      </c>
      <c r="P11" s="114">
        <v>74822</v>
      </c>
      <c r="Q11" s="111">
        <v>1533367</v>
      </c>
      <c r="R11" s="54"/>
      <c r="S11" s="54"/>
      <c r="T11" s="54"/>
      <c r="U11" s="54"/>
      <c r="V11" s="54"/>
      <c r="W11" s="54"/>
      <c r="X11" s="54"/>
      <c r="Y11" s="54"/>
    </row>
    <row r="12" spans="1:25" ht="15.75" x14ac:dyDescent="0.25">
      <c r="A12" s="17"/>
      <c r="B12" s="2" t="s">
        <v>133</v>
      </c>
      <c r="C12" s="64">
        <v>263095</v>
      </c>
      <c r="D12" s="64">
        <v>-100091</v>
      </c>
      <c r="E12" s="64">
        <v>2355</v>
      </c>
      <c r="F12" s="64">
        <v>1098170</v>
      </c>
      <c r="G12" s="64">
        <v>75587</v>
      </c>
      <c r="H12" s="65">
        <v>1339116</v>
      </c>
      <c r="K12" s="2" t="s">
        <v>268</v>
      </c>
      <c r="L12" s="118">
        <v>263095</v>
      </c>
      <c r="M12" s="118">
        <v>-100091</v>
      </c>
      <c r="N12" s="118">
        <v>2355</v>
      </c>
      <c r="O12" s="118">
        <v>1098170</v>
      </c>
      <c r="P12" s="118">
        <v>75587</v>
      </c>
      <c r="Q12" s="119">
        <v>1339116</v>
      </c>
      <c r="R12" s="54"/>
      <c r="S12" s="54"/>
      <c r="T12" s="54"/>
      <c r="U12" s="54"/>
      <c r="V12" s="54"/>
      <c r="W12" s="54"/>
      <c r="X12" s="54"/>
      <c r="Y12" s="54"/>
    </row>
    <row r="13" spans="1:25" ht="15.75" x14ac:dyDescent="0.25">
      <c r="A13" s="17"/>
      <c r="B13" s="6" t="s">
        <v>64</v>
      </c>
      <c r="C13" s="47" t="s">
        <v>23</v>
      </c>
      <c r="D13" s="47" t="s">
        <v>23</v>
      </c>
      <c r="E13" s="47" t="s">
        <v>23</v>
      </c>
      <c r="F13" s="47">
        <v>137773</v>
      </c>
      <c r="G13" s="47" t="s">
        <v>23</v>
      </c>
      <c r="H13" s="47">
        <v>137773</v>
      </c>
      <c r="K13" s="6" t="s">
        <v>203</v>
      </c>
      <c r="L13" s="85" t="s">
        <v>23</v>
      </c>
      <c r="M13" s="85" t="s">
        <v>23</v>
      </c>
      <c r="N13" s="85" t="s">
        <v>23</v>
      </c>
      <c r="O13" s="85">
        <v>137773</v>
      </c>
      <c r="P13" s="85" t="s">
        <v>23</v>
      </c>
      <c r="Q13" s="108">
        <v>137773</v>
      </c>
      <c r="R13" s="54"/>
      <c r="S13" s="54"/>
      <c r="T13" s="54"/>
      <c r="U13" s="54"/>
      <c r="V13" s="54"/>
      <c r="W13" s="54"/>
      <c r="X13" s="54"/>
      <c r="Y13" s="54"/>
    </row>
    <row r="14" spans="1:25" ht="16.5" thickBot="1" x14ac:dyDescent="0.3">
      <c r="A14" s="17"/>
      <c r="B14" s="7" t="s">
        <v>126</v>
      </c>
      <c r="C14" s="55" t="s">
        <v>23</v>
      </c>
      <c r="D14" s="55" t="s">
        <v>23</v>
      </c>
      <c r="E14" s="55" t="s">
        <v>23</v>
      </c>
      <c r="F14" s="55" t="s">
        <v>23</v>
      </c>
      <c r="G14" s="55">
        <v>155018</v>
      </c>
      <c r="H14" s="55">
        <v>155018</v>
      </c>
      <c r="K14" s="7" t="s">
        <v>262</v>
      </c>
      <c r="L14" s="110" t="s">
        <v>23</v>
      </c>
      <c r="M14" s="110" t="s">
        <v>23</v>
      </c>
      <c r="N14" s="110" t="s">
        <v>23</v>
      </c>
      <c r="O14" s="110" t="s">
        <v>23</v>
      </c>
      <c r="P14" s="110">
        <v>155018</v>
      </c>
      <c r="Q14" s="109">
        <v>155018</v>
      </c>
      <c r="R14" s="54"/>
      <c r="S14" s="54"/>
      <c r="T14" s="54"/>
      <c r="U14" s="54"/>
      <c r="V14" s="54"/>
      <c r="W14" s="54"/>
      <c r="X14" s="54"/>
      <c r="Y14" s="54"/>
    </row>
    <row r="15" spans="1:25" ht="15.75" x14ac:dyDescent="0.25">
      <c r="A15" s="17"/>
      <c r="B15" s="2" t="s">
        <v>127</v>
      </c>
      <c r="C15" s="64" t="s">
        <v>23</v>
      </c>
      <c r="D15" s="64" t="s">
        <v>23</v>
      </c>
      <c r="E15" s="64" t="s">
        <v>23</v>
      </c>
      <c r="F15" s="64">
        <v>137773</v>
      </c>
      <c r="G15" s="64">
        <v>155018</v>
      </c>
      <c r="H15" s="66">
        <v>292791</v>
      </c>
      <c r="K15" s="2" t="s">
        <v>263</v>
      </c>
      <c r="L15" s="119">
        <f t="shared" ref="L15:N15" si="1">SUM(L13:L14)</f>
        <v>0</v>
      </c>
      <c r="M15" s="119">
        <f t="shared" si="1"/>
        <v>0</v>
      </c>
      <c r="N15" s="119">
        <f t="shared" si="1"/>
        <v>0</v>
      </c>
      <c r="O15" s="119">
        <f>SUM(O13:O14)</f>
        <v>137773</v>
      </c>
      <c r="P15" s="119">
        <f t="shared" ref="P15:Q15" si="2">SUM(P13:P14)</f>
        <v>155018</v>
      </c>
      <c r="Q15" s="119">
        <f t="shared" si="2"/>
        <v>292791</v>
      </c>
      <c r="R15" s="54"/>
      <c r="S15" s="54"/>
      <c r="T15" s="54"/>
      <c r="U15" s="54"/>
      <c r="V15" s="54"/>
      <c r="W15" s="54"/>
      <c r="X15" s="54"/>
      <c r="Y15" s="54"/>
    </row>
    <row r="16" spans="1:25" ht="24.75" thickBot="1" x14ac:dyDescent="0.3">
      <c r="A16" s="17"/>
      <c r="B16" s="6" t="s">
        <v>129</v>
      </c>
      <c r="C16" s="47" t="s">
        <v>130</v>
      </c>
      <c r="D16" s="47" t="s">
        <v>23</v>
      </c>
      <c r="E16" s="47" t="s">
        <v>130</v>
      </c>
      <c r="F16" s="47">
        <v>-30080</v>
      </c>
      <c r="G16" s="47" t="s">
        <v>131</v>
      </c>
      <c r="H16" s="55">
        <v>-30080</v>
      </c>
      <c r="K16" s="117" t="s">
        <v>265</v>
      </c>
      <c r="L16" s="120" t="s">
        <v>23</v>
      </c>
      <c r="M16" s="120" t="s">
        <v>23</v>
      </c>
      <c r="N16" s="120" t="s">
        <v>23</v>
      </c>
      <c r="O16" s="120">
        <v>-30080</v>
      </c>
      <c r="P16" s="120" t="s">
        <v>131</v>
      </c>
      <c r="Q16" s="120">
        <v>-30080</v>
      </c>
      <c r="R16" s="54"/>
      <c r="S16" s="54"/>
      <c r="T16" s="54"/>
      <c r="U16" s="54"/>
      <c r="V16" s="54"/>
      <c r="W16" s="54"/>
      <c r="X16" s="54"/>
      <c r="Y16" s="54"/>
    </row>
    <row r="17" spans="1:25" ht="16.5" thickBot="1" x14ac:dyDescent="0.3">
      <c r="A17" s="17"/>
      <c r="B17" s="61" t="s">
        <v>134</v>
      </c>
      <c r="C17" s="57">
        <v>263095</v>
      </c>
      <c r="D17" s="57">
        <v>-100091</v>
      </c>
      <c r="E17" s="57">
        <v>2355</v>
      </c>
      <c r="F17" s="57">
        <f t="shared" ref="F17:G17" si="3">SUM(F12:F16)-F15</f>
        <v>1205863</v>
      </c>
      <c r="G17" s="57">
        <f t="shared" si="3"/>
        <v>230605</v>
      </c>
      <c r="H17" s="57">
        <f>SUM(H12:H16)-H15</f>
        <v>1601827</v>
      </c>
      <c r="K17" s="9" t="s">
        <v>269</v>
      </c>
      <c r="L17" s="111">
        <f t="shared" ref="L17:P17" si="4">SUM(L12:L16)-L15</f>
        <v>263095</v>
      </c>
      <c r="M17" s="111">
        <f t="shared" si="4"/>
        <v>-100091</v>
      </c>
      <c r="N17" s="111">
        <f t="shared" si="4"/>
        <v>2355</v>
      </c>
      <c r="O17" s="111">
        <f t="shared" si="4"/>
        <v>1205863</v>
      </c>
      <c r="P17" s="111">
        <f t="shared" si="4"/>
        <v>230605</v>
      </c>
      <c r="Q17" s="111">
        <f>SUM(Q12:Q16)-Q15</f>
        <v>1601827</v>
      </c>
      <c r="R17" s="54"/>
      <c r="S17" s="54"/>
      <c r="T17" s="54"/>
      <c r="U17" s="54"/>
      <c r="V17" s="54"/>
      <c r="W17" s="54"/>
      <c r="X17" s="54"/>
      <c r="Y17" s="54"/>
    </row>
  </sheetData>
  <mergeCells count="4">
    <mergeCell ref="K2:K3"/>
    <mergeCell ref="M2:M3"/>
    <mergeCell ref="O2:O3"/>
    <mergeCell ref="Q2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BS</vt:lpstr>
      <vt:lpstr>PnL</vt:lpstr>
      <vt:lpstr>CFS</vt:lpstr>
      <vt:lpstr>CE</vt:lpstr>
      <vt:lpstr>BS!_Hlk299381319</vt:lpstr>
      <vt:lpstr>BS!OLE_LINK2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2015-11-05T09:29:18Z</dcterms:modified>
</cp:coreProperties>
</file>