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\Downloads\"/>
    </mc:Choice>
  </mc:AlternateContent>
  <bookViews>
    <workbookView xWindow="0" yWindow="0" windowWidth="20430" windowHeight="7710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A1" i="3" s="1"/>
  <c r="A1" i="4" s="1"/>
  <c r="F4" i="3" l="1"/>
  <c r="D4" i="3"/>
  <c r="F47" i="3" l="1"/>
  <c r="G10" i="4" l="1"/>
  <c r="G9" i="4"/>
  <c r="F12" i="4" l="1"/>
  <c r="D40" i="3" l="1"/>
  <c r="F23" i="1" l="1"/>
  <c r="F40" i="3" l="1"/>
  <c r="H53" i="1"/>
  <c r="F53" i="1"/>
  <c r="H43" i="1"/>
  <c r="F43" i="1"/>
  <c r="H33" i="1"/>
  <c r="F33" i="1"/>
  <c r="H23" i="1"/>
  <c r="H12" i="1"/>
  <c r="F12" i="1"/>
  <c r="F25" i="1" s="1"/>
  <c r="H25" i="1" l="1"/>
  <c r="F34" i="1"/>
  <c r="F55" i="1" s="1"/>
  <c r="D47" i="3" l="1"/>
  <c r="G4" i="4" l="1"/>
  <c r="B13" i="4"/>
  <c r="D13" i="4"/>
  <c r="G11" i="4"/>
  <c r="G8" i="4"/>
  <c r="G7" i="4"/>
  <c r="G6" i="4"/>
  <c r="H9" i="2" l="1"/>
  <c r="H12" i="2" s="1"/>
  <c r="H17" i="2" s="1"/>
  <c r="F9" i="2"/>
  <c r="H34" i="1"/>
  <c r="H55" i="1" s="1"/>
  <c r="H59" i="1" s="1"/>
  <c r="H19" i="2" l="1"/>
  <c r="H22" i="2" s="1"/>
  <c r="F5" i="3"/>
  <c r="F15" i="3" s="1"/>
  <c r="F24" i="3" s="1"/>
  <c r="F27" i="3" s="1"/>
  <c r="F12" i="2"/>
  <c r="F17" i="2" s="1"/>
  <c r="F59" i="1"/>
  <c r="F19" i="2" l="1"/>
  <c r="D5" i="3"/>
  <c r="D15" i="3" s="1"/>
  <c r="D24" i="3" s="1"/>
  <c r="D27" i="3" s="1"/>
  <c r="D50" i="3" s="1"/>
  <c r="D53" i="3" s="1"/>
  <c r="D56" i="3" s="1"/>
  <c r="F22" i="2" l="1"/>
  <c r="G5" i="4"/>
  <c r="G13" i="4" s="1"/>
  <c r="F13" i="4"/>
</calcChain>
</file>

<file path=xl/sharedStrings.xml><?xml version="1.0" encoding="utf-8"?>
<sst xmlns="http://schemas.openxmlformats.org/spreadsheetml/2006/main" count="169" uniqueCount="137">
  <si>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</si>
  <si>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</si>
  <si>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</si>
  <si>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</si>
  <si>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</si>
  <si>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</si>
  <si>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</si>
  <si>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</si>
  <si>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</si>
  <si>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</si>
  <si>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</si>
  <si>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</si>
  <si>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</si>
  <si>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</si>
  <si>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</si>
  <si>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</si>
  <si>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</si>
  <si>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</si>
  <si>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</si>
  <si>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</si>
  <si>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</si>
  <si>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</si>
  <si>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</si>
  <si>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</si>
  <si>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</si>
  <si>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</si>
  <si>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</si>
  <si>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</si>
  <si>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</si>
  <si>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</si>
  <si>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</si>
  <si>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</si>
  <si>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</si>
  <si>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</si>
  <si>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</si>
  <si>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</si>
  <si>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</si>
  <si>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</si>
  <si>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</si>
  <si>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</si>
  <si>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</si>
  <si>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</si>
  <si>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</si>
  <si>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</si>
  <si>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</si>
  <si>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</si>
  <si>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</si>
  <si>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</si>
  <si>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</si>
  <si>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</si>
  <si>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</si>
  <si>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</si>
  <si>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</si>
  <si>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</si>
  <si>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</si>
  <si>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</si>
  <si>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</si>
  <si>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</si>
  <si>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</si>
  <si>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</si>
  <si>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</si>
  <si>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</si>
  <si>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</si>
  <si>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</si>
  <si>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</si>
  <si>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</si>
  <si>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</si>
  <si>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</si>
  <si>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</si>
  <si>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</si>
  <si>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</si>
  <si>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</si>
  <si>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</si>
  <si>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</si>
  <si>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</si>
  <si>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</si>
  <si>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</si>
  <si>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</si>
  <si>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</si>
  <si>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</si>
  <si>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</si>
  <si>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</si>
  <si>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</si>
  <si>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</si>
  <si>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</si>
  <si>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</si>
  <si>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</si>
  <si>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</si>
  <si>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</si>
  <si>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</si>
  <si>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</si>
  <si>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</si>
  <si>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</si>
  <si>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</si>
  <si>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</si>
  <si>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</si>
  <si>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</si>
  <si>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</si>
  <si>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</si>
  <si>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</si>
  <si>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</si>
  <si>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</si>
  <si>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Нераспре-деленный доход  </t>
  </si>
  <si>
    <t xml:space="preserve"> Всего капитал </t>
  </si>
  <si>
    <t>-</t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</si>
  <si>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</si>
  <si>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</si>
  <si>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</si>
  <si>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</si>
  <si>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</si>
  <si>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</si>
  <si>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</si>
  <si>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Выкуп собственных акций</t>
  </si>
  <si>
    <t>ДЕНЕЖНЫЕ СРЕДСТВА И ИХ ЭКВИВАЛЕНТЫ, конец периода</t>
  </si>
  <si>
    <t>Убыток от выкупа акций</t>
  </si>
  <si>
    <t>На 31 декабря 2020 года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</si>
  <si>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</si>
  <si>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</si>
  <si>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</si>
  <si>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</si>
  <si>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</si>
  <si>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>На 30 июня 2021 года</t>
  </si>
  <si>
    <t xml:space="preserve">TOO "RG BRANDS KAZAKHSTAN" </t>
  </si>
  <si>
    <t>Отчет о финансовом положении по состоянию на 30 июня 2021 года</t>
  </si>
  <si>
    <t>Активы в офрме права пользования</t>
  </si>
  <si>
    <r>
      <t xml:space="preserve">Отчет о прибылях и убытках и прочем совокупном доходе за период, закончившийся 30 июня 2021 года                                         </t>
    </r>
    <r>
      <rPr>
        <sz val="10"/>
        <rFont val="Arial Cyr"/>
        <charset val="204"/>
      </rPr>
      <t xml:space="preserve"> </t>
    </r>
  </si>
  <si>
    <t>Агыбаев А.Е.</t>
  </si>
  <si>
    <t>Генеральный директор</t>
  </si>
  <si>
    <t>Мальковская О.В.</t>
  </si>
  <si>
    <t>Отчет о движении денежных средств
за период, закончившийся на 30 июня 2021 года (косвенный метод)</t>
  </si>
  <si>
    <t xml:space="preserve">Отчет об изменениях  в собственном капитале за период, закончившийся 30 июня 2021 г.                </t>
  </si>
  <si>
    <t>Уставный
капитал</t>
  </si>
  <si>
    <t>6 месяцев закончившиеся 30 июня</t>
  </si>
  <si>
    <t>2021г.</t>
  </si>
  <si>
    <t>2020г.</t>
  </si>
  <si>
    <t xml:space="preserve">На 31 декабря 2020г. </t>
  </si>
  <si>
    <t xml:space="preserve">На 30 июня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</si>
</sst>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8" fillId="0" borderId="0" xfId="0" applyNumberFormat="1" applyFont="1" applyAlignment="1">
      <alignment horizontal="center" wrapText="1"/>
    </xf>
    <xf numFmtId="166" fontId="69" fillId="0" borderId="0" xfId="0" applyNumberFormat="1" applyFont="1" applyAlignment="1">
      <alignment horizontal="center"/>
    </xf>
    <xf numFmtId="166" fontId="68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166" fontId="71" fillId="0" borderId="0" xfId="0" applyNumberFormat="1" applyFont="1" applyFill="1" applyAlignment="1">
      <alignment horizontal="right"/>
    </xf>
    <xf numFmtId="172" fontId="14" fillId="0" borderId="0" xfId="40" applyNumberFormat="1" applyFont="1" applyFill="1" applyBorder="1" applyAlignment="1">
      <alignment horizontal="center" vertical="center"/>
    </xf>
    <xf numFmtId="166" fontId="71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73" fontId="60" fillId="0" borderId="16" xfId="1164" applyNumberFormat="1" applyFont="1" applyFill="1" applyBorder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0" fontId="7" fillId="0" borderId="0" xfId="1" applyFont="1" applyBorder="1" applyAlignment="1"/>
    <xf numFmtId="166" fontId="60" fillId="0" borderId="0" xfId="262" applyNumberFormat="1" applyFont="1" applyFill="1" applyBorder="1" applyAlignment="1">
      <alignment horizontal="left" wrapText="1"/>
    </xf>
    <xf numFmtId="166" fontId="60" fillId="0" borderId="3" xfId="262" applyNumberFormat="1" applyFont="1" applyFill="1" applyBorder="1" applyAlignment="1">
      <alignment wrapText="1"/>
    </xf>
    <xf numFmtId="166" fontId="15" fillId="0" borderId="19" xfId="262" applyNumberFormat="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3" fontId="2" fillId="0" borderId="0" xfId="1164" applyNumberFormat="1" applyFont="1"/>
    <xf numFmtId="173" fontId="2" fillId="0" borderId="0" xfId="1" applyNumberFormat="1"/>
    <xf numFmtId="173" fontId="7" fillId="0" borderId="0" xfId="1164" applyNumberFormat="1" applyFont="1" applyAlignment="1">
      <alignment horizontal="center" vertical="center" wrapText="1"/>
    </xf>
    <xf numFmtId="173" fontId="7" fillId="0" borderId="0" xfId="1" applyNumberFormat="1" applyFont="1" applyBorder="1" applyAlignment="1">
      <alignment horizontal="center" vertical="center" wrapText="1"/>
    </xf>
    <xf numFmtId="173" fontId="5" fillId="0" borderId="0" xfId="1164" applyNumberFormat="1" applyFont="1"/>
    <xf numFmtId="173" fontId="5" fillId="0" borderId="0" xfId="1" applyNumberFormat="1" applyFont="1" applyBorder="1"/>
    <xf numFmtId="173" fontId="5" fillId="0" borderId="0" xfId="1" applyNumberFormat="1" applyFont="1" applyFill="1" applyBorder="1"/>
    <xf numFmtId="173" fontId="60" fillId="0" borderId="0" xfId="1" applyNumberFormat="1" applyFont="1" applyFill="1" applyBorder="1"/>
    <xf numFmtId="173" fontId="60" fillId="0" borderId="0" xfId="1164" applyNumberFormat="1" applyFont="1" applyFill="1"/>
    <xf numFmtId="173" fontId="60" fillId="0" borderId="0" xfId="1" applyNumberFormat="1" applyFont="1" applyBorder="1"/>
    <xf numFmtId="173" fontId="5" fillId="0" borderId="0" xfId="1" applyNumberFormat="1" applyFont="1" applyFill="1"/>
    <xf numFmtId="173" fontId="60" fillId="0" borderId="0" xfId="1" applyNumberFormat="1" applyFont="1" applyFill="1"/>
    <xf numFmtId="173" fontId="63" fillId="0" borderId="0" xfId="1" applyNumberFormat="1" applyFont="1" applyFill="1" applyBorder="1"/>
    <xf numFmtId="173" fontId="12" fillId="0" borderId="0" xfId="1" applyNumberFormat="1" applyFont="1" applyFill="1" applyBorder="1"/>
    <xf numFmtId="173" fontId="9" fillId="0" borderId="0" xfId="1164" applyNumberFormat="1" applyFont="1" applyFill="1" applyAlignment="1"/>
    <xf numFmtId="173" fontId="9" fillId="0" borderId="0" xfId="1164" applyNumberFormat="1" applyFont="1" applyAlignment="1"/>
    <xf numFmtId="173" fontId="5" fillId="0" borderId="0" xfId="1" applyNumberFormat="1" applyFont="1" applyBorder="1" applyAlignment="1"/>
    <xf numFmtId="173" fontId="7" fillId="0" borderId="17" xfId="1" applyNumberFormat="1" applyFont="1" applyBorder="1" applyAlignment="1">
      <alignment horizontal="left"/>
    </xf>
    <xf numFmtId="173" fontId="7" fillId="0" borderId="0" xfId="1" applyNumberFormat="1" applyFont="1" applyBorder="1" applyAlignment="1">
      <alignment horizontal="left"/>
    </xf>
    <xf numFmtId="173" fontId="5" fillId="0" borderId="0" xfId="1164" applyNumberFormat="1" applyFont="1" applyFill="1" applyBorder="1" applyAlignment="1"/>
    <xf numFmtId="173" fontId="9" fillId="0" borderId="0" xfId="1" applyNumberFormat="1" applyFont="1" applyAlignment="1"/>
    <xf numFmtId="173" fontId="0" fillId="0" borderId="0" xfId="1164" applyNumberFormat="1" applyFont="1"/>
    <xf numFmtId="173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6" fontId="5" fillId="0" borderId="0" xfId="217" applyNumberFormat="1" applyFont="1" applyFill="1" applyBorder="1" applyAlignment="1">
      <alignment horizontal="right"/>
    </xf>
    <xf numFmtId="172" fontId="5" fillId="0" borderId="0" xfId="40" applyNumberFormat="1" applyFont="1" applyFill="1" applyAlignment="1">
      <alignment horizontal="center" vertical="center"/>
    </xf>
    <xf numFmtId="166" fontId="5" fillId="0" borderId="18" xfId="217" applyNumberFormat="1" applyFont="1" applyFill="1" applyBorder="1" applyAlignment="1">
      <alignment horizontal="right"/>
    </xf>
    <xf numFmtId="166" fontId="5" fillId="0" borderId="0" xfId="217" applyNumberFormat="1" applyFont="1" applyAlignment="1"/>
    <xf numFmtId="172" fontId="5" fillId="0" borderId="18" xfId="40" applyNumberFormat="1" applyFont="1" applyFill="1" applyBorder="1" applyAlignment="1">
      <alignment horizontal="center" vertical="center"/>
    </xf>
    <xf numFmtId="172" fontId="5" fillId="0" borderId="18" xfId="40" applyNumberFormat="1" applyFont="1" applyBorder="1" applyAlignment="1">
      <alignment horizontal="center" vertical="center"/>
    </xf>
    <xf numFmtId="168" fontId="5" fillId="0" borderId="0" xfId="217" applyNumberFormat="1" applyFont="1" applyBorder="1" applyAlignment="1"/>
    <xf numFmtId="168" fontId="62" fillId="0" borderId="16" xfId="217" applyNumberFormat="1" applyFont="1" applyFill="1" applyBorder="1" applyAlignment="1">
      <alignment horizontal="right"/>
    </xf>
    <xf numFmtId="168" fontId="5" fillId="0" borderId="0" xfId="217" applyNumberFormat="1" applyFont="1" applyFill="1" applyBorder="1" applyAlignment="1"/>
    <xf numFmtId="173" fontId="5" fillId="0" borderId="0" xfId="1164" applyNumberFormat="1" applyFont="1" applyFill="1" applyBorder="1" applyAlignment="1">
      <alignment wrapText="1"/>
    </xf>
    <xf numFmtId="166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Alignment="1">
      <alignment horizontal="center" wrapText="1"/>
    </xf>
    <xf numFmtId="166" fontId="5" fillId="0" borderId="3" xfId="262" applyNumberFormat="1" applyFont="1" applyFill="1" applyBorder="1" applyAlignment="1">
      <alignment wrapText="1"/>
    </xf>
    <xf numFmtId="166" fontId="71" fillId="0" borderId="0" xfId="262" applyNumberFormat="1" applyFont="1" applyAlignment="1"/>
    <xf numFmtId="166" fontId="71" fillId="0" borderId="3" xfId="262" applyNumberFormat="1" applyFont="1" applyBorder="1" applyAlignment="1"/>
    <xf numFmtId="166" fontId="71" fillId="0" borderId="0" xfId="0" applyNumberFormat="1" applyFont="1" applyAlignment="1">
      <alignment wrapText="1"/>
    </xf>
    <xf numFmtId="166" fontId="71" fillId="0" borderId="0" xfId="0" applyNumberFormat="1" applyFont="1" applyAlignment="1">
      <alignment horizontal="center" wrapText="1"/>
    </xf>
    <xf numFmtId="166" fontId="5" fillId="0" borderId="0" xfId="262" applyNumberFormat="1" applyFont="1" applyFill="1" applyBorder="1" applyAlignment="1">
      <alignment horizontal="center" wrapText="1"/>
    </xf>
    <xf numFmtId="166" fontId="5" fillId="0" borderId="19" xfId="262" applyNumberFormat="1" applyFont="1" applyFill="1" applyBorder="1" applyAlignment="1">
      <alignment wrapText="1"/>
    </xf>
    <xf numFmtId="0" fontId="60" fillId="0" borderId="0" xfId="1" applyFont="1" applyAlignment="1">
      <alignment wrapText="1"/>
    </xf>
    <xf numFmtId="0" fontId="60" fillId="0" borderId="0" xfId="1" applyFont="1" applyAlignment="1">
      <alignment horizontal="center" wrapText="1"/>
    </xf>
    <xf numFmtId="166" fontId="10" fillId="0" borderId="0" xfId="262" applyNumberFormat="1" applyFont="1" applyBorder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173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3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62" applyFont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1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168" fontId="13" fillId="0" borderId="0" xfId="217" applyNumberFormat="1" applyFont="1" applyBorder="1" applyAlignment="1">
      <alignment horizontal="center"/>
    </xf>
    <xf numFmtId="0" fontId="10" fillId="0" borderId="0" xfId="217" applyFont="1" applyBorder="1" applyAlignment="1">
      <alignment horizontal="left" wrapText="1"/>
    </xf>
    <xf numFmtId="0" fontId="10" fillId="0" borderId="0" xfId="294" applyFont="1" applyBorder="1" applyAlignment="1">
      <alignment horizontal="left" wrapText="1"/>
    </xf>
  </cellXfs>
  <cellStyles count="116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9" xfId="607"/>
    <cellStyle name="Comma 2 3" xfId="133"/>
    <cellStyle name="Comma 2 4" xfId="134"/>
    <cellStyle name="Comma 2 5" xfId="81"/>
    <cellStyle name="Comma 2 5 2" xfId="497"/>
    <cellStyle name="Comma 2 5 3" xfId="485"/>
    <cellStyle name="Comma 2 5 4" xfId="606"/>
    <cellStyle name="Comma 2 5 5" xfId="480"/>
    <cellStyle name="Comma 2 5 6" xfId="488"/>
    <cellStyle name="Comma 2 6" xfId="205"/>
    <cellStyle name="Comma 2 7" xfId="542"/>
    <cellStyle name="Comma 2 8" xfId="576"/>
    <cellStyle name="Comma 2 9" xfId="586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" xfId="1164" builtinId="3"/>
    <cellStyle name="Финансовый 2" xfId="822"/>
    <cellStyle name="Финансовый 2 2" xfId="823"/>
    <cellStyle name="Финансовый 2 3" xfId="824"/>
    <cellStyle name="Финансовый 3" xfId="87"/>
    <cellStyle name="Финансовый 3 10" xfId="825"/>
    <cellStyle name="Финансовый 3 10 2" xfId="1022"/>
    <cellStyle name="Финансовый 3 11" xfId="883"/>
    <cellStyle name="Финансовый 3 2" xfId="137"/>
    <cellStyle name="Финансовый 3 2 10" xfId="887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3" xfId="968"/>
    <cellStyle name="Финансовый 3 2 2 3" xfId="828"/>
    <cellStyle name="Финансовый 3 2 2 3 2" xfId="1040"/>
    <cellStyle name="Финансовый 3 2 2 4" xfId="901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3" xfId="993"/>
    <cellStyle name="Финансовый 3 2 3 3" xfId="831"/>
    <cellStyle name="Финансовый 3 2 3 3 2" xfId="1065"/>
    <cellStyle name="Финансовый 3 2 3 4" xfId="926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3" xfId="981"/>
    <cellStyle name="Финансовый 3 2 4 3" xfId="834"/>
    <cellStyle name="Финансовый 3 2 4 3 2" xfId="1053"/>
    <cellStyle name="Финансовый 3 2 4 4" xfId="914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3" xfId="958"/>
    <cellStyle name="Финансовый 3 2 5 3" xfId="837"/>
    <cellStyle name="Финансовый 3 2 5 3 2" xfId="1030"/>
    <cellStyle name="Финансовый 3 2 5 4" xfId="89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3" xfId="1003"/>
    <cellStyle name="Финансовый 3 2 6 3" xfId="840"/>
    <cellStyle name="Финансовый 3 2 6 3 2" xfId="1075"/>
    <cellStyle name="Финансовый 3 2 6 4" xfId="936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3" xfId="1008"/>
    <cellStyle name="Финансовый 3 2 7 3" xfId="843"/>
    <cellStyle name="Финансовый 3 2 7 3 2" xfId="1080"/>
    <cellStyle name="Финансовый 3 2 7 4" xfId="941"/>
    <cellStyle name="Финансовый 3 2 8" xfId="844"/>
    <cellStyle name="Финансовый 3 2 8 2" xfId="845"/>
    <cellStyle name="Финансовый 3 2 8 2 2" xfId="1093"/>
    <cellStyle name="Финансовый 3 2 8 3" xfId="954"/>
    <cellStyle name="Финансовый 3 2 9" xfId="846"/>
    <cellStyle name="Финансовый 3 2 9 2" xfId="1026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3" xfId="978"/>
    <cellStyle name="Финансовый 3 3 2 3" xfId="849"/>
    <cellStyle name="Финансовый 3 3 2 3 2" xfId="1050"/>
    <cellStyle name="Финансовый 3 3 2 4" xfId="911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3" xfId="1002"/>
    <cellStyle name="Финансовый 3 3 3 3" xfId="852"/>
    <cellStyle name="Финансовый 3 3 3 3 2" xfId="1074"/>
    <cellStyle name="Финансовый 3 3 3 4" xfId="935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3" xfId="1007"/>
    <cellStyle name="Финансовый 3 3 4 3" xfId="855"/>
    <cellStyle name="Финансовый 3 3 4 3 2" xfId="1079"/>
    <cellStyle name="Финансовый 3 3 4 4" xfId="940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3" xfId="1012"/>
    <cellStyle name="Финансовый 3 3 5 3" xfId="858"/>
    <cellStyle name="Финансовый 3 3 5 3 2" xfId="1084"/>
    <cellStyle name="Финансовый 3 3 5 4" xfId="945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3" xfId="986"/>
    <cellStyle name="Финансовый 3 4 3" xfId="864"/>
    <cellStyle name="Финансовый 3 4 3 2" xfId="1058"/>
    <cellStyle name="Финансовый 3 4 4" xfId="919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3" xfId="991"/>
    <cellStyle name="Финансовый 3 5 3" xfId="867"/>
    <cellStyle name="Финансовый 3 5 3 2" xfId="1063"/>
    <cellStyle name="Финансовый 3 5 4" xfId="92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3" xfId="951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Normal="100" workbookViewId="0">
      <selection sqref="A1:D1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1" customWidth="1"/>
    <col min="6" max="6" width="17.42578125" style="159" customWidth="1"/>
    <col min="7" max="7" width="3.140625" style="160" customWidth="1"/>
    <col min="8" max="8" width="16.85546875" style="159" customWidth="1"/>
    <col min="12" max="12" width="12.140625" customWidth="1"/>
  </cols>
  <sheetData>
    <row r="1" spans="1:14" x14ac:dyDescent="0.25">
      <c r="A1" s="208" t="s">
        <v>122</v>
      </c>
      <c r="B1" s="208"/>
      <c r="C1" s="208"/>
      <c r="D1" s="208"/>
      <c r="E1" s="161"/>
      <c r="F1" s="207"/>
      <c r="G1" s="207"/>
      <c r="H1" s="207"/>
      <c r="I1" s="1"/>
    </row>
    <row r="2" spans="1:14" ht="39.75" customHeight="1" x14ac:dyDescent="0.25">
      <c r="A2" s="209" t="s">
        <v>123</v>
      </c>
      <c r="B2" s="209"/>
      <c r="C2" s="209"/>
      <c r="D2" s="209"/>
      <c r="E2" s="162"/>
      <c r="F2" s="210" t="s">
        <v>0</v>
      </c>
      <c r="G2" s="210"/>
      <c r="H2" s="210"/>
      <c r="I2" s="1"/>
    </row>
    <row r="3" spans="1:14" x14ac:dyDescent="0.25">
      <c r="A3" s="1"/>
      <c r="B3" s="2"/>
      <c r="C3" s="2"/>
      <c r="D3" s="2"/>
      <c r="E3" s="161"/>
      <c r="F3" s="138"/>
      <c r="G3" s="139"/>
      <c r="H3" s="138"/>
      <c r="I3" s="1"/>
    </row>
    <row r="4" spans="1:14" ht="26.25" x14ac:dyDescent="0.25">
      <c r="A4" s="4"/>
      <c r="B4" s="211"/>
      <c r="C4" s="211"/>
      <c r="D4" s="211"/>
      <c r="E4" s="163" t="s">
        <v>105</v>
      </c>
      <c r="F4" s="140" t="s">
        <v>121</v>
      </c>
      <c r="G4" s="141"/>
      <c r="H4" s="140" t="s">
        <v>115</v>
      </c>
      <c r="I4" s="4"/>
    </row>
    <row r="5" spans="1:14" x14ac:dyDescent="0.25">
      <c r="A5" s="3"/>
      <c r="B5" s="206" t="s">
        <v>2</v>
      </c>
      <c r="C5" s="206"/>
      <c r="D5" s="206"/>
      <c r="E5" s="164"/>
      <c r="F5" s="142"/>
      <c r="G5" s="143"/>
      <c r="H5" s="142"/>
      <c r="I5" s="3"/>
    </row>
    <row r="6" spans="1:14" x14ac:dyDescent="0.25">
      <c r="A6" s="3"/>
      <c r="B6" s="199" t="s">
        <v>3</v>
      </c>
      <c r="C6" s="199"/>
      <c r="D6" s="199"/>
      <c r="E6" s="136"/>
      <c r="F6" s="142"/>
      <c r="G6" s="143"/>
      <c r="H6" s="142"/>
      <c r="I6" s="3"/>
    </row>
    <row r="7" spans="1:14" ht="15" customHeight="1" x14ac:dyDescent="0.25">
      <c r="A7" s="3"/>
      <c r="B7" s="199" t="s">
        <v>5</v>
      </c>
      <c r="C7" s="199"/>
      <c r="D7" s="199"/>
      <c r="E7" s="136"/>
      <c r="F7" s="124">
        <v>53037</v>
      </c>
      <c r="G7" s="144"/>
      <c r="H7" s="126">
        <v>53037</v>
      </c>
      <c r="I7" s="5"/>
      <c r="J7" s="195"/>
      <c r="K7" s="195"/>
      <c r="L7" s="195"/>
      <c r="N7" s="95"/>
    </row>
    <row r="8" spans="1:14" ht="15" customHeight="1" x14ac:dyDescent="0.25">
      <c r="A8" s="3"/>
      <c r="B8" s="199" t="s">
        <v>4</v>
      </c>
      <c r="C8" s="199"/>
      <c r="D8" s="199"/>
      <c r="E8" s="136">
        <v>11</v>
      </c>
      <c r="F8" s="124">
        <v>27405557</v>
      </c>
      <c r="G8" s="144"/>
      <c r="H8" s="126">
        <v>26171256</v>
      </c>
      <c r="I8" s="5"/>
      <c r="L8" s="95"/>
      <c r="N8" s="95"/>
    </row>
    <row r="9" spans="1:14" x14ac:dyDescent="0.25">
      <c r="A9" s="3"/>
      <c r="B9" s="199" t="s">
        <v>6</v>
      </c>
      <c r="C9" s="199"/>
      <c r="D9" s="199"/>
      <c r="E9" s="136">
        <v>14</v>
      </c>
      <c r="F9" s="124">
        <v>1744961</v>
      </c>
      <c r="G9" s="144"/>
      <c r="H9" s="126">
        <v>1507604</v>
      </c>
      <c r="I9" s="5"/>
      <c r="L9" s="95"/>
      <c r="N9" s="95"/>
    </row>
    <row r="10" spans="1:14" x14ac:dyDescent="0.25">
      <c r="A10" s="3"/>
      <c r="B10" s="199" t="s">
        <v>124</v>
      </c>
      <c r="C10" s="199"/>
      <c r="D10" s="199"/>
      <c r="E10" s="196"/>
      <c r="F10" s="124">
        <v>29739</v>
      </c>
      <c r="G10" s="144"/>
      <c r="H10" s="126">
        <v>41786</v>
      </c>
      <c r="I10" s="5"/>
      <c r="L10" s="95"/>
      <c r="N10" s="95"/>
    </row>
    <row r="11" spans="1:14" x14ac:dyDescent="0.25">
      <c r="A11" s="3"/>
      <c r="B11" s="199" t="s">
        <v>7</v>
      </c>
      <c r="C11" s="199"/>
      <c r="D11" s="199"/>
      <c r="E11" s="136"/>
      <c r="F11" s="124">
        <v>102389</v>
      </c>
      <c r="G11" s="144"/>
      <c r="H11" s="124">
        <v>95940</v>
      </c>
      <c r="I11" s="3"/>
    </row>
    <row r="12" spans="1:14" x14ac:dyDescent="0.25">
      <c r="A12" s="3"/>
      <c r="B12" s="199" t="s">
        <v>9</v>
      </c>
      <c r="C12" s="199"/>
      <c r="D12" s="199"/>
      <c r="E12" s="136"/>
      <c r="F12" s="123">
        <f>SUM(F7:F11)</f>
        <v>29335683</v>
      </c>
      <c r="G12" s="145"/>
      <c r="H12" s="123">
        <f>SUM(H7:H11)</f>
        <v>27869623</v>
      </c>
      <c r="I12" s="7"/>
    </row>
    <row r="13" spans="1:14" x14ac:dyDescent="0.25">
      <c r="A13" s="3"/>
      <c r="B13" s="205"/>
      <c r="C13" s="205"/>
      <c r="D13" s="205"/>
      <c r="E13" s="135"/>
      <c r="F13" s="146"/>
      <c r="G13" s="147"/>
      <c r="H13" s="146"/>
      <c r="I13" s="11"/>
    </row>
    <row r="14" spans="1:14" x14ac:dyDescent="0.25">
      <c r="B14" s="199" t="s">
        <v>10</v>
      </c>
      <c r="C14" s="199"/>
      <c r="D14" s="199"/>
      <c r="E14" s="136"/>
      <c r="F14" s="146"/>
      <c r="G14" s="147"/>
      <c r="H14" s="146"/>
      <c r="I14" s="7"/>
    </row>
    <row r="15" spans="1:14" x14ac:dyDescent="0.25">
      <c r="B15" s="199" t="s">
        <v>11</v>
      </c>
      <c r="C15" s="199"/>
      <c r="D15" s="199"/>
      <c r="E15" s="136">
        <v>12</v>
      </c>
      <c r="F15" s="125">
        <v>13781919</v>
      </c>
      <c r="G15" s="148"/>
      <c r="H15" s="125">
        <v>8679266</v>
      </c>
      <c r="I15" s="13"/>
    </row>
    <row r="16" spans="1:14" x14ac:dyDescent="0.25">
      <c r="B16" s="199" t="s">
        <v>12</v>
      </c>
      <c r="C16" s="199"/>
      <c r="D16" s="199"/>
      <c r="E16" s="136">
        <v>13</v>
      </c>
      <c r="F16" s="125">
        <v>1888812</v>
      </c>
      <c r="G16" s="148"/>
      <c r="H16" s="125">
        <v>1512670</v>
      </c>
      <c r="I16" s="13"/>
    </row>
    <row r="17" spans="2:9" x14ac:dyDescent="0.25">
      <c r="B17" s="199" t="s">
        <v>6</v>
      </c>
      <c r="C17" s="199"/>
      <c r="D17" s="199"/>
      <c r="E17" s="136">
        <v>14</v>
      </c>
      <c r="F17" s="125">
        <v>34541817</v>
      </c>
      <c r="G17" s="148"/>
      <c r="H17" s="125">
        <v>1558801</v>
      </c>
      <c r="I17" s="13"/>
    </row>
    <row r="18" spans="2:9" x14ac:dyDescent="0.25">
      <c r="B18" s="199" t="s">
        <v>13</v>
      </c>
      <c r="C18" s="199"/>
      <c r="D18" s="199"/>
      <c r="E18" s="136"/>
      <c r="F18" s="125">
        <v>2739913</v>
      </c>
      <c r="G18" s="143"/>
      <c r="H18" s="125">
        <v>32490057</v>
      </c>
      <c r="I18" s="13"/>
    </row>
    <row r="19" spans="2:9" x14ac:dyDescent="0.25">
      <c r="B19" s="199" t="s">
        <v>14</v>
      </c>
      <c r="C19" s="199"/>
      <c r="D19" s="199"/>
      <c r="E19" s="136">
        <v>15</v>
      </c>
      <c r="F19" s="125">
        <v>1804787</v>
      </c>
      <c r="G19" s="143"/>
      <c r="H19" s="125">
        <v>1171077</v>
      </c>
      <c r="I19" s="13"/>
    </row>
    <row r="20" spans="2:9" x14ac:dyDescent="0.25">
      <c r="B20" s="199" t="s">
        <v>8</v>
      </c>
      <c r="C20" s="199"/>
      <c r="D20" s="199"/>
      <c r="E20" s="136"/>
      <c r="F20" s="125">
        <v>1199819</v>
      </c>
      <c r="G20" s="143"/>
      <c r="H20" s="125">
        <v>671408</v>
      </c>
      <c r="I20" s="13"/>
    </row>
    <row r="21" spans="2:9" x14ac:dyDescent="0.25">
      <c r="B21" s="199" t="s">
        <v>15</v>
      </c>
      <c r="C21" s="199"/>
      <c r="D21" s="199"/>
      <c r="E21" s="136">
        <v>16</v>
      </c>
      <c r="F21" s="126">
        <v>6498733</v>
      </c>
      <c r="G21" s="143"/>
      <c r="H21" s="126">
        <v>7137503</v>
      </c>
      <c r="I21" s="13"/>
    </row>
    <row r="22" spans="2:9" x14ac:dyDescent="0.25">
      <c r="B22" s="199" t="s">
        <v>16</v>
      </c>
      <c r="C22" s="199"/>
      <c r="D22" s="199"/>
      <c r="E22" s="136"/>
      <c r="F22" s="127">
        <v>1929</v>
      </c>
      <c r="G22" s="143"/>
      <c r="H22" s="126">
        <v>1929</v>
      </c>
      <c r="I22" s="13"/>
    </row>
    <row r="23" spans="2:9" x14ac:dyDescent="0.25">
      <c r="B23" s="199" t="s">
        <v>17</v>
      </c>
      <c r="C23" s="199"/>
      <c r="D23" s="199"/>
      <c r="E23" s="136"/>
      <c r="F23" s="123">
        <f>SUM(F15:F22)</f>
        <v>62457729</v>
      </c>
      <c r="G23" s="145"/>
      <c r="H23" s="123">
        <f>SUM(H15:H22)</f>
        <v>53222711</v>
      </c>
      <c r="I23" s="8"/>
    </row>
    <row r="24" spans="2:9" x14ac:dyDescent="0.25">
      <c r="B24" s="212"/>
      <c r="C24" s="212"/>
      <c r="D24" s="212"/>
      <c r="E24" s="136"/>
      <c r="F24" s="146"/>
      <c r="G24" s="147"/>
      <c r="H24" s="146"/>
      <c r="I24" s="8"/>
    </row>
    <row r="25" spans="2:9" ht="15.75" thickBot="1" x14ac:dyDescent="0.3">
      <c r="B25" s="199" t="s">
        <v>18</v>
      </c>
      <c r="C25" s="199"/>
      <c r="D25" s="199"/>
      <c r="E25" s="136"/>
      <c r="F25" s="128">
        <f>F12+F23</f>
        <v>91793412</v>
      </c>
      <c r="G25" s="145"/>
      <c r="H25" s="128">
        <f>H12+H23</f>
        <v>81092334</v>
      </c>
      <c r="I25" s="8"/>
    </row>
    <row r="26" spans="2:9" ht="15.75" thickTop="1" x14ac:dyDescent="0.25">
      <c r="B26" s="212"/>
      <c r="C26" s="212"/>
      <c r="D26" s="212"/>
      <c r="E26" s="136"/>
      <c r="F26" s="146"/>
      <c r="G26" s="147"/>
      <c r="H26" s="146"/>
      <c r="I26" s="11"/>
    </row>
    <row r="27" spans="2:9" x14ac:dyDescent="0.25">
      <c r="B27" s="206" t="s">
        <v>19</v>
      </c>
      <c r="C27" s="206"/>
      <c r="D27" s="206"/>
      <c r="E27" s="135"/>
      <c r="F27" s="146"/>
      <c r="G27" s="147"/>
      <c r="H27" s="146"/>
      <c r="I27" s="8"/>
    </row>
    <row r="28" spans="2:9" x14ac:dyDescent="0.25">
      <c r="B28" s="199" t="s">
        <v>20</v>
      </c>
      <c r="C28" s="199"/>
      <c r="D28" s="199"/>
      <c r="E28" s="136"/>
      <c r="F28" s="146"/>
      <c r="G28" s="147"/>
      <c r="H28" s="146"/>
      <c r="I28" s="8"/>
    </row>
    <row r="29" spans="2:9" x14ac:dyDescent="0.25">
      <c r="B29" s="199" t="s">
        <v>21</v>
      </c>
      <c r="C29" s="199"/>
      <c r="D29" s="199"/>
      <c r="E29" s="136"/>
      <c r="F29" s="125">
        <v>1132130</v>
      </c>
      <c r="G29" s="143"/>
      <c r="H29" s="125">
        <v>1132130</v>
      </c>
      <c r="I29" s="8"/>
    </row>
    <row r="30" spans="2:9" x14ac:dyDescent="0.25">
      <c r="B30" s="199" t="s">
        <v>22</v>
      </c>
      <c r="C30" s="199"/>
      <c r="D30" s="199"/>
      <c r="E30" s="136"/>
      <c r="F30" s="125">
        <v>4490658</v>
      </c>
      <c r="G30" s="143"/>
      <c r="H30" s="125">
        <v>4804450</v>
      </c>
      <c r="I30" s="13"/>
    </row>
    <row r="31" spans="2:9" x14ac:dyDescent="0.25">
      <c r="B31" s="199" t="s">
        <v>23</v>
      </c>
      <c r="C31" s="199"/>
      <c r="D31" s="199"/>
      <c r="E31" s="136"/>
      <c r="F31" s="127">
        <v>16481491</v>
      </c>
      <c r="G31" s="144"/>
      <c r="H31" s="127">
        <v>16039669</v>
      </c>
      <c r="I31" s="12"/>
    </row>
    <row r="32" spans="2:9" x14ac:dyDescent="0.25">
      <c r="B32" s="212"/>
      <c r="C32" s="212"/>
      <c r="D32" s="212"/>
      <c r="E32" s="136"/>
      <c r="F32" s="146"/>
      <c r="G32" s="147"/>
      <c r="H32" s="146"/>
      <c r="I32" s="12"/>
    </row>
    <row r="33" spans="2:9" x14ac:dyDescent="0.25">
      <c r="B33" s="199" t="s">
        <v>24</v>
      </c>
      <c r="C33" s="199"/>
      <c r="D33" s="199"/>
      <c r="E33" s="136"/>
      <c r="F33" s="146">
        <f>SUM(F29:F32)</f>
        <v>22104279</v>
      </c>
      <c r="G33" s="149"/>
      <c r="H33" s="146">
        <f>SUM(H29:H32)</f>
        <v>21976249</v>
      </c>
      <c r="I33" s="8"/>
    </row>
    <row r="34" spans="2:9" x14ac:dyDescent="0.25">
      <c r="B34" s="199" t="s">
        <v>25</v>
      </c>
      <c r="C34" s="199"/>
      <c r="D34" s="199"/>
      <c r="E34" s="136"/>
      <c r="F34" s="123">
        <f>F33</f>
        <v>22104279</v>
      </c>
      <c r="G34" s="145"/>
      <c r="H34" s="123">
        <f>H33</f>
        <v>21976249</v>
      </c>
      <c r="I34" s="8"/>
    </row>
    <row r="35" spans="2:9" x14ac:dyDescent="0.25">
      <c r="B35" s="205"/>
      <c r="C35" s="205"/>
      <c r="D35" s="205"/>
      <c r="E35" s="135"/>
      <c r="F35" s="146"/>
      <c r="G35" s="147"/>
      <c r="H35" s="146"/>
      <c r="I35" s="13"/>
    </row>
    <row r="36" spans="2:9" x14ac:dyDescent="0.25">
      <c r="B36" s="199" t="s">
        <v>26</v>
      </c>
      <c r="C36" s="199"/>
      <c r="D36" s="199"/>
      <c r="E36" s="136"/>
      <c r="F36" s="146"/>
      <c r="G36" s="147"/>
      <c r="H36" s="146"/>
      <c r="I36" s="8"/>
    </row>
    <row r="37" spans="2:9" x14ac:dyDescent="0.25">
      <c r="B37" s="199" t="s">
        <v>27</v>
      </c>
      <c r="C37" s="199"/>
      <c r="D37" s="199"/>
      <c r="E37" s="136">
        <v>17</v>
      </c>
      <c r="F37" s="126">
        <v>27230585</v>
      </c>
      <c r="G37" s="143"/>
      <c r="H37" s="126">
        <v>19108565</v>
      </c>
      <c r="I37" s="8"/>
    </row>
    <row r="38" spans="2:9" x14ac:dyDescent="0.25">
      <c r="B38" s="199" t="s">
        <v>28</v>
      </c>
      <c r="C38" s="199"/>
      <c r="D38" s="199"/>
      <c r="E38" s="136"/>
      <c r="F38" s="126"/>
      <c r="G38" s="143"/>
      <c r="H38" s="126"/>
      <c r="I38" s="8"/>
    </row>
    <row r="39" spans="2:9" x14ac:dyDescent="0.25">
      <c r="B39" s="199" t="s">
        <v>29</v>
      </c>
      <c r="C39" s="199"/>
      <c r="D39" s="199"/>
      <c r="E39" s="136"/>
      <c r="F39" s="126">
        <v>3984056</v>
      </c>
      <c r="G39" s="143"/>
      <c r="H39" s="126">
        <v>4117981</v>
      </c>
      <c r="I39" s="8"/>
    </row>
    <row r="40" spans="2:9" x14ac:dyDescent="0.25">
      <c r="B40" s="199" t="s">
        <v>116</v>
      </c>
      <c r="C40" s="199"/>
      <c r="D40" s="199"/>
      <c r="E40" s="187"/>
      <c r="F40" s="126">
        <v>1083998</v>
      </c>
      <c r="G40" s="143"/>
      <c r="H40" s="126">
        <v>1023521</v>
      </c>
      <c r="I40" s="8"/>
    </row>
    <row r="41" spans="2:9" x14ac:dyDescent="0.25">
      <c r="B41" s="199" t="s">
        <v>117</v>
      </c>
      <c r="C41" s="199"/>
      <c r="D41" s="199"/>
      <c r="E41" s="187"/>
      <c r="F41" s="126">
        <v>10165</v>
      </c>
      <c r="G41" s="143"/>
      <c r="H41" s="126">
        <v>13089</v>
      </c>
      <c r="I41" s="8"/>
    </row>
    <row r="42" spans="2:9" x14ac:dyDescent="0.25">
      <c r="B42" s="201" t="s">
        <v>30</v>
      </c>
      <c r="C42" s="201"/>
      <c r="D42" s="201"/>
      <c r="E42" s="165">
        <v>19</v>
      </c>
      <c r="F42" s="126">
        <v>886450</v>
      </c>
      <c r="G42" s="145"/>
      <c r="H42" s="146">
        <v>869820</v>
      </c>
      <c r="I42" s="8"/>
    </row>
    <row r="43" spans="2:9" x14ac:dyDescent="0.25">
      <c r="B43" s="201" t="s">
        <v>31</v>
      </c>
      <c r="C43" s="201"/>
      <c r="D43" s="201"/>
      <c r="E43" s="165"/>
      <c r="F43" s="123">
        <f>SUM(F37:F42)</f>
        <v>33195254</v>
      </c>
      <c r="G43" s="145"/>
      <c r="H43" s="123">
        <f>SUM(H37:H42)</f>
        <v>25132976</v>
      </c>
      <c r="I43" s="8"/>
    </row>
    <row r="44" spans="2:9" x14ac:dyDescent="0.25">
      <c r="B44" s="200"/>
      <c r="C44" s="200"/>
      <c r="D44" s="200"/>
      <c r="E44" s="137"/>
      <c r="F44" s="146"/>
      <c r="G44" s="145"/>
      <c r="H44" s="146"/>
      <c r="I44" s="8"/>
    </row>
    <row r="45" spans="2:9" x14ac:dyDescent="0.25">
      <c r="B45" s="201" t="s">
        <v>32</v>
      </c>
      <c r="C45" s="201"/>
      <c r="D45" s="201"/>
      <c r="E45" s="165"/>
      <c r="F45" s="146"/>
      <c r="G45" s="145"/>
      <c r="H45" s="146"/>
      <c r="I45" s="8"/>
    </row>
    <row r="46" spans="2:9" x14ac:dyDescent="0.25">
      <c r="B46" s="201" t="s">
        <v>30</v>
      </c>
      <c r="C46" s="201"/>
      <c r="D46" s="201"/>
      <c r="E46" s="165">
        <v>18</v>
      </c>
      <c r="F46" s="125">
        <v>23316462</v>
      </c>
      <c r="G46" s="144"/>
      <c r="H46" s="125">
        <v>14056328</v>
      </c>
      <c r="I46" s="8"/>
    </row>
    <row r="47" spans="2:9" x14ac:dyDescent="0.25">
      <c r="B47" s="201" t="s">
        <v>33</v>
      </c>
      <c r="C47" s="201"/>
      <c r="D47" s="201"/>
      <c r="E47" s="165">
        <v>17</v>
      </c>
      <c r="F47" s="125">
        <v>6471323</v>
      </c>
      <c r="G47" s="144"/>
      <c r="H47" s="125">
        <v>13789880</v>
      </c>
      <c r="I47" s="13"/>
    </row>
    <row r="48" spans="2:9" x14ac:dyDescent="0.25">
      <c r="B48" s="201" t="s">
        <v>118</v>
      </c>
      <c r="C48" s="201"/>
      <c r="D48" s="201"/>
      <c r="E48" s="165"/>
      <c r="F48" s="125">
        <v>29841</v>
      </c>
      <c r="G48" s="144"/>
      <c r="H48" s="125">
        <v>34711</v>
      </c>
      <c r="I48" s="13"/>
    </row>
    <row r="49" spans="2:9" x14ac:dyDescent="0.25">
      <c r="B49" s="201" t="s">
        <v>119</v>
      </c>
      <c r="C49" s="201"/>
      <c r="D49" s="201"/>
      <c r="E49" s="165"/>
      <c r="F49" s="125">
        <v>151198</v>
      </c>
      <c r="G49" s="144"/>
      <c r="H49" s="125">
        <v>0</v>
      </c>
      <c r="I49" s="13"/>
    </row>
    <row r="50" spans="2:9" x14ac:dyDescent="0.25">
      <c r="B50" s="201" t="s">
        <v>34</v>
      </c>
      <c r="C50" s="201"/>
      <c r="D50" s="201"/>
      <c r="E50" s="165">
        <v>19</v>
      </c>
      <c r="F50" s="125">
        <v>653840</v>
      </c>
      <c r="G50" s="144"/>
      <c r="H50" s="125">
        <v>763127</v>
      </c>
      <c r="I50" s="13"/>
    </row>
    <row r="51" spans="2:9" x14ac:dyDescent="0.25">
      <c r="B51" s="201" t="s">
        <v>120</v>
      </c>
      <c r="C51" s="201"/>
      <c r="D51" s="201"/>
      <c r="E51" s="165"/>
      <c r="F51" s="125">
        <v>470840</v>
      </c>
      <c r="G51" s="144"/>
      <c r="H51" s="125">
        <v>513642</v>
      </c>
      <c r="I51" s="13"/>
    </row>
    <row r="52" spans="2:9" ht="28.5" customHeight="1" x14ac:dyDescent="0.25">
      <c r="B52" s="201" t="s">
        <v>35</v>
      </c>
      <c r="C52" s="201"/>
      <c r="D52" s="201"/>
      <c r="E52" s="165">
        <v>20</v>
      </c>
      <c r="F52" s="127">
        <v>5400375</v>
      </c>
      <c r="G52" s="144"/>
      <c r="H52" s="127">
        <v>4825421</v>
      </c>
      <c r="I52" s="13"/>
    </row>
    <row r="53" spans="2:9" x14ac:dyDescent="0.25">
      <c r="B53" s="199" t="s">
        <v>36</v>
      </c>
      <c r="C53" s="199"/>
      <c r="D53" s="199"/>
      <c r="E53" s="136"/>
      <c r="F53" s="123">
        <f>SUM(F46:F52)</f>
        <v>36493879</v>
      </c>
      <c r="G53" s="145"/>
      <c r="H53" s="123">
        <f>SUM(H46:H52)</f>
        <v>33983109</v>
      </c>
      <c r="I53" s="13"/>
    </row>
    <row r="54" spans="2:9" x14ac:dyDescent="0.25">
      <c r="B54" s="199"/>
      <c r="C54" s="199"/>
      <c r="D54" s="199"/>
      <c r="E54" s="136"/>
      <c r="F54" s="146"/>
      <c r="G54" s="147"/>
      <c r="H54" s="146"/>
      <c r="I54" s="13"/>
    </row>
    <row r="55" spans="2:9" ht="15.75" thickBot="1" x14ac:dyDescent="0.3">
      <c r="B55" s="199" t="s">
        <v>37</v>
      </c>
      <c r="C55" s="199"/>
      <c r="D55" s="199"/>
      <c r="E55" s="136"/>
      <c r="F55" s="128">
        <f>F34+F43+F53</f>
        <v>91793412</v>
      </c>
      <c r="G55" s="145"/>
      <c r="H55" s="128">
        <f>H34+H43+H53</f>
        <v>81092334</v>
      </c>
      <c r="I55" s="8"/>
    </row>
    <row r="56" spans="2:9" ht="15.75" thickTop="1" x14ac:dyDescent="0.25">
      <c r="B56" s="198"/>
      <c r="C56" s="198"/>
      <c r="D56" s="198"/>
      <c r="E56" s="166"/>
      <c r="F56" s="146"/>
      <c r="G56" s="150"/>
      <c r="H56" s="146"/>
      <c r="I56" s="8"/>
    </row>
    <row r="57" spans="2:9" x14ac:dyDescent="0.25">
      <c r="B57" s="198"/>
      <c r="C57" s="198"/>
      <c r="D57" s="198"/>
      <c r="E57" s="166"/>
      <c r="F57" s="146"/>
      <c r="G57" s="150"/>
      <c r="H57" s="146"/>
      <c r="I57" s="8"/>
    </row>
    <row r="58" spans="2:9" x14ac:dyDescent="0.25">
      <c r="B58" s="17"/>
      <c r="C58" s="17"/>
      <c r="D58" s="17"/>
      <c r="E58" s="167"/>
      <c r="F58" s="125"/>
      <c r="G58" s="151"/>
      <c r="H58" s="125"/>
      <c r="I58" s="1"/>
    </row>
    <row r="59" spans="2:9" x14ac:dyDescent="0.25">
      <c r="B59" s="204"/>
      <c r="C59" s="204"/>
      <c r="D59" s="204"/>
      <c r="E59" s="168"/>
      <c r="F59" s="152">
        <f>F55-F25</f>
        <v>0</v>
      </c>
      <c r="G59" s="153"/>
      <c r="H59" s="152">
        <f>H55-H25</f>
        <v>0</v>
      </c>
      <c r="I59" s="1"/>
    </row>
    <row r="60" spans="2:9" x14ac:dyDescent="0.25">
      <c r="B60" s="18"/>
      <c r="C60" s="9"/>
      <c r="D60" s="18"/>
      <c r="E60" s="183"/>
      <c r="F60" s="157"/>
      <c r="G60" s="154"/>
      <c r="H60" s="126"/>
      <c r="I60" s="1"/>
    </row>
    <row r="61" spans="2:9" ht="26.25" customHeight="1" x14ac:dyDescent="0.25">
      <c r="B61" s="202" t="s">
        <v>126</v>
      </c>
      <c r="C61" s="202"/>
      <c r="D61" s="155" t="s">
        <v>128</v>
      </c>
      <c r="E61" s="156"/>
      <c r="F61" s="156"/>
      <c r="I61" s="14"/>
    </row>
    <row r="62" spans="2:9" ht="26.25" customHeight="1" x14ac:dyDescent="0.25">
      <c r="B62" s="203" t="s">
        <v>127</v>
      </c>
      <c r="C62" s="203"/>
      <c r="D62" s="157" t="s">
        <v>107</v>
      </c>
      <c r="E62" s="154"/>
      <c r="F62" s="126"/>
      <c r="I62" s="14"/>
    </row>
    <row r="63" spans="2:9" x14ac:dyDescent="0.25">
      <c r="C63" s="6"/>
      <c r="D63" s="19"/>
      <c r="E63" s="169"/>
      <c r="F63" s="153"/>
      <c r="G63" s="158"/>
      <c r="H63" s="152"/>
      <c r="I63" s="1"/>
    </row>
    <row r="64" spans="2:9" x14ac:dyDescent="0.25">
      <c r="B64" s="15"/>
      <c r="C64" s="15" t="s">
        <v>38</v>
      </c>
      <c r="D64" s="16" t="s">
        <v>38</v>
      </c>
      <c r="E64" s="16"/>
      <c r="F64" s="138"/>
      <c r="G64" s="139"/>
      <c r="H64" s="138"/>
      <c r="I64" s="14"/>
    </row>
    <row r="65" spans="2:9" x14ac:dyDescent="0.25">
      <c r="B65" s="1"/>
      <c r="C65" s="1"/>
      <c r="D65" s="1"/>
      <c r="E65" s="170"/>
      <c r="F65" s="138"/>
      <c r="G65" s="139"/>
      <c r="H65" s="138"/>
      <c r="I65" s="1"/>
    </row>
  </sheetData>
  <mergeCells count="61">
    <mergeCell ref="B40:D40"/>
    <mergeCell ref="B41:D41"/>
    <mergeCell ref="B21:D21"/>
    <mergeCell ref="B23:D23"/>
    <mergeCell ref="B37:D37"/>
    <mergeCell ref="B34:D34"/>
    <mergeCell ref="B38:D38"/>
    <mergeCell ref="B31:D31"/>
    <mergeCell ref="B35:D35"/>
    <mergeCell ref="B36:D36"/>
    <mergeCell ref="B32:D32"/>
    <mergeCell ref="B33:D33"/>
    <mergeCell ref="B30:D30"/>
    <mergeCell ref="B29:D29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8:D28"/>
    <mergeCell ref="B24:D24"/>
    <mergeCell ref="B26:D26"/>
    <mergeCell ref="B25:D25"/>
    <mergeCell ref="B61:C61"/>
    <mergeCell ref="B62:C62"/>
    <mergeCell ref="B59:D59"/>
    <mergeCell ref="B57:D57"/>
    <mergeCell ref="B8:D8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20:D20"/>
    <mergeCell ref="B14:D14"/>
    <mergeCell ref="B56:D56"/>
    <mergeCell ref="B39:D39"/>
    <mergeCell ref="B44:D44"/>
    <mergeCell ref="B42:D42"/>
    <mergeCell ref="B43:D43"/>
    <mergeCell ref="B55:D55"/>
    <mergeCell ref="B52:D52"/>
    <mergeCell ref="B54:D54"/>
    <mergeCell ref="B53:D53"/>
    <mergeCell ref="B48:D48"/>
    <mergeCell ref="B46:D46"/>
    <mergeCell ref="B50:D50"/>
    <mergeCell ref="B47:D47"/>
    <mergeCell ref="B49:D49"/>
    <mergeCell ref="B51:D51"/>
    <mergeCell ref="B45:D4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zoomScale="85" zoomScaleNormal="85" workbookViewId="0">
      <selection activeCell="F4" sqref="F4:H4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17" t="str">
        <f>Баланс!A1</f>
        <v xml:space="preserve">TOO "RG BRANDS KAZAKHSTAN" </v>
      </c>
      <c r="C1" s="217"/>
      <c r="D1" s="217"/>
      <c r="E1" s="217"/>
      <c r="F1" s="217"/>
      <c r="G1" s="20"/>
      <c r="H1" s="20"/>
      <c r="I1" s="20"/>
    </row>
    <row r="2" spans="2:9" ht="39.75" customHeight="1" x14ac:dyDescent="0.25">
      <c r="B2" s="220" t="s">
        <v>125</v>
      </c>
      <c r="C2" s="220"/>
      <c r="D2" s="220"/>
      <c r="E2" s="220"/>
      <c r="F2" s="219" t="s">
        <v>0</v>
      </c>
      <c r="G2" s="219"/>
      <c r="H2" s="219"/>
      <c r="I2" s="35"/>
    </row>
    <row r="3" spans="2:9" ht="16.5" customHeight="1" x14ac:dyDescent="0.25">
      <c r="B3" s="242"/>
      <c r="C3" s="242"/>
      <c r="D3" s="242"/>
      <c r="E3" s="242"/>
      <c r="F3" s="35"/>
      <c r="G3" s="35"/>
      <c r="H3" s="35"/>
      <c r="I3" s="35"/>
    </row>
    <row r="4" spans="2:9" ht="15" customHeight="1" x14ac:dyDescent="0.25">
      <c r="B4" s="243"/>
      <c r="C4" s="243"/>
      <c r="D4" s="243"/>
      <c r="E4" s="243"/>
      <c r="F4" s="241" t="s">
        <v>132</v>
      </c>
      <c r="G4" s="241"/>
      <c r="H4" s="241"/>
      <c r="I4" s="26"/>
    </row>
    <row r="5" spans="2:9" ht="31.5" x14ac:dyDescent="0.25">
      <c r="B5" s="221"/>
      <c r="C5" s="221"/>
      <c r="D5" s="221"/>
      <c r="E5" s="90" t="s">
        <v>1</v>
      </c>
      <c r="F5" s="93" t="s">
        <v>133</v>
      </c>
      <c r="G5" s="94"/>
      <c r="H5" s="93" t="s">
        <v>134</v>
      </c>
      <c r="I5" s="32"/>
    </row>
    <row r="6" spans="2:9" ht="16.5" customHeight="1" x14ac:dyDescent="0.25">
      <c r="B6" s="222"/>
      <c r="C6" s="222"/>
      <c r="D6" s="222"/>
      <c r="E6" s="37"/>
      <c r="F6" s="38"/>
      <c r="G6" s="39"/>
      <c r="H6" s="40"/>
      <c r="I6" s="27"/>
    </row>
    <row r="7" spans="2:9" ht="20.100000000000001" customHeight="1" x14ac:dyDescent="0.25">
      <c r="B7" s="214" t="s">
        <v>39</v>
      </c>
      <c r="C7" s="214"/>
      <c r="D7" s="214"/>
      <c r="E7" s="41">
        <v>4</v>
      </c>
      <c r="F7" s="172">
        <v>42367570</v>
      </c>
      <c r="G7" s="25"/>
      <c r="H7" s="173">
        <v>32727330</v>
      </c>
      <c r="I7" s="28"/>
    </row>
    <row r="8" spans="2:9" ht="20.100000000000001" customHeight="1" x14ac:dyDescent="0.25">
      <c r="B8" s="214" t="s">
        <v>40</v>
      </c>
      <c r="C8" s="214"/>
      <c r="D8" s="214"/>
      <c r="E8" s="41">
        <v>5</v>
      </c>
      <c r="F8" s="174">
        <v>-24316178</v>
      </c>
      <c r="G8" s="175"/>
      <c r="H8" s="176">
        <v>-18625066</v>
      </c>
      <c r="I8" s="28"/>
    </row>
    <row r="9" spans="2:9" ht="20.100000000000001" customHeight="1" x14ac:dyDescent="0.25">
      <c r="B9" s="214" t="s">
        <v>41</v>
      </c>
      <c r="C9" s="214"/>
      <c r="D9" s="214"/>
      <c r="E9" s="43"/>
      <c r="F9" s="55">
        <f>SUM(F7:F8)</f>
        <v>18051392</v>
      </c>
      <c r="G9" s="46"/>
      <c r="H9" s="55">
        <f>SUM(H7:H8)</f>
        <v>14102264</v>
      </c>
      <c r="I9" s="28"/>
    </row>
    <row r="10" spans="2:9" ht="20.100000000000001" customHeight="1" x14ac:dyDescent="0.25">
      <c r="B10" s="214" t="s">
        <v>42</v>
      </c>
      <c r="C10" s="214"/>
      <c r="D10" s="214"/>
      <c r="E10" s="41">
        <v>6</v>
      </c>
      <c r="F10" s="172">
        <v>-13653992</v>
      </c>
      <c r="G10" s="25"/>
      <c r="H10" s="173">
        <v>-9902673</v>
      </c>
      <c r="I10" s="28"/>
    </row>
    <row r="11" spans="2:9" ht="20.100000000000001" customHeight="1" x14ac:dyDescent="0.25">
      <c r="B11" s="214" t="s">
        <v>43</v>
      </c>
      <c r="C11" s="214"/>
      <c r="D11" s="214"/>
      <c r="E11" s="41">
        <v>7</v>
      </c>
      <c r="F11" s="174">
        <v>-2441314</v>
      </c>
      <c r="G11" s="25"/>
      <c r="H11" s="177">
        <v>-2502061</v>
      </c>
      <c r="I11" s="28"/>
    </row>
    <row r="12" spans="2:9" ht="20.100000000000001" customHeight="1" x14ac:dyDescent="0.25">
      <c r="B12" s="215" t="s">
        <v>44</v>
      </c>
      <c r="C12" s="215"/>
      <c r="D12" s="215"/>
      <c r="E12" s="41"/>
      <c r="F12" s="45">
        <f>SUM(F9:F11)</f>
        <v>1956086</v>
      </c>
      <c r="G12" s="46"/>
      <c r="H12" s="45">
        <f>SUM(H9:H11)</f>
        <v>1697530</v>
      </c>
      <c r="I12" s="34"/>
    </row>
    <row r="13" spans="2:9" ht="20.100000000000001" customHeight="1" x14ac:dyDescent="0.25">
      <c r="B13" s="214" t="s">
        <v>45</v>
      </c>
      <c r="C13" s="214"/>
      <c r="D13" s="214"/>
      <c r="E13" s="41">
        <v>8</v>
      </c>
      <c r="F13" s="172">
        <v>-1802197</v>
      </c>
      <c r="G13" s="25"/>
      <c r="H13" s="173">
        <v>-1655864</v>
      </c>
      <c r="I13" s="28"/>
    </row>
    <row r="14" spans="2:9" ht="20.100000000000001" customHeight="1" x14ac:dyDescent="0.25">
      <c r="B14" s="214" t="s">
        <v>46</v>
      </c>
      <c r="C14" s="214"/>
      <c r="D14" s="214"/>
      <c r="E14" s="41"/>
      <c r="F14" s="172">
        <v>-181413</v>
      </c>
      <c r="G14" s="25"/>
      <c r="H14" s="173">
        <v>1457920</v>
      </c>
      <c r="I14" s="28"/>
    </row>
    <row r="15" spans="2:9" ht="20.100000000000001" customHeight="1" x14ac:dyDescent="0.25">
      <c r="B15" s="214" t="s">
        <v>47</v>
      </c>
      <c r="C15" s="214"/>
      <c r="D15" s="214"/>
      <c r="E15" s="41"/>
      <c r="F15" s="172">
        <v>234722</v>
      </c>
      <c r="G15" s="25"/>
      <c r="H15" s="173">
        <v>-354237</v>
      </c>
      <c r="I15" s="28"/>
    </row>
    <row r="16" spans="2:9" ht="20.100000000000001" customHeight="1" x14ac:dyDescent="0.25">
      <c r="B16" s="214" t="s">
        <v>48</v>
      </c>
      <c r="C16" s="214"/>
      <c r="D16" s="214"/>
      <c r="E16" s="41">
        <v>9</v>
      </c>
      <c r="F16" s="174">
        <v>282546</v>
      </c>
      <c r="G16" s="178"/>
      <c r="H16" s="176">
        <v>87597</v>
      </c>
      <c r="I16" s="28"/>
    </row>
    <row r="17" spans="2:9" ht="32.25" customHeight="1" x14ac:dyDescent="0.25">
      <c r="B17" s="214" t="s">
        <v>49</v>
      </c>
      <c r="C17" s="214"/>
      <c r="D17" s="214"/>
      <c r="E17" s="41"/>
      <c r="F17" s="179">
        <f>SUM(F12:F16)</f>
        <v>489744</v>
      </c>
      <c r="G17" s="46"/>
      <c r="H17" s="179">
        <f>SUM(H12:H16)</f>
        <v>1232946</v>
      </c>
      <c r="I17" s="28"/>
    </row>
    <row r="18" spans="2:9" ht="20.100000000000001" customHeight="1" x14ac:dyDescent="0.25">
      <c r="B18" s="213" t="s">
        <v>50</v>
      </c>
      <c r="C18" s="213"/>
      <c r="D18" s="213"/>
      <c r="E18" s="47"/>
      <c r="F18" s="172">
        <v>-361714</v>
      </c>
      <c r="G18" s="180"/>
      <c r="H18" s="173">
        <v>-245367</v>
      </c>
      <c r="I18" s="28"/>
    </row>
    <row r="19" spans="2:9" ht="20.100000000000001" customHeight="1" x14ac:dyDescent="0.25">
      <c r="B19" s="213" t="s">
        <v>51</v>
      </c>
      <c r="C19" s="213"/>
      <c r="D19" s="213"/>
      <c r="E19" s="41"/>
      <c r="F19" s="55">
        <f>F17+F18</f>
        <v>128030</v>
      </c>
      <c r="G19" s="46"/>
      <c r="H19" s="55">
        <f>H17+H18</f>
        <v>987579</v>
      </c>
      <c r="I19" s="28"/>
    </row>
    <row r="20" spans="2:9" ht="20.100000000000001" customHeight="1" x14ac:dyDescent="0.25">
      <c r="B20" s="213" t="s">
        <v>52</v>
      </c>
      <c r="C20" s="213"/>
      <c r="D20" s="213"/>
      <c r="E20" s="41"/>
      <c r="F20" s="44"/>
      <c r="G20" s="42"/>
      <c r="H20" s="120"/>
      <c r="I20" s="28"/>
    </row>
    <row r="21" spans="2:9" ht="20.100000000000001" customHeight="1" thickBot="1" x14ac:dyDescent="0.3">
      <c r="B21" t="s">
        <v>99</v>
      </c>
      <c r="E21" s="41"/>
      <c r="F21" s="57">
        <v>0</v>
      </c>
      <c r="G21" s="48"/>
      <c r="H21" s="57">
        <v>0</v>
      </c>
      <c r="I21" s="28"/>
    </row>
    <row r="22" spans="2:9" ht="20.100000000000001" customHeight="1" thickTop="1" x14ac:dyDescent="0.25">
      <c r="B22" s="214" t="s">
        <v>53</v>
      </c>
      <c r="C22" s="214"/>
      <c r="D22" s="214"/>
      <c r="E22" s="41"/>
      <c r="F22" s="44">
        <f>F19+F21</f>
        <v>128030</v>
      </c>
      <c r="G22" s="56"/>
      <c r="H22" s="42">
        <f>H19+H21</f>
        <v>987579</v>
      </c>
      <c r="I22" s="28"/>
    </row>
    <row r="23" spans="2:9" ht="20.100000000000001" customHeight="1" x14ac:dyDescent="0.25">
      <c r="B23" s="214"/>
      <c r="C23" s="214"/>
      <c r="D23" s="214"/>
      <c r="E23" s="41"/>
      <c r="F23" s="44"/>
      <c r="G23" s="48"/>
      <c r="H23" s="44"/>
      <c r="I23" s="28"/>
    </row>
    <row r="24" spans="2:9" ht="20.100000000000001" customHeight="1" x14ac:dyDescent="0.25">
      <c r="B24" s="218"/>
      <c r="C24" s="218"/>
      <c r="D24" s="218"/>
      <c r="E24" s="41"/>
      <c r="F24" s="49"/>
      <c r="G24" s="56"/>
      <c r="H24" s="50"/>
      <c r="I24" s="28"/>
    </row>
    <row r="25" spans="2:9" x14ac:dyDescent="0.25">
      <c r="B25" s="21"/>
      <c r="C25" s="21"/>
      <c r="D25" s="21"/>
      <c r="E25" s="23"/>
      <c r="F25" s="27"/>
      <c r="G25" s="25"/>
      <c r="H25" s="28"/>
      <c r="I25" s="25"/>
    </row>
    <row r="26" spans="2:9" ht="15.75" x14ac:dyDescent="0.25">
      <c r="B26" s="216"/>
      <c r="C26" s="216"/>
      <c r="D26" s="216"/>
      <c r="E26" s="29"/>
      <c r="F26" s="30"/>
      <c r="G26" s="20"/>
      <c r="H26" s="20"/>
      <c r="I26" s="36"/>
    </row>
    <row r="27" spans="2:9" x14ac:dyDescent="0.25">
      <c r="B27" s="21"/>
      <c r="C27" s="21"/>
      <c r="D27" s="21"/>
      <c r="E27" s="29"/>
      <c r="F27" s="30"/>
      <c r="G27" s="20"/>
      <c r="H27" s="20"/>
      <c r="I27" s="20"/>
    </row>
    <row r="28" spans="2:9" ht="15.75" x14ac:dyDescent="0.25">
      <c r="B28" s="51"/>
      <c r="C28" s="31"/>
      <c r="D28" s="52"/>
      <c r="E28" s="53"/>
      <c r="F28" s="33"/>
      <c r="I28" s="36"/>
    </row>
    <row r="29" spans="2:9" x14ac:dyDescent="0.25">
      <c r="B29" s="202" t="s">
        <v>126</v>
      </c>
      <c r="C29" s="202"/>
      <c r="D29" s="155" t="s">
        <v>128</v>
      </c>
      <c r="E29" s="131"/>
      <c r="F29" s="131"/>
      <c r="I29" s="22"/>
    </row>
    <row r="30" spans="2:9" ht="15.75" x14ac:dyDescent="0.25">
      <c r="B30" s="203" t="s">
        <v>127</v>
      </c>
      <c r="C30" s="203"/>
      <c r="D30" s="157" t="s">
        <v>107</v>
      </c>
      <c r="E30" s="19"/>
      <c r="F30" s="10"/>
      <c r="I30" s="36"/>
    </row>
    <row r="31" spans="2:9" x14ac:dyDescent="0.25">
      <c r="B31" s="54"/>
      <c r="C31" s="20"/>
      <c r="D31" s="53"/>
      <c r="E31" s="20"/>
      <c r="F31" s="24"/>
      <c r="G31" s="20"/>
      <c r="H31" s="20"/>
      <c r="I31" s="20"/>
    </row>
  </sheetData>
  <mergeCells count="27">
    <mergeCell ref="B4:E4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F5" sqref="F5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99" customWidth="1"/>
    <col min="5" max="5" width="2.7109375" style="99" customWidth="1"/>
    <col min="6" max="6" width="16" style="99" customWidth="1"/>
    <col min="11" max="11" width="11" bestFit="1" customWidth="1"/>
  </cols>
  <sheetData>
    <row r="1" spans="1:6" x14ac:dyDescent="0.25">
      <c r="A1" s="237" t="str">
        <f>ОПУ!B1</f>
        <v xml:space="preserve">TOO "RG BRANDS KAZAKHSTAN" </v>
      </c>
      <c r="B1" s="237"/>
      <c r="C1" s="237"/>
      <c r="D1" s="114"/>
      <c r="E1" s="114"/>
      <c r="F1" s="114"/>
    </row>
    <row r="2" spans="1:6" ht="38.25" customHeight="1" x14ac:dyDescent="0.25">
      <c r="A2" s="227" t="s">
        <v>129</v>
      </c>
      <c r="B2" s="227"/>
      <c r="C2" s="227"/>
      <c r="D2" s="226" t="s">
        <v>0</v>
      </c>
      <c r="E2" s="226"/>
      <c r="F2" s="226"/>
    </row>
    <row r="3" spans="1:6" ht="24" customHeight="1" x14ac:dyDescent="0.25">
      <c r="A3" s="197"/>
      <c r="B3" s="197"/>
      <c r="C3" s="197"/>
      <c r="D3" s="241" t="s">
        <v>132</v>
      </c>
      <c r="E3" s="241"/>
      <c r="F3" s="241"/>
    </row>
    <row r="4" spans="1:6" ht="25.5" customHeight="1" x14ac:dyDescent="0.25">
      <c r="A4" s="228" t="s">
        <v>54</v>
      </c>
      <c r="B4" s="228"/>
      <c r="C4" s="228"/>
      <c r="D4" s="80" t="str">
        <f>ОПУ!F5</f>
        <v>2021г.</v>
      </c>
      <c r="E4" s="115"/>
      <c r="F4" s="80" t="str">
        <f>ОПУ!H5</f>
        <v>2020г.</v>
      </c>
    </row>
    <row r="5" spans="1:6" ht="27.75" customHeight="1" x14ac:dyDescent="0.25">
      <c r="A5" s="78"/>
      <c r="B5" s="229" t="s">
        <v>55</v>
      </c>
      <c r="C5" s="229"/>
      <c r="D5" s="181">
        <f>ОПУ!F17</f>
        <v>489744</v>
      </c>
      <c r="E5" s="182"/>
      <c r="F5" s="181">
        <f>ОПУ!H17</f>
        <v>1232946</v>
      </c>
    </row>
    <row r="6" spans="1:6" x14ac:dyDescent="0.25">
      <c r="A6" s="229" t="s">
        <v>56</v>
      </c>
      <c r="B6" s="229"/>
      <c r="C6" s="229"/>
      <c r="D6" s="181"/>
      <c r="E6" s="182"/>
      <c r="F6" s="182"/>
    </row>
    <row r="7" spans="1:6" ht="15" customHeight="1" x14ac:dyDescent="0.25">
      <c r="A7" s="78"/>
      <c r="B7" s="78"/>
      <c r="C7" s="107" t="s">
        <v>57</v>
      </c>
      <c r="D7" s="181">
        <v>1137719</v>
      </c>
      <c r="E7" s="182"/>
      <c r="F7" s="121">
        <v>1051425</v>
      </c>
    </row>
    <row r="8" spans="1:6" ht="15" customHeight="1" x14ac:dyDescent="0.25">
      <c r="A8" s="78"/>
      <c r="B8" s="78"/>
      <c r="C8" s="107" t="s">
        <v>58</v>
      </c>
      <c r="D8" s="181">
        <v>1802197</v>
      </c>
      <c r="E8" s="182"/>
      <c r="F8" s="121">
        <v>1655864</v>
      </c>
    </row>
    <row r="9" spans="1:6" ht="15" customHeight="1" x14ac:dyDescent="0.25">
      <c r="A9" s="78"/>
      <c r="B9" s="78"/>
      <c r="C9" s="107" t="s">
        <v>59</v>
      </c>
      <c r="D9" s="121">
        <v>181413</v>
      </c>
      <c r="E9" s="182"/>
      <c r="F9" s="121">
        <v>-1457920</v>
      </c>
    </row>
    <row r="10" spans="1:6" ht="15" customHeight="1" x14ac:dyDescent="0.25">
      <c r="A10" s="78"/>
      <c r="B10" s="78"/>
      <c r="C10" s="107" t="s">
        <v>109</v>
      </c>
      <c r="D10" s="121">
        <v>4020</v>
      </c>
      <c r="E10" s="182"/>
      <c r="F10" s="182">
        <v>-1743</v>
      </c>
    </row>
    <row r="11" spans="1:6" ht="15" customHeight="1" x14ac:dyDescent="0.25">
      <c r="A11" s="78"/>
      <c r="B11" s="78"/>
      <c r="C11" s="107" t="s">
        <v>60</v>
      </c>
      <c r="D11" s="121">
        <v>-286566</v>
      </c>
      <c r="E11" s="182"/>
      <c r="F11" s="121">
        <v>-85854</v>
      </c>
    </row>
    <row r="12" spans="1:6" ht="15" hidden="1" customHeight="1" x14ac:dyDescent="0.25">
      <c r="A12" s="78"/>
      <c r="B12" s="78"/>
      <c r="C12" s="107" t="s">
        <v>100</v>
      </c>
      <c r="D12" s="121"/>
      <c r="E12" s="182"/>
      <c r="F12" s="182"/>
    </row>
    <row r="13" spans="1:6" ht="15" customHeight="1" x14ac:dyDescent="0.25">
      <c r="A13" s="78"/>
      <c r="B13" s="78"/>
      <c r="C13" s="107" t="s">
        <v>61</v>
      </c>
      <c r="D13" s="121">
        <v>-44545</v>
      </c>
      <c r="E13" s="182"/>
      <c r="F13" s="121">
        <v>-599415</v>
      </c>
    </row>
    <row r="14" spans="1:6" ht="15.75" customHeight="1" thickBot="1" x14ac:dyDescent="0.3">
      <c r="A14" s="78"/>
      <c r="B14" s="78"/>
      <c r="C14" s="107" t="s">
        <v>62</v>
      </c>
      <c r="D14" s="121">
        <v>-234722</v>
      </c>
      <c r="E14" s="182"/>
      <c r="F14" s="121">
        <v>354237</v>
      </c>
    </row>
    <row r="15" spans="1:6" ht="30.75" customHeight="1" thickBot="1" x14ac:dyDescent="0.3">
      <c r="A15" s="78"/>
      <c r="B15" s="229" t="s">
        <v>63</v>
      </c>
      <c r="C15" s="229"/>
      <c r="D15" s="129">
        <f>SUM(D5:D14)</f>
        <v>3049260</v>
      </c>
      <c r="E15" s="109"/>
      <c r="F15" s="82">
        <f>SUM(F5:F14)</f>
        <v>2149540</v>
      </c>
    </row>
    <row r="16" spans="1:6" x14ac:dyDescent="0.25">
      <c r="A16" s="78"/>
      <c r="B16" s="78"/>
      <c r="C16" s="108"/>
      <c r="D16" s="81"/>
      <c r="E16" s="67"/>
      <c r="F16" s="116"/>
    </row>
    <row r="17" spans="1:7" ht="15" customHeight="1" x14ac:dyDescent="0.25">
      <c r="A17" s="78"/>
      <c r="B17" s="78"/>
      <c r="C17" s="107" t="s">
        <v>64</v>
      </c>
      <c r="D17" s="182">
        <v>-5102653</v>
      </c>
      <c r="E17" s="81"/>
      <c r="F17" s="182">
        <v>-4271401</v>
      </c>
    </row>
    <row r="18" spans="1:7" ht="27" customHeight="1" x14ac:dyDescent="0.25">
      <c r="A18" s="78"/>
      <c r="B18" s="78"/>
      <c r="C18" s="107" t="s">
        <v>65</v>
      </c>
      <c r="D18" s="182">
        <v>-376142</v>
      </c>
      <c r="E18" s="81"/>
      <c r="F18" s="182">
        <v>195626</v>
      </c>
    </row>
    <row r="19" spans="1:7" ht="15" customHeight="1" x14ac:dyDescent="0.25">
      <c r="A19" s="78"/>
      <c r="B19" s="78"/>
      <c r="C19" s="107" t="s">
        <v>66</v>
      </c>
      <c r="D19" s="182">
        <v>-492959</v>
      </c>
      <c r="E19" s="81"/>
      <c r="F19" s="182">
        <v>-292918</v>
      </c>
    </row>
    <row r="20" spans="1:7" ht="15" customHeight="1" x14ac:dyDescent="0.25">
      <c r="A20" s="78"/>
      <c r="B20" s="78"/>
      <c r="C20" s="107" t="s">
        <v>67</v>
      </c>
      <c r="D20" s="182">
        <v>-871067</v>
      </c>
      <c r="E20" s="81"/>
      <c r="F20" s="182">
        <v>-509982</v>
      </c>
    </row>
    <row r="21" spans="1:7" ht="15" customHeight="1" x14ac:dyDescent="0.25">
      <c r="A21" s="78"/>
      <c r="B21" s="78"/>
      <c r="C21" s="107" t="s">
        <v>68</v>
      </c>
      <c r="D21" s="182">
        <v>7177979</v>
      </c>
      <c r="E21" s="81"/>
      <c r="F21" s="182">
        <v>-830556</v>
      </c>
    </row>
    <row r="22" spans="1:7" ht="15" customHeight="1" x14ac:dyDescent="0.25">
      <c r="A22" s="78"/>
      <c r="B22" s="78"/>
      <c r="C22" s="107" t="s">
        <v>69</v>
      </c>
      <c r="D22" s="182">
        <v>-109287</v>
      </c>
      <c r="E22" s="81"/>
      <c r="F22" s="182">
        <v>546785</v>
      </c>
    </row>
    <row r="23" spans="1:7" ht="29.25" customHeight="1" x14ac:dyDescent="0.25">
      <c r="A23" s="78"/>
      <c r="B23" s="78"/>
      <c r="C23" s="107" t="s">
        <v>70</v>
      </c>
      <c r="D23" s="182">
        <v>861520</v>
      </c>
      <c r="E23" s="81"/>
      <c r="F23" s="182">
        <v>6039073</v>
      </c>
    </row>
    <row r="24" spans="1:7" ht="15.75" customHeight="1" thickBot="1" x14ac:dyDescent="0.3">
      <c r="A24" s="78"/>
      <c r="B24" s="229" t="s">
        <v>71</v>
      </c>
      <c r="C24" s="229"/>
      <c r="D24" s="122">
        <f>SUM(D15:D23)</f>
        <v>4136651</v>
      </c>
      <c r="E24" s="109"/>
      <c r="F24" s="133">
        <f>SUM(F15:F23)</f>
        <v>3026167</v>
      </c>
    </row>
    <row r="25" spans="1:7" ht="15" customHeight="1" x14ac:dyDescent="0.25">
      <c r="A25" s="78"/>
      <c r="B25" s="78"/>
      <c r="C25" s="107" t="s">
        <v>72</v>
      </c>
      <c r="D25" s="182">
        <v>-2085388</v>
      </c>
      <c r="E25" s="67"/>
      <c r="F25" s="189">
        <v>-1659155</v>
      </c>
    </row>
    <row r="26" spans="1:7" ht="15.75" customHeight="1" thickBot="1" x14ac:dyDescent="0.3">
      <c r="A26" s="78"/>
      <c r="B26" s="78"/>
      <c r="C26" s="107" t="s">
        <v>73</v>
      </c>
      <c r="D26" s="188">
        <v>-344441</v>
      </c>
      <c r="E26" s="67"/>
      <c r="F26" s="190">
        <v>-167960</v>
      </c>
    </row>
    <row r="27" spans="1:7" ht="32.25" customHeight="1" thickBot="1" x14ac:dyDescent="0.3">
      <c r="A27" s="111"/>
      <c r="B27" s="236" t="s">
        <v>106</v>
      </c>
      <c r="C27" s="236"/>
      <c r="D27" s="110">
        <f>SUM(D24:D26)</f>
        <v>1706822</v>
      </c>
      <c r="E27" s="109"/>
      <c r="F27" s="110">
        <f>SUM(F24:F26)</f>
        <v>1199052</v>
      </c>
      <c r="G27" s="68"/>
    </row>
    <row r="28" spans="1:7" x14ac:dyDescent="0.25">
      <c r="A28" s="225" t="s">
        <v>74</v>
      </c>
      <c r="B28" s="225"/>
      <c r="C28" s="225"/>
      <c r="D28" s="117"/>
      <c r="E28" s="118"/>
      <c r="F28" s="114"/>
      <c r="G28" s="58"/>
    </row>
    <row r="29" spans="1:7" ht="15" customHeight="1" x14ac:dyDescent="0.25">
      <c r="A29" s="78"/>
      <c r="B29" s="78"/>
      <c r="C29" s="111" t="s">
        <v>75</v>
      </c>
      <c r="D29" s="182">
        <v>-28607840</v>
      </c>
      <c r="E29" s="67"/>
      <c r="F29" s="182">
        <v>-39412273</v>
      </c>
      <c r="G29" s="58"/>
    </row>
    <row r="30" spans="1:7" ht="30" customHeight="1" x14ac:dyDescent="0.25">
      <c r="A30" s="78"/>
      <c r="B30" s="78"/>
      <c r="C30" s="111" t="s">
        <v>76</v>
      </c>
      <c r="D30" s="182">
        <v>0</v>
      </c>
      <c r="E30" s="67"/>
      <c r="F30" s="182">
        <v>1000000</v>
      </c>
      <c r="G30" s="58"/>
    </row>
    <row r="31" spans="1:7" ht="15" hidden="1" customHeight="1" x14ac:dyDescent="0.25">
      <c r="A31" s="78"/>
      <c r="B31" s="78"/>
      <c r="C31" s="81" t="s">
        <v>77</v>
      </c>
      <c r="D31" s="182"/>
      <c r="E31" s="67"/>
      <c r="F31" s="182"/>
      <c r="G31" s="58"/>
    </row>
    <row r="32" spans="1:7" ht="29.25" hidden="1" customHeight="1" x14ac:dyDescent="0.25">
      <c r="A32" s="78"/>
      <c r="B32" s="78"/>
      <c r="C32" s="112" t="s">
        <v>78</v>
      </c>
      <c r="D32" s="182"/>
      <c r="E32" s="67"/>
      <c r="F32" s="182"/>
      <c r="G32" s="58"/>
    </row>
    <row r="33" spans="1:8" ht="28.5" customHeight="1" x14ac:dyDescent="0.25">
      <c r="A33" s="78"/>
      <c r="B33" s="78"/>
      <c r="C33" s="112" t="s">
        <v>79</v>
      </c>
      <c r="D33" s="182">
        <v>29611096</v>
      </c>
      <c r="E33" s="67"/>
      <c r="F33" s="182">
        <v>36765539</v>
      </c>
      <c r="G33" s="58"/>
    </row>
    <row r="34" spans="1:8" hidden="1" x14ac:dyDescent="0.25">
      <c r="A34" s="79"/>
      <c r="B34" s="79"/>
      <c r="C34" s="113" t="s">
        <v>80</v>
      </c>
      <c r="D34" s="182"/>
      <c r="E34" s="109"/>
      <c r="F34" s="182"/>
      <c r="G34" s="66"/>
    </row>
    <row r="35" spans="1:8" hidden="1" x14ac:dyDescent="0.25">
      <c r="A35" s="79"/>
      <c r="B35" s="79"/>
      <c r="C35" s="113" t="s">
        <v>81</v>
      </c>
      <c r="D35" s="182"/>
      <c r="E35" s="109"/>
      <c r="F35" s="182"/>
      <c r="G35" s="66"/>
    </row>
    <row r="36" spans="1:8" ht="15" customHeight="1" x14ac:dyDescent="0.25">
      <c r="A36" s="78"/>
      <c r="B36" s="78"/>
      <c r="C36" s="111" t="s">
        <v>82</v>
      </c>
      <c r="D36" s="182">
        <v>-514672</v>
      </c>
      <c r="E36" s="67"/>
      <c r="F36" s="182">
        <v>0</v>
      </c>
      <c r="G36" s="58"/>
    </row>
    <row r="37" spans="1:8" ht="15" customHeight="1" x14ac:dyDescent="0.25">
      <c r="A37" s="78"/>
      <c r="B37" s="78"/>
      <c r="C37" s="111" t="s">
        <v>83</v>
      </c>
      <c r="D37" s="119">
        <v>0</v>
      </c>
      <c r="E37" s="67"/>
      <c r="F37" s="182">
        <v>0</v>
      </c>
      <c r="G37" s="58"/>
    </row>
    <row r="38" spans="1:8" ht="15" customHeight="1" x14ac:dyDescent="0.25">
      <c r="A38" s="78"/>
      <c r="B38" s="78"/>
      <c r="C38" s="111" t="s">
        <v>84</v>
      </c>
      <c r="D38" s="182">
        <v>39583</v>
      </c>
      <c r="E38" s="67"/>
      <c r="F38" s="182">
        <v>6226</v>
      </c>
      <c r="G38" s="58"/>
    </row>
    <row r="39" spans="1:8" ht="28.5" customHeight="1" thickBot="1" x14ac:dyDescent="0.3">
      <c r="A39" s="78"/>
      <c r="B39" s="78"/>
      <c r="C39" s="111" t="s">
        <v>85</v>
      </c>
      <c r="D39" s="119">
        <v>-3355686</v>
      </c>
      <c r="E39" s="67"/>
      <c r="F39" s="189">
        <v>-742758</v>
      </c>
      <c r="G39" s="58"/>
    </row>
    <row r="40" spans="1:8" x14ac:dyDescent="0.25">
      <c r="A40" s="78"/>
      <c r="B40" s="78"/>
      <c r="C40" s="107"/>
      <c r="D40" s="231">
        <f>SUM(D29:D39)</f>
        <v>-2827519</v>
      </c>
      <c r="E40" s="230"/>
      <c r="F40" s="231">
        <f>SUM(F29:F39)</f>
        <v>-2383266</v>
      </c>
      <c r="G40" s="66"/>
    </row>
    <row r="41" spans="1:8" ht="34.5" customHeight="1" thickBot="1" x14ac:dyDescent="0.3">
      <c r="A41" s="78"/>
      <c r="B41" s="229" t="s">
        <v>111</v>
      </c>
      <c r="C41" s="229"/>
      <c r="D41" s="232"/>
      <c r="E41" s="230"/>
      <c r="F41" s="232"/>
      <c r="G41" s="66"/>
      <c r="H41" s="92"/>
    </row>
    <row r="42" spans="1:8" x14ac:dyDescent="0.25">
      <c r="A42" s="233" t="s">
        <v>86</v>
      </c>
      <c r="B42" s="233"/>
      <c r="C42" s="233"/>
      <c r="D42" s="81"/>
      <c r="E42" s="67"/>
      <c r="F42" s="114"/>
      <c r="G42" s="66"/>
    </row>
    <row r="43" spans="1:8" ht="15.75" customHeight="1" x14ac:dyDescent="0.25">
      <c r="A43" s="78"/>
      <c r="B43" s="78"/>
      <c r="C43" s="105" t="s">
        <v>87</v>
      </c>
      <c r="D43" s="81">
        <v>-9378732</v>
      </c>
      <c r="E43" s="67"/>
      <c r="F43" s="81">
        <v>-8872912</v>
      </c>
      <c r="G43" s="66"/>
    </row>
    <row r="44" spans="1:8" ht="15" customHeight="1" x14ac:dyDescent="0.25">
      <c r="A44" s="78"/>
      <c r="B44" s="78"/>
      <c r="C44" s="105" t="s">
        <v>88</v>
      </c>
      <c r="D44" s="81"/>
      <c r="E44" s="67"/>
      <c r="F44" s="81"/>
      <c r="G44" s="66"/>
    </row>
    <row r="45" spans="1:8" x14ac:dyDescent="0.25">
      <c r="A45" s="78"/>
      <c r="B45" s="78"/>
      <c r="C45" s="105" t="s">
        <v>89</v>
      </c>
      <c r="D45" s="81"/>
      <c r="E45" s="67"/>
      <c r="F45" s="81"/>
      <c r="G45" s="66"/>
    </row>
    <row r="46" spans="1:8" ht="15.75" customHeight="1" thickBot="1" x14ac:dyDescent="0.3">
      <c r="A46" s="78"/>
      <c r="B46" s="78"/>
      <c r="C46" s="105" t="s">
        <v>90</v>
      </c>
      <c r="D46" s="81">
        <v>9901609</v>
      </c>
      <c r="E46" s="67"/>
      <c r="F46" s="81">
        <v>16427090</v>
      </c>
      <c r="G46" s="66"/>
    </row>
    <row r="47" spans="1:8" x14ac:dyDescent="0.25">
      <c r="A47" s="78"/>
      <c r="B47" s="78"/>
      <c r="C47" s="107"/>
      <c r="D47" s="231">
        <f>SUM(D43:D46)</f>
        <v>522877</v>
      </c>
      <c r="E47" s="230"/>
      <c r="F47" s="231">
        <f>SUM(F43:F46)</f>
        <v>7554178</v>
      </c>
      <c r="G47" s="66"/>
    </row>
    <row r="48" spans="1:8" ht="33.75" customHeight="1" thickBot="1" x14ac:dyDescent="0.3">
      <c r="A48" s="78"/>
      <c r="B48" s="238" t="s">
        <v>108</v>
      </c>
      <c r="C48" s="238"/>
      <c r="D48" s="234"/>
      <c r="E48" s="235"/>
      <c r="F48" s="234"/>
      <c r="G48" s="66"/>
    </row>
    <row r="49" spans="1:11" ht="15.75" thickBot="1" x14ac:dyDescent="0.3">
      <c r="A49" s="78"/>
      <c r="B49" s="78"/>
      <c r="G49" s="66"/>
      <c r="K49" s="92"/>
    </row>
    <row r="50" spans="1:11" ht="15.75" thickBot="1" x14ac:dyDescent="0.3">
      <c r="A50" s="224" t="s">
        <v>92</v>
      </c>
      <c r="B50" s="224"/>
      <c r="C50" s="224"/>
      <c r="D50" s="82">
        <f>D47+D40+D27</f>
        <v>-597820</v>
      </c>
      <c r="E50" s="109"/>
      <c r="F50" s="82">
        <v>6639964</v>
      </c>
      <c r="G50" s="58"/>
      <c r="H50" s="58"/>
    </row>
    <row r="51" spans="1:11" ht="15.75" thickBot="1" x14ac:dyDescent="0.3">
      <c r="A51" s="224" t="s">
        <v>93</v>
      </c>
      <c r="B51" s="224"/>
      <c r="C51" s="224"/>
      <c r="D51" s="110">
        <v>7137503</v>
      </c>
      <c r="E51" s="67"/>
      <c r="F51" s="82">
        <v>2222355</v>
      </c>
      <c r="G51" s="58"/>
      <c r="H51" s="58"/>
    </row>
    <row r="52" spans="1:11" ht="15.75" customHeight="1" thickBot="1" x14ac:dyDescent="0.3">
      <c r="A52" s="91"/>
      <c r="B52" s="91"/>
      <c r="C52" s="106" t="s">
        <v>91</v>
      </c>
      <c r="D52" s="110">
        <v>-40950</v>
      </c>
      <c r="E52" s="67"/>
      <c r="F52" s="110">
        <v>464475</v>
      </c>
      <c r="G52" s="58"/>
      <c r="H52" s="58"/>
    </row>
    <row r="53" spans="1:11" ht="15.75" thickBot="1" x14ac:dyDescent="0.3">
      <c r="A53" s="224" t="s">
        <v>113</v>
      </c>
      <c r="B53" s="224"/>
      <c r="C53" s="224"/>
      <c r="D53" s="83">
        <f>D51+D50+D52</f>
        <v>6498733</v>
      </c>
      <c r="E53" s="109"/>
      <c r="F53" s="83">
        <v>9056794</v>
      </c>
      <c r="G53" s="58"/>
      <c r="H53" s="58"/>
    </row>
    <row r="54" spans="1:11" ht="15.75" thickTop="1" x14ac:dyDescent="0.25">
      <c r="A54" s="70"/>
      <c r="B54" s="70"/>
      <c r="C54" s="70"/>
      <c r="D54" s="81"/>
      <c r="E54" s="109"/>
      <c r="F54" s="81"/>
      <c r="G54" s="58"/>
      <c r="H54" s="58"/>
    </row>
    <row r="55" spans="1:11" x14ac:dyDescent="0.25">
      <c r="A55" s="70"/>
      <c r="B55" s="223"/>
      <c r="C55" s="223"/>
      <c r="D55" s="223"/>
      <c r="E55" s="62"/>
      <c r="F55" s="84"/>
      <c r="G55" s="74"/>
      <c r="H55" s="75"/>
    </row>
    <row r="56" spans="1:11" x14ac:dyDescent="0.25">
      <c r="A56" s="69"/>
      <c r="B56" s="59"/>
      <c r="C56" s="59"/>
      <c r="D56" s="130">
        <f>D53-Баланс!F21</f>
        <v>0</v>
      </c>
      <c r="E56" s="62"/>
      <c r="F56" s="130"/>
      <c r="G56" s="74"/>
      <c r="H56" s="75"/>
    </row>
    <row r="57" spans="1:11" ht="15.75" x14ac:dyDescent="0.25">
      <c r="B57" s="51"/>
      <c r="C57" s="31"/>
      <c r="D57" s="52"/>
      <c r="E57" s="31"/>
      <c r="G57" s="53"/>
      <c r="H57" s="33"/>
      <c r="I57" s="36"/>
    </row>
    <row r="58" spans="1:11" ht="15" customHeight="1" x14ac:dyDescent="0.25">
      <c r="B58" s="202" t="s">
        <v>126</v>
      </c>
      <c r="C58" s="202"/>
      <c r="D58" s="155" t="s">
        <v>128</v>
      </c>
      <c r="E58" s="184"/>
      <c r="G58" s="131"/>
      <c r="H58" s="131"/>
      <c r="I58" s="22"/>
    </row>
    <row r="59" spans="1:11" ht="15.75" customHeight="1" x14ac:dyDescent="0.25">
      <c r="B59" s="203" t="s">
        <v>127</v>
      </c>
      <c r="C59" s="203"/>
      <c r="D59" s="157" t="s">
        <v>107</v>
      </c>
      <c r="E59" s="31"/>
      <c r="G59" s="19"/>
      <c r="H59" s="10"/>
      <c r="I59" s="36"/>
    </row>
    <row r="60" spans="1:11" x14ac:dyDescent="0.25">
      <c r="B60" s="54"/>
      <c r="C60" s="20"/>
      <c r="D60" s="53"/>
      <c r="E60" s="20"/>
      <c r="F60" s="24"/>
      <c r="G60" s="20"/>
      <c r="H60" s="20"/>
      <c r="I60" s="20"/>
    </row>
    <row r="61" spans="1:11" x14ac:dyDescent="0.25">
      <c r="A61" s="58"/>
      <c r="B61" s="58"/>
      <c r="C61" s="58"/>
      <c r="D61" s="114"/>
      <c r="E61" s="114"/>
      <c r="F61" s="114"/>
      <c r="G61" s="58"/>
      <c r="H61" s="58"/>
    </row>
    <row r="62" spans="1:11" x14ac:dyDescent="0.25">
      <c r="A62" s="58"/>
      <c r="B62" s="58"/>
      <c r="C62" s="58"/>
      <c r="D62" s="114"/>
      <c r="E62" s="114"/>
      <c r="F62" s="114"/>
      <c r="G62" s="58"/>
      <c r="H62" s="58"/>
    </row>
    <row r="63" spans="1:11" x14ac:dyDescent="0.25">
      <c r="A63" s="58"/>
      <c r="B63" s="58"/>
      <c r="C63" s="58"/>
      <c r="D63" s="114"/>
      <c r="E63" s="114"/>
      <c r="F63" s="114"/>
      <c r="G63" s="58"/>
      <c r="H63" s="58"/>
    </row>
    <row r="64" spans="1:11" x14ac:dyDescent="0.25">
      <c r="A64" s="58"/>
      <c r="B64" s="58"/>
      <c r="C64" s="58"/>
      <c r="D64" s="114"/>
      <c r="E64" s="114"/>
      <c r="F64" s="114"/>
      <c r="G64" s="58"/>
      <c r="H64" s="58"/>
    </row>
  </sheetData>
  <mergeCells count="26">
    <mergeCell ref="B24:C24"/>
    <mergeCell ref="B27:C27"/>
    <mergeCell ref="A1:C1"/>
    <mergeCell ref="A50:C50"/>
    <mergeCell ref="A51:C51"/>
    <mergeCell ref="B15:C15"/>
    <mergeCell ref="B41:C41"/>
    <mergeCell ref="B48:C48"/>
    <mergeCell ref="E40:E41"/>
    <mergeCell ref="F40:F41"/>
    <mergeCell ref="A42:C42"/>
    <mergeCell ref="D40:D41"/>
    <mergeCell ref="D47:D48"/>
    <mergeCell ref="E47:E48"/>
    <mergeCell ref="F47:F48"/>
    <mergeCell ref="D2:F2"/>
    <mergeCell ref="A2:C2"/>
    <mergeCell ref="A4:C4"/>
    <mergeCell ref="B5:C5"/>
    <mergeCell ref="A6:C6"/>
    <mergeCell ref="D3:F3"/>
    <mergeCell ref="B59:C59"/>
    <mergeCell ref="B55:D55"/>
    <mergeCell ref="B58:C58"/>
    <mergeCell ref="A53:C53"/>
    <mergeCell ref="A28:C2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A14" sqref="A14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239" t="str">
        <f>ОДДС!A1</f>
        <v xml:space="preserve">TOO "RG BRANDS KAZAKHSTAN" </v>
      </c>
      <c r="B1" s="239"/>
      <c r="C1" s="239"/>
      <c r="D1" s="239"/>
      <c r="E1" s="239"/>
      <c r="F1" s="239"/>
      <c r="G1" s="239"/>
      <c r="H1" s="239"/>
      <c r="I1" s="87"/>
      <c r="J1" s="86"/>
      <c r="K1" s="87"/>
      <c r="L1" s="87"/>
      <c r="M1" s="86"/>
    </row>
    <row r="2" spans="1:13" ht="28.5" customHeight="1" x14ac:dyDescent="0.25">
      <c r="A2" s="240" t="s">
        <v>130</v>
      </c>
      <c r="B2" s="240"/>
      <c r="C2" s="240"/>
      <c r="D2" s="240"/>
      <c r="E2" s="240"/>
      <c r="F2" s="240"/>
      <c r="G2" s="240"/>
      <c r="H2" s="240"/>
      <c r="I2" s="240"/>
      <c r="J2" s="240"/>
      <c r="K2" s="89"/>
      <c r="L2" s="88" t="s">
        <v>0</v>
      </c>
      <c r="M2" s="86"/>
    </row>
    <row r="3" spans="1:13" s="99" customFormat="1" ht="48.75" customHeight="1" thickBot="1" x14ac:dyDescent="0.3">
      <c r="A3" s="98"/>
      <c r="B3" s="134" t="s">
        <v>131</v>
      </c>
      <c r="C3" s="134"/>
      <c r="D3" s="134" t="s">
        <v>101</v>
      </c>
      <c r="E3" s="134"/>
      <c r="F3" s="134" t="s">
        <v>102</v>
      </c>
      <c r="G3" s="134" t="s">
        <v>103</v>
      </c>
    </row>
    <row r="4" spans="1:13" ht="16.5" thickTop="1" thickBot="1" x14ac:dyDescent="0.3">
      <c r="A4" s="96" t="s">
        <v>135</v>
      </c>
      <c r="B4" s="83">
        <v>1132130</v>
      </c>
      <c r="C4" s="83"/>
      <c r="D4" s="83">
        <v>4804450</v>
      </c>
      <c r="E4" s="83"/>
      <c r="F4" s="83">
        <v>16039669</v>
      </c>
      <c r="G4" s="83">
        <f t="shared" ref="G4:G11" si="0">SUM(B4:F4)</f>
        <v>21976249</v>
      </c>
      <c r="H4" s="92"/>
    </row>
    <row r="5" spans="1:13" ht="15.75" thickTop="1" x14ac:dyDescent="0.25">
      <c r="A5" s="96" t="s">
        <v>94</v>
      </c>
      <c r="B5" s="100"/>
      <c r="C5" s="100"/>
      <c r="D5" s="191"/>
      <c r="E5" s="191"/>
      <c r="F5" s="182">
        <v>128030</v>
      </c>
      <c r="G5" s="81">
        <f t="shared" si="0"/>
        <v>128030</v>
      </c>
      <c r="H5" s="92"/>
    </row>
    <row r="6" spans="1:13" x14ac:dyDescent="0.25">
      <c r="A6" s="96" t="s">
        <v>110</v>
      </c>
      <c r="B6" s="101" t="s">
        <v>104</v>
      </c>
      <c r="C6" s="100"/>
      <c r="D6" s="192" t="s">
        <v>104</v>
      </c>
      <c r="E6" s="191"/>
      <c r="F6" s="182">
        <v>0</v>
      </c>
      <c r="G6" s="81">
        <f t="shared" si="0"/>
        <v>0</v>
      </c>
      <c r="H6" s="92"/>
    </row>
    <row r="7" spans="1:13" ht="30" x14ac:dyDescent="0.25">
      <c r="A7" s="96" t="s">
        <v>95</v>
      </c>
      <c r="B7" s="102" t="s">
        <v>104</v>
      </c>
      <c r="C7" s="100"/>
      <c r="D7" s="192" t="s">
        <v>104</v>
      </c>
      <c r="E7" s="191"/>
      <c r="F7" s="192"/>
      <c r="G7" s="101">
        <f t="shared" si="0"/>
        <v>0</v>
      </c>
      <c r="H7" s="92"/>
    </row>
    <row r="8" spans="1:13" x14ac:dyDescent="0.25">
      <c r="A8" s="96" t="s">
        <v>96</v>
      </c>
      <c r="B8" s="101" t="s">
        <v>104</v>
      </c>
      <c r="C8" s="100"/>
      <c r="D8" s="192"/>
      <c r="E8" s="191"/>
      <c r="F8" s="192" t="s">
        <v>104</v>
      </c>
      <c r="G8" s="101">
        <f t="shared" si="0"/>
        <v>0</v>
      </c>
      <c r="H8" s="92"/>
    </row>
    <row r="9" spans="1:13" x14ac:dyDescent="0.25">
      <c r="A9" s="132" t="s">
        <v>112</v>
      </c>
      <c r="B9" s="101"/>
      <c r="C9" s="100"/>
      <c r="D9" s="192" t="s">
        <v>104</v>
      </c>
      <c r="E9" s="191"/>
      <c r="F9" s="192" t="s">
        <v>104</v>
      </c>
      <c r="G9" s="101">
        <f t="shared" si="0"/>
        <v>0</v>
      </c>
      <c r="H9" s="92"/>
    </row>
    <row r="10" spans="1:13" x14ac:dyDescent="0.25">
      <c r="A10" s="132" t="s">
        <v>114</v>
      </c>
      <c r="B10" s="101" t="s">
        <v>104</v>
      </c>
      <c r="C10" s="100"/>
      <c r="D10" s="192" t="s">
        <v>104</v>
      </c>
      <c r="E10" s="191"/>
      <c r="F10" s="192"/>
      <c r="G10" s="101">
        <f t="shared" si="0"/>
        <v>0</v>
      </c>
      <c r="H10" s="92"/>
    </row>
    <row r="11" spans="1:13" ht="45" x14ac:dyDescent="0.25">
      <c r="A11" s="96" t="s">
        <v>97</v>
      </c>
      <c r="B11" s="101" t="s">
        <v>104</v>
      </c>
      <c r="C11" s="100"/>
      <c r="D11" s="193" t="s">
        <v>104</v>
      </c>
      <c r="E11" s="182"/>
      <c r="F11" s="193" t="s">
        <v>104</v>
      </c>
      <c r="G11" s="81">
        <f t="shared" si="0"/>
        <v>0</v>
      </c>
      <c r="H11" s="92"/>
    </row>
    <row r="12" spans="1:13" ht="30.75" thickBot="1" x14ac:dyDescent="0.3">
      <c r="A12" s="96" t="s">
        <v>98</v>
      </c>
      <c r="B12" s="103" t="s">
        <v>104</v>
      </c>
      <c r="C12" s="104"/>
      <c r="D12" s="194">
        <v>-313771</v>
      </c>
      <c r="E12" s="194"/>
      <c r="F12" s="194">
        <f>-D12</f>
        <v>313771</v>
      </c>
      <c r="G12" s="83"/>
      <c r="H12" s="92"/>
    </row>
    <row r="13" spans="1:13" ht="16.5" thickTop="1" thickBot="1" x14ac:dyDescent="0.3">
      <c r="A13" s="96" t="s">
        <v>136</v>
      </c>
      <c r="B13" s="83">
        <f>SUM(B4:B12)</f>
        <v>1132130</v>
      </c>
      <c r="C13" s="83"/>
      <c r="D13" s="83">
        <f>SUM(D4:D12)</f>
        <v>4490679</v>
      </c>
      <c r="E13" s="83"/>
      <c r="F13" s="83">
        <f>SUM(F4:F12)</f>
        <v>16481470</v>
      </c>
      <c r="G13" s="83">
        <f>SUM(G4:G12)</f>
        <v>22104279</v>
      </c>
      <c r="H13" s="92"/>
    </row>
    <row r="14" spans="1:13" ht="15.75" thickTop="1" x14ac:dyDescent="0.25"/>
    <row r="15" spans="1:13" x14ac:dyDescent="0.25">
      <c r="A15" s="97"/>
      <c r="B15" s="223"/>
      <c r="C15" s="223"/>
      <c r="D15" s="223"/>
      <c r="E15" s="223"/>
      <c r="F15" s="223"/>
      <c r="G15" s="223"/>
      <c r="H15" s="62"/>
      <c r="I15" s="75"/>
    </row>
    <row r="16" spans="1:13" x14ac:dyDescent="0.25">
      <c r="A16" s="69"/>
      <c r="B16" s="59"/>
      <c r="C16" s="59"/>
      <c r="D16" s="59"/>
      <c r="E16" s="63"/>
      <c r="F16" s="63"/>
      <c r="G16" s="84"/>
      <c r="H16" s="62"/>
      <c r="I16" s="75"/>
    </row>
    <row r="17" spans="1:10" x14ac:dyDescent="0.25">
      <c r="A17" s="58"/>
      <c r="B17" s="71"/>
      <c r="C17" s="71"/>
      <c r="D17" s="71"/>
      <c r="E17" s="65"/>
      <c r="F17" s="77"/>
      <c r="G17" s="85"/>
      <c r="H17" s="65"/>
      <c r="I17" s="185"/>
      <c r="J17" s="186"/>
    </row>
    <row r="18" spans="1:10" ht="15" customHeight="1" x14ac:dyDescent="0.25">
      <c r="A18" s="58"/>
      <c r="B18" s="202" t="s">
        <v>126</v>
      </c>
      <c r="C18" s="202"/>
      <c r="E18" s="76"/>
      <c r="F18" s="155" t="s">
        <v>128</v>
      </c>
      <c r="G18" s="131"/>
      <c r="I18" s="186"/>
      <c r="J18" s="186"/>
    </row>
    <row r="19" spans="1:10" x14ac:dyDescent="0.25">
      <c r="A19" s="58"/>
      <c r="B19" s="203" t="s">
        <v>127</v>
      </c>
      <c r="C19" s="203"/>
      <c r="E19" s="74"/>
      <c r="F19" s="157" t="s">
        <v>107</v>
      </c>
      <c r="G19" s="10"/>
    </row>
    <row r="20" spans="1:10" x14ac:dyDescent="0.25">
      <c r="A20" s="58"/>
      <c r="B20" s="73"/>
      <c r="C20" s="61"/>
      <c r="D20" s="74"/>
      <c r="E20" s="74"/>
      <c r="F20" s="72"/>
      <c r="G20" s="72"/>
      <c r="H20" s="60"/>
      <c r="I20" s="64"/>
    </row>
  </sheetData>
  <mergeCells count="5">
    <mergeCell ref="B19:C19"/>
    <mergeCell ref="A1:H1"/>
    <mergeCell ref="A2:J2"/>
    <mergeCell ref="B15:G15"/>
    <mergeCell ref="B18:C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Пользователь Windows</cp:lastModifiedBy>
  <cp:lastPrinted>2020-11-13T04:26:11Z</cp:lastPrinted>
  <dcterms:created xsi:type="dcterms:W3CDTF">2016-08-04T11:33:48Z</dcterms:created>
  <dcterms:modified xsi:type="dcterms:W3CDTF">2021-08-31T05:55:07Z</dcterms:modified>
</cp:coreProperties>
</file>