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2-2022\"/>
    </mc:Choice>
  </mc:AlternateContent>
  <xr:revisionPtr revIDLastSave="0" documentId="13_ncr:1_{7754051D-D892-4B44-A105-C10CEF02F8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G9" i="4" s="1"/>
  <c r="G8" i="4"/>
  <c r="G7" i="4"/>
  <c r="G6" i="4"/>
  <c r="D10" i="4"/>
  <c r="B10" i="4"/>
  <c r="B18" i="4"/>
  <c r="D18" i="4"/>
  <c r="G13" i="4"/>
  <c r="D3" i="3"/>
  <c r="B1" i="2"/>
  <c r="A1" i="3" s="1"/>
  <c r="A1" i="4" s="1"/>
  <c r="F10" i="4" l="1"/>
  <c r="G10" i="4"/>
  <c r="F4" i="3"/>
  <c r="D4" i="3"/>
  <c r="F47" i="3" l="1"/>
  <c r="F17" i="4" l="1"/>
  <c r="F18" i="4" s="1"/>
  <c r="D40" i="3" l="1"/>
  <c r="F22" i="1" l="1"/>
  <c r="F40" i="3" l="1"/>
  <c r="H51" i="1"/>
  <c r="F51" i="1"/>
  <c r="H41" i="1"/>
  <c r="F41" i="1"/>
  <c r="H32" i="1"/>
  <c r="F32" i="1"/>
  <c r="H22" i="1"/>
  <c r="H12" i="1"/>
  <c r="F12" i="1"/>
  <c r="F24" i="1" s="1"/>
  <c r="H24" i="1" l="1"/>
  <c r="F33" i="1"/>
  <c r="F53" i="1" s="1"/>
  <c r="D47" i="3" l="1"/>
  <c r="G5" i="4" l="1"/>
  <c r="G16" i="4"/>
  <c r="G15" i="4"/>
  <c r="H9" i="2" l="1"/>
  <c r="H12" i="2" s="1"/>
  <c r="H17" i="2" s="1"/>
  <c r="F9" i="2"/>
  <c r="H33" i="1"/>
  <c r="H53" i="1" s="1"/>
  <c r="H57" i="1" s="1"/>
  <c r="H19" i="2" l="1"/>
  <c r="H22" i="2" s="1"/>
  <c r="F5" i="3"/>
  <c r="F15" i="3" s="1"/>
  <c r="F24" i="3" s="1"/>
  <c r="F27" i="3" s="1"/>
  <c r="F50" i="3" s="1"/>
  <c r="F53" i="3" s="1"/>
  <c r="F12" i="2"/>
  <c r="F17" i="2" s="1"/>
  <c r="F57" i="1"/>
  <c r="F19" i="2" l="1"/>
  <c r="D5" i="3"/>
  <c r="D15" i="3" s="1"/>
  <c r="D24" i="3" s="1"/>
  <c r="D27" i="3" s="1"/>
  <c r="D50" i="3" s="1"/>
  <c r="D53" i="3" s="1"/>
  <c r="D56" i="3" s="1"/>
  <c r="F22" i="2" l="1"/>
  <c r="G14" i="4"/>
  <c r="G18" i="4" s="1"/>
</calcChain>
</file>

<file path=xl/sharedStrings.xml><?xml version="1.0" encoding="utf-8"?>
<sst xmlns="http://schemas.openxmlformats.org/spreadsheetml/2006/main" count="159" uniqueCount="133">
  <si>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</si>
  <si>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</si>
  <si>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</si>
  <si>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</si>
  <si>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</si>
  <si>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</si>
  <si>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</si>
  <si>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</si>
  <si>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</si>
  <si>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</si>
  <si>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</si>
  <si>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</si>
  <si>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</si>
  <si>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</si>
  <si>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</si>
  <si>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</si>
  <si>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</si>
  <si>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</si>
  <si>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</si>
  <si>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</si>
  <si>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</si>
  <si>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</si>
  <si>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</si>
  <si>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</si>
  <si>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</si>
  <si>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</si>
  <si>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</si>
  <si>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</si>
  <si>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</si>
  <si>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</si>
  <si>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</si>
  <si>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</si>
  <si>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</si>
  <si>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</si>
  <si>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</si>
  <si>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</si>
  <si>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</si>
  <si>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</si>
  <si>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</si>
  <si>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</si>
  <si>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</si>
  <si>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</si>
  <si>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</si>
  <si>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</si>
  <si>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</si>
  <si>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</si>
  <si>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</si>
  <si>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</si>
  <si>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</si>
  <si>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</si>
  <si>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</si>
  <si>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</si>
  <si>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</si>
  <si>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</si>
  <si>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</si>
  <si>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</si>
  <si>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</si>
  <si>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</si>
  <si>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</si>
  <si>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</si>
  <si>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</si>
  <si>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</si>
  <si>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</si>
  <si>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</si>
  <si>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</si>
  <si>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</si>
  <si>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</si>
  <si>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</si>
  <si>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</si>
  <si>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</si>
  <si>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</si>
  <si>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</si>
  <si>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</si>
  <si>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</si>
  <si>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</si>
  <si>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</si>
  <si>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</si>
  <si>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</si>
  <si>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</si>
  <si>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</si>
  <si>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</si>
  <si>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</si>
  <si>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</si>
  <si>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</si>
  <si>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</si>
  <si>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</si>
  <si>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</si>
  <si>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</si>
  <si>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</si>
  <si>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</si>
  <si>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</si>
  <si>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</si>
  <si>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</si>
  <si>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</si>
  <si>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</si>
  <si>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</si>
  <si>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</si>
  <si>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</si>
  <si>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</si>
  <si>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-</t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</si>
  <si>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</si>
  <si>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</si>
  <si>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</si>
  <si>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</si>
  <si>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</si>
  <si>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</si>
  <si>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</si>
  <si>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</si>
  <si>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</si>
  <si>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</si>
  <si>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</si>
  <si>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</si>
  <si>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</si>
  <si>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TOO "RG BRANDS KAZAKHSTAN" </t>
  </si>
  <si>
    <t>Активы в офрме права пользования</t>
  </si>
  <si>
    <t>Агыбаев А.Е.</t>
  </si>
  <si>
    <t>Генеральный директор</t>
  </si>
  <si>
    <t>Мальковская О.В.</t>
  </si>
  <si>
    <t>Уставный
капитал</t>
  </si>
  <si>
    <t xml:space="preserve"> Нераспределенный доход  </t>
  </si>
  <si>
    <t>2021г.</t>
  </si>
  <si>
    <t>На 31 декабря 2021 года</t>
  </si>
  <si>
    <t>2022г.</t>
  </si>
  <si>
    <t xml:space="preserve">На 31 декабря 2021г. </t>
  </si>
  <si>
    <t xml:space="preserve">На 31 декабря 2020г. </t>
  </si>
  <si>
    <t xml:space="preserve">Промежуточный сокращенный отчет об изменениях  в собственном капитале за период, закончившийся 30 июня 2022 г.                </t>
  </si>
  <si>
    <t xml:space="preserve">На 30 июня 2021г. </t>
  </si>
  <si>
    <t xml:space="preserve">На 30 июня 2022г. </t>
  </si>
  <si>
    <t>Промежуточный сокращенный отчет о финансовом положении по состоянию на 30 июня 2022 года</t>
  </si>
  <si>
    <t>На 30 июня 2022 года</t>
  </si>
  <si>
    <r>
      <t xml:space="preserve">Промежуточный сокращенный отчет о прибылях и убытках и прочем совокупном доходе за период, закончившийся 30 июня 2022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</si>
  <si>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6 месяцев, закончившиеся 30 июня</t>
  </si>
  <si>
    <t>Промежуточный сокращенный отчет о движении денежных средств за период, закончившийся на 30 июня 2022 года (косвенный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</si>
</sst>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0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0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 applyBorder="1" applyAlignment="1"/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167" fontId="5" fillId="0" borderId="3" xfId="262" applyNumberFormat="1" applyFont="1" applyFill="1" applyBorder="1" applyAlignment="1">
      <alignment wrapText="1"/>
    </xf>
    <xf numFmtId="167" fontId="70" fillId="0" borderId="0" xfId="262" applyNumberFormat="1" applyFont="1" applyAlignment="1"/>
    <xf numFmtId="167" fontId="70" fillId="0" borderId="3" xfId="262" applyNumberFormat="1" applyFont="1" applyBorder="1" applyAlignment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Fill="1" applyBorder="1" applyAlignment="1">
      <alignment wrapText="1"/>
    </xf>
    <xf numFmtId="0" fontId="60" fillId="0" borderId="0" xfId="1" applyFont="1" applyAlignment="1">
      <alignment wrapText="1"/>
    </xf>
    <xf numFmtId="0" fontId="60" fillId="0" borderId="0" xfId="1" applyFont="1" applyAlignment="1">
      <alignment horizontal="center" wrapText="1"/>
    </xf>
    <xf numFmtId="167" fontId="10" fillId="0" borderId="0" xfId="262" applyNumberFormat="1" applyFont="1" applyBorder="1" applyAlignment="1">
      <alignment horizontal="left" wrapText="1"/>
    </xf>
    <xf numFmtId="0" fontId="18" fillId="0" borderId="0" xfId="302" applyFont="1" applyBorder="1" applyAlignment="1">
      <alignment horizontal="center" wrapText="1"/>
    </xf>
    <xf numFmtId="0" fontId="16" fillId="0" borderId="0" xfId="302" applyFont="1" applyBorder="1" applyAlignment="1">
      <alignment horizontal="right"/>
    </xf>
    <xf numFmtId="0" fontId="10" fillId="0" borderId="0" xfId="294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5" fillId="0" borderId="0" xfId="40" applyNumberFormat="1" applyFont="1" applyAlignment="1">
      <alignment horizontal="right" vertical="center"/>
    </xf>
    <xf numFmtId="167" fontId="62" fillId="0" borderId="16" xfId="217" applyNumberFormat="1" applyFont="1" applyFill="1" applyBorder="1" applyAlignment="1">
      <alignment horizontal="right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0" fillId="0" borderId="0" xfId="1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9" fontId="64" fillId="0" borderId="0" xfId="217" applyNumberFormat="1" applyFont="1" applyBorder="1" applyAlignment="1">
      <alignment horizontal="center"/>
    </xf>
    <xf numFmtId="0" fontId="7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167" fontId="6" fillId="0" borderId="0" xfId="262" applyNumberFormat="1" applyFont="1" applyBorder="1" applyAlignment="1"/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4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0" xfId="302" applyFont="1" applyBorder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0" customWidth="1"/>
    <col min="6" max="6" width="17.42578125" style="158" customWidth="1"/>
    <col min="7" max="7" width="3.140625" style="159" customWidth="1"/>
    <col min="8" max="8" width="16.85546875" style="158" customWidth="1"/>
    <col min="12" max="12" width="12.140625" customWidth="1"/>
  </cols>
  <sheetData>
    <row r="1" spans="1:14" x14ac:dyDescent="0.25">
      <c r="A1" s="213" t="s">
        <v>113</v>
      </c>
      <c r="B1" s="213"/>
      <c r="C1" s="213"/>
      <c r="D1" s="213"/>
      <c r="E1" s="160"/>
      <c r="F1" s="212"/>
      <c r="G1" s="212"/>
      <c r="H1" s="212"/>
      <c r="I1" s="1"/>
    </row>
    <row r="2" spans="1:14" ht="40.5" customHeight="1" x14ac:dyDescent="0.25">
      <c r="A2" s="214" t="s">
        <v>128</v>
      </c>
      <c r="B2" s="214"/>
      <c r="C2" s="214"/>
      <c r="D2" s="214"/>
      <c r="E2" s="161"/>
      <c r="F2" s="215" t="s">
        <v>0</v>
      </c>
      <c r="G2" s="215"/>
      <c r="H2" s="215"/>
      <c r="I2" s="1"/>
    </row>
    <row r="3" spans="1:14" x14ac:dyDescent="0.25">
      <c r="A3" s="1"/>
      <c r="B3" s="2"/>
      <c r="C3" s="2"/>
      <c r="D3" s="2"/>
      <c r="E3" s="160"/>
      <c r="F3" s="137"/>
      <c r="G3" s="138"/>
      <c r="H3" s="137"/>
      <c r="I3" s="1"/>
    </row>
    <row r="4" spans="1:14" ht="26.25" x14ac:dyDescent="0.25">
      <c r="A4" s="4"/>
      <c r="B4" s="216"/>
      <c r="C4" s="216"/>
      <c r="D4" s="216"/>
      <c r="E4" s="162" t="s">
        <v>100</v>
      </c>
      <c r="F4" s="139" t="s">
        <v>129</v>
      </c>
      <c r="G4" s="140"/>
      <c r="H4" s="139" t="s">
        <v>121</v>
      </c>
      <c r="I4" s="4"/>
    </row>
    <row r="5" spans="1:14" x14ac:dyDescent="0.25">
      <c r="A5" s="3"/>
      <c r="B5" s="210" t="s">
        <v>2</v>
      </c>
      <c r="C5" s="210"/>
      <c r="D5" s="210"/>
      <c r="E5" s="163"/>
      <c r="F5" s="141"/>
      <c r="G5" s="142"/>
      <c r="H5" s="141"/>
      <c r="I5" s="3"/>
    </row>
    <row r="6" spans="1:14" x14ac:dyDescent="0.25">
      <c r="A6" s="3"/>
      <c r="B6" s="204" t="s">
        <v>3</v>
      </c>
      <c r="C6" s="204"/>
      <c r="D6" s="204"/>
      <c r="E6" s="135"/>
      <c r="F6" s="141"/>
      <c r="G6" s="142"/>
      <c r="H6" s="141"/>
      <c r="I6" s="3"/>
    </row>
    <row r="7" spans="1:14" ht="15" customHeight="1" x14ac:dyDescent="0.25">
      <c r="A7" s="3"/>
      <c r="B7" s="204" t="s">
        <v>5</v>
      </c>
      <c r="C7" s="204"/>
      <c r="D7" s="204"/>
      <c r="E7" s="135"/>
      <c r="F7" s="124">
        <v>53037</v>
      </c>
      <c r="G7" s="143"/>
      <c r="H7" s="126">
        <v>53037</v>
      </c>
      <c r="I7" s="5"/>
      <c r="J7" s="193"/>
      <c r="K7" s="193"/>
      <c r="L7" s="193"/>
      <c r="N7" s="96"/>
    </row>
    <row r="8" spans="1:14" ht="15" customHeight="1" x14ac:dyDescent="0.25">
      <c r="A8" s="3"/>
      <c r="B8" s="204" t="s">
        <v>4</v>
      </c>
      <c r="C8" s="204"/>
      <c r="D8" s="204"/>
      <c r="E8" s="135">
        <v>11</v>
      </c>
      <c r="F8" s="124">
        <v>28801666</v>
      </c>
      <c r="G8" s="143"/>
      <c r="H8" s="126">
        <v>26922074</v>
      </c>
      <c r="I8" s="5"/>
      <c r="L8" s="96"/>
      <c r="N8" s="96"/>
    </row>
    <row r="9" spans="1:14" x14ac:dyDescent="0.25">
      <c r="A9" s="3"/>
      <c r="B9" s="204" t="s">
        <v>6</v>
      </c>
      <c r="C9" s="204"/>
      <c r="D9" s="204"/>
      <c r="E9" s="135">
        <v>14</v>
      </c>
      <c r="F9" s="124">
        <v>1732948</v>
      </c>
      <c r="G9" s="143"/>
      <c r="H9" s="126">
        <v>2006213</v>
      </c>
      <c r="I9" s="5"/>
      <c r="L9" s="96"/>
      <c r="N9" s="96"/>
    </row>
    <row r="10" spans="1:14" x14ac:dyDescent="0.25">
      <c r="A10" s="3"/>
      <c r="B10" s="204" t="s">
        <v>114</v>
      </c>
      <c r="C10" s="204"/>
      <c r="D10" s="204"/>
      <c r="E10" s="194"/>
      <c r="F10" s="124">
        <v>206077</v>
      </c>
      <c r="G10" s="143"/>
      <c r="H10" s="126">
        <v>206077</v>
      </c>
      <c r="I10" s="5"/>
      <c r="L10" s="96"/>
      <c r="N10" s="96"/>
    </row>
    <row r="11" spans="1:14" x14ac:dyDescent="0.25">
      <c r="A11" s="3"/>
      <c r="B11" s="204" t="s">
        <v>7</v>
      </c>
      <c r="C11" s="204"/>
      <c r="D11" s="204"/>
      <c r="E11" s="135"/>
      <c r="F11" s="124">
        <v>74144</v>
      </c>
      <c r="G11" s="143"/>
      <c r="H11" s="124">
        <v>78787</v>
      </c>
      <c r="I11" s="3"/>
    </row>
    <row r="12" spans="1:14" x14ac:dyDescent="0.25">
      <c r="A12" s="3"/>
      <c r="B12" s="204" t="s">
        <v>9</v>
      </c>
      <c r="C12" s="204"/>
      <c r="D12" s="204"/>
      <c r="E12" s="135"/>
      <c r="F12" s="123">
        <f>SUM(F7:F11)</f>
        <v>30867872</v>
      </c>
      <c r="G12" s="144"/>
      <c r="H12" s="123">
        <f>SUM(H7:H11)</f>
        <v>29266188</v>
      </c>
      <c r="I12" s="7"/>
    </row>
    <row r="13" spans="1:14" x14ac:dyDescent="0.25">
      <c r="A13" s="3"/>
      <c r="B13" s="209"/>
      <c r="C13" s="209"/>
      <c r="D13" s="209"/>
      <c r="E13" s="134"/>
      <c r="F13" s="145"/>
      <c r="G13" s="146"/>
      <c r="H13" s="145"/>
      <c r="I13" s="11"/>
    </row>
    <row r="14" spans="1:14" x14ac:dyDescent="0.25">
      <c r="B14" s="204" t="s">
        <v>10</v>
      </c>
      <c r="C14" s="204"/>
      <c r="D14" s="204"/>
      <c r="E14" s="135"/>
      <c r="F14" s="145"/>
      <c r="G14" s="146"/>
      <c r="H14" s="145"/>
      <c r="I14" s="7"/>
    </row>
    <row r="15" spans="1:14" x14ac:dyDescent="0.25">
      <c r="B15" s="204" t="s">
        <v>11</v>
      </c>
      <c r="C15" s="204"/>
      <c r="D15" s="204"/>
      <c r="E15" s="135">
        <v>12</v>
      </c>
      <c r="F15" s="125">
        <v>32415463</v>
      </c>
      <c r="G15" s="147"/>
      <c r="H15" s="125">
        <v>18006252</v>
      </c>
      <c r="I15" s="13"/>
    </row>
    <row r="16" spans="1:14" x14ac:dyDescent="0.25">
      <c r="B16" s="204" t="s">
        <v>12</v>
      </c>
      <c r="C16" s="204"/>
      <c r="D16" s="204"/>
      <c r="E16" s="135">
        <v>13</v>
      </c>
      <c r="F16" s="125">
        <v>2643341</v>
      </c>
      <c r="G16" s="147"/>
      <c r="H16" s="125">
        <v>2120470</v>
      </c>
      <c r="I16" s="13"/>
    </row>
    <row r="17" spans="2:9" x14ac:dyDescent="0.25">
      <c r="B17" s="204" t="s">
        <v>6</v>
      </c>
      <c r="C17" s="204"/>
      <c r="D17" s="204"/>
      <c r="E17" s="135">
        <v>14</v>
      </c>
      <c r="F17" s="125">
        <v>9549067</v>
      </c>
      <c r="G17" s="147"/>
      <c r="H17" s="125">
        <v>3396173</v>
      </c>
      <c r="I17" s="13"/>
    </row>
    <row r="18" spans="2:9" x14ac:dyDescent="0.25">
      <c r="B18" s="204" t="s">
        <v>13</v>
      </c>
      <c r="C18" s="204"/>
      <c r="D18" s="204"/>
      <c r="E18" s="135"/>
      <c r="F18" s="125">
        <v>18246171</v>
      </c>
      <c r="G18" s="142"/>
      <c r="H18" s="125">
        <v>32764111</v>
      </c>
      <c r="I18" s="13"/>
    </row>
    <row r="19" spans="2:9" x14ac:dyDescent="0.25">
      <c r="B19" s="204" t="s">
        <v>14</v>
      </c>
      <c r="C19" s="204"/>
      <c r="D19" s="204"/>
      <c r="E19" s="135">
        <v>15</v>
      </c>
      <c r="F19" s="125">
        <v>2874019</v>
      </c>
      <c r="G19" s="142"/>
      <c r="H19" s="200">
        <v>1258192</v>
      </c>
      <c r="I19" s="13"/>
    </row>
    <row r="20" spans="2:9" x14ac:dyDescent="0.25">
      <c r="B20" s="204" t="s">
        <v>8</v>
      </c>
      <c r="C20" s="204"/>
      <c r="D20" s="204"/>
      <c r="E20" s="135"/>
      <c r="F20" s="125">
        <v>919328</v>
      </c>
      <c r="G20" s="142"/>
      <c r="H20" s="125">
        <v>1320346</v>
      </c>
      <c r="I20" s="13"/>
    </row>
    <row r="21" spans="2:9" x14ac:dyDescent="0.25">
      <c r="B21" s="204" t="s">
        <v>15</v>
      </c>
      <c r="C21" s="204"/>
      <c r="D21" s="204"/>
      <c r="E21" s="135">
        <v>16</v>
      </c>
      <c r="F21" s="126">
        <v>1943249</v>
      </c>
      <c r="G21" s="142"/>
      <c r="H21" s="126">
        <v>5952084</v>
      </c>
      <c r="I21" s="13"/>
    </row>
    <row r="22" spans="2:9" x14ac:dyDescent="0.25">
      <c r="B22" s="204" t="s">
        <v>16</v>
      </c>
      <c r="C22" s="204"/>
      <c r="D22" s="204"/>
      <c r="E22" s="135"/>
      <c r="F22" s="123">
        <f>SUM(F15:F21)</f>
        <v>68590638</v>
      </c>
      <c r="G22" s="144"/>
      <c r="H22" s="123">
        <f>SUM(H15:H21)</f>
        <v>64817628</v>
      </c>
      <c r="I22" s="8"/>
    </row>
    <row r="23" spans="2:9" x14ac:dyDescent="0.25">
      <c r="B23" s="211"/>
      <c r="C23" s="211"/>
      <c r="D23" s="211"/>
      <c r="E23" s="135"/>
      <c r="F23" s="145"/>
      <c r="G23" s="146"/>
      <c r="H23" s="145"/>
      <c r="I23" s="8"/>
    </row>
    <row r="24" spans="2:9" ht="15.75" thickBot="1" x14ac:dyDescent="0.3">
      <c r="B24" s="204" t="s">
        <v>17</v>
      </c>
      <c r="C24" s="204"/>
      <c r="D24" s="204"/>
      <c r="E24" s="135"/>
      <c r="F24" s="128">
        <f>F12+F22</f>
        <v>99458510</v>
      </c>
      <c r="G24" s="144"/>
      <c r="H24" s="128">
        <f>H12+H22</f>
        <v>94083816</v>
      </c>
      <c r="I24" s="8"/>
    </row>
    <row r="25" spans="2:9" ht="15.75" thickTop="1" x14ac:dyDescent="0.25">
      <c r="B25" s="211"/>
      <c r="C25" s="211"/>
      <c r="D25" s="211"/>
      <c r="E25" s="135"/>
      <c r="F25" s="145"/>
      <c r="G25" s="146"/>
      <c r="H25" s="145"/>
      <c r="I25" s="11"/>
    </row>
    <row r="26" spans="2:9" x14ac:dyDescent="0.25">
      <c r="B26" s="210" t="s">
        <v>18</v>
      </c>
      <c r="C26" s="210"/>
      <c r="D26" s="210"/>
      <c r="E26" s="134"/>
      <c r="F26" s="145"/>
      <c r="G26" s="146"/>
      <c r="H26" s="145"/>
      <c r="I26" s="8"/>
    </row>
    <row r="27" spans="2:9" x14ac:dyDescent="0.25">
      <c r="B27" s="204" t="s">
        <v>19</v>
      </c>
      <c r="C27" s="204"/>
      <c r="D27" s="204"/>
      <c r="E27" s="135"/>
      <c r="F27" s="145"/>
      <c r="G27" s="146"/>
      <c r="H27" s="145"/>
      <c r="I27" s="8"/>
    </row>
    <row r="28" spans="2:9" x14ac:dyDescent="0.25">
      <c r="B28" s="204" t="s">
        <v>20</v>
      </c>
      <c r="C28" s="204"/>
      <c r="D28" s="204"/>
      <c r="E28" s="135"/>
      <c r="F28" s="125">
        <v>1132130</v>
      </c>
      <c r="G28" s="142"/>
      <c r="H28" s="125">
        <v>1132130</v>
      </c>
      <c r="I28" s="8"/>
    </row>
    <row r="29" spans="2:9" x14ac:dyDescent="0.25">
      <c r="B29" s="204" t="s">
        <v>21</v>
      </c>
      <c r="C29" s="204"/>
      <c r="D29" s="204"/>
      <c r="E29" s="135"/>
      <c r="F29" s="125">
        <v>3838798</v>
      </c>
      <c r="G29" s="142"/>
      <c r="H29" s="125">
        <v>4150993</v>
      </c>
      <c r="I29" s="13"/>
    </row>
    <row r="30" spans="2:9" x14ac:dyDescent="0.25">
      <c r="B30" s="204" t="s">
        <v>22</v>
      </c>
      <c r="C30" s="204"/>
      <c r="D30" s="204"/>
      <c r="E30" s="135"/>
      <c r="F30" s="127">
        <v>120834</v>
      </c>
      <c r="G30" s="143"/>
      <c r="H30" s="127">
        <v>12578076</v>
      </c>
      <c r="I30" s="12"/>
    </row>
    <row r="31" spans="2:9" x14ac:dyDescent="0.25">
      <c r="B31" s="211"/>
      <c r="C31" s="211"/>
      <c r="D31" s="211"/>
      <c r="E31" s="135"/>
      <c r="F31" s="145"/>
      <c r="G31" s="146"/>
      <c r="H31" s="145"/>
      <c r="I31" s="12"/>
    </row>
    <row r="32" spans="2:9" x14ac:dyDescent="0.25">
      <c r="B32" s="204" t="s">
        <v>23</v>
      </c>
      <c r="C32" s="204"/>
      <c r="D32" s="204"/>
      <c r="E32" s="135"/>
      <c r="F32" s="145">
        <f>SUM(F28:F31)</f>
        <v>5091762</v>
      </c>
      <c r="G32" s="148"/>
      <c r="H32" s="145">
        <f>SUM(H28:H31)</f>
        <v>17861199</v>
      </c>
      <c r="I32" s="8"/>
    </row>
    <row r="33" spans="2:9" x14ac:dyDescent="0.25">
      <c r="B33" s="204" t="s">
        <v>24</v>
      </c>
      <c r="C33" s="204"/>
      <c r="D33" s="204"/>
      <c r="E33" s="135"/>
      <c r="F33" s="123">
        <f>F32</f>
        <v>5091762</v>
      </c>
      <c r="G33" s="144"/>
      <c r="H33" s="123">
        <f>H32</f>
        <v>17861199</v>
      </c>
      <c r="I33" s="8"/>
    </row>
    <row r="34" spans="2:9" x14ac:dyDescent="0.25">
      <c r="B34" s="209"/>
      <c r="C34" s="209"/>
      <c r="D34" s="209"/>
      <c r="E34" s="134"/>
      <c r="F34" s="145"/>
      <c r="G34" s="146"/>
      <c r="H34" s="145"/>
      <c r="I34" s="13"/>
    </row>
    <row r="35" spans="2:9" x14ac:dyDescent="0.25">
      <c r="B35" s="204" t="s">
        <v>25</v>
      </c>
      <c r="C35" s="204"/>
      <c r="D35" s="204"/>
      <c r="E35" s="135"/>
      <c r="F35" s="145"/>
      <c r="G35" s="146"/>
      <c r="H35" s="145"/>
      <c r="I35" s="8"/>
    </row>
    <row r="36" spans="2:9" x14ac:dyDescent="0.25">
      <c r="B36" s="204" t="s">
        <v>26</v>
      </c>
      <c r="C36" s="204"/>
      <c r="D36" s="204"/>
      <c r="E36" s="135">
        <v>17</v>
      </c>
      <c r="F36" s="126">
        <v>43660053</v>
      </c>
      <c r="G36" s="142"/>
      <c r="H36" s="126">
        <v>31596781</v>
      </c>
      <c r="I36" s="8"/>
    </row>
    <row r="37" spans="2:9" x14ac:dyDescent="0.25">
      <c r="B37" s="204" t="s">
        <v>27</v>
      </c>
      <c r="C37" s="204"/>
      <c r="D37" s="204"/>
      <c r="E37" s="135"/>
      <c r="F37" s="126">
        <v>4506622</v>
      </c>
      <c r="G37" s="142"/>
      <c r="H37" s="126">
        <v>3814710</v>
      </c>
      <c r="I37" s="8"/>
    </row>
    <row r="38" spans="2:9" x14ac:dyDescent="0.25">
      <c r="B38" s="204" t="s">
        <v>108</v>
      </c>
      <c r="C38" s="204"/>
      <c r="D38" s="204"/>
      <c r="E38" s="186"/>
      <c r="F38" s="126">
        <v>47471.808905913902</v>
      </c>
      <c r="G38" s="142"/>
      <c r="H38" s="126">
        <v>47471.808905913902</v>
      </c>
      <c r="I38" s="8"/>
    </row>
    <row r="39" spans="2:9" x14ac:dyDescent="0.25">
      <c r="B39" s="204" t="s">
        <v>109</v>
      </c>
      <c r="C39" s="204"/>
      <c r="D39" s="204"/>
      <c r="E39" s="186"/>
      <c r="F39" s="126">
        <v>963991</v>
      </c>
      <c r="G39" s="142"/>
      <c r="H39" s="126">
        <v>963991</v>
      </c>
      <c r="I39" s="8"/>
    </row>
    <row r="40" spans="2:9" x14ac:dyDescent="0.25">
      <c r="B40" s="203" t="s">
        <v>28</v>
      </c>
      <c r="C40" s="203"/>
      <c r="D40" s="203"/>
      <c r="E40" s="164">
        <v>19</v>
      </c>
      <c r="F40" s="126">
        <v>1027874</v>
      </c>
      <c r="G40" s="144"/>
      <c r="H40" s="145">
        <v>936048</v>
      </c>
      <c r="I40" s="8"/>
    </row>
    <row r="41" spans="2:9" x14ac:dyDescent="0.25">
      <c r="B41" s="203" t="s">
        <v>29</v>
      </c>
      <c r="C41" s="203"/>
      <c r="D41" s="203"/>
      <c r="E41" s="164"/>
      <c r="F41" s="123">
        <f>SUM(F36:F40)</f>
        <v>50206011.808905914</v>
      </c>
      <c r="G41" s="144"/>
      <c r="H41" s="123">
        <f>SUM(H36:H40)</f>
        <v>37359001.808905914</v>
      </c>
      <c r="I41" s="8"/>
    </row>
    <row r="42" spans="2:9" x14ac:dyDescent="0.25">
      <c r="B42" s="202"/>
      <c r="C42" s="202"/>
      <c r="D42" s="202"/>
      <c r="E42" s="136"/>
      <c r="F42" s="145"/>
      <c r="G42" s="144"/>
      <c r="H42" s="145"/>
      <c r="I42" s="8"/>
    </row>
    <row r="43" spans="2:9" x14ac:dyDescent="0.25">
      <c r="B43" s="203" t="s">
        <v>30</v>
      </c>
      <c r="C43" s="203"/>
      <c r="D43" s="203"/>
      <c r="E43" s="164"/>
      <c r="F43" s="145"/>
      <c r="G43" s="144"/>
      <c r="H43" s="145"/>
      <c r="I43" s="8"/>
    </row>
    <row r="44" spans="2:9" x14ac:dyDescent="0.25">
      <c r="B44" s="203" t="s">
        <v>28</v>
      </c>
      <c r="C44" s="203"/>
      <c r="D44" s="203"/>
      <c r="E44" s="164">
        <v>18</v>
      </c>
      <c r="F44" s="125">
        <v>23136816</v>
      </c>
      <c r="G44" s="143"/>
      <c r="H44" s="125">
        <v>19031258</v>
      </c>
      <c r="I44" s="8"/>
    </row>
    <row r="45" spans="2:9" x14ac:dyDescent="0.25">
      <c r="B45" s="203" t="s">
        <v>31</v>
      </c>
      <c r="C45" s="203"/>
      <c r="D45" s="203"/>
      <c r="E45" s="164">
        <v>17</v>
      </c>
      <c r="F45" s="125">
        <v>6006952</v>
      </c>
      <c r="G45" s="143"/>
      <c r="H45" s="125">
        <v>8525074</v>
      </c>
      <c r="I45" s="13"/>
    </row>
    <row r="46" spans="2:9" x14ac:dyDescent="0.25">
      <c r="B46" s="203" t="s">
        <v>110</v>
      </c>
      <c r="C46" s="203"/>
      <c r="D46" s="203"/>
      <c r="E46" s="164"/>
      <c r="F46" s="125">
        <v>157494</v>
      </c>
      <c r="G46" s="143"/>
      <c r="H46" s="125">
        <v>157494</v>
      </c>
      <c r="I46" s="13"/>
    </row>
    <row r="47" spans="2:9" x14ac:dyDescent="0.25">
      <c r="B47" s="203" t="s">
        <v>111</v>
      </c>
      <c r="C47" s="203"/>
      <c r="D47" s="203"/>
      <c r="E47" s="164"/>
      <c r="F47" s="125">
        <v>0</v>
      </c>
      <c r="G47" s="143"/>
      <c r="H47" s="125">
        <v>296881</v>
      </c>
      <c r="I47" s="13"/>
    </row>
    <row r="48" spans="2:9" x14ac:dyDescent="0.25">
      <c r="B48" s="203" t="s">
        <v>32</v>
      </c>
      <c r="C48" s="203"/>
      <c r="D48" s="203"/>
      <c r="E48" s="164">
        <v>19</v>
      </c>
      <c r="F48" s="125">
        <v>614418</v>
      </c>
      <c r="G48" s="143"/>
      <c r="H48" s="125">
        <v>1527295</v>
      </c>
      <c r="I48" s="13"/>
    </row>
    <row r="49" spans="2:9" x14ac:dyDescent="0.25">
      <c r="B49" s="203" t="s">
        <v>112</v>
      </c>
      <c r="C49" s="203"/>
      <c r="D49" s="203"/>
      <c r="E49" s="164"/>
      <c r="F49" s="125">
        <v>1609994</v>
      </c>
      <c r="G49" s="143"/>
      <c r="H49" s="125">
        <v>1609994</v>
      </c>
      <c r="I49" s="13"/>
    </row>
    <row r="50" spans="2:9" ht="28.5" customHeight="1" x14ac:dyDescent="0.25">
      <c r="B50" s="203" t="s">
        <v>33</v>
      </c>
      <c r="C50" s="203"/>
      <c r="D50" s="203"/>
      <c r="E50" s="164">
        <v>20</v>
      </c>
      <c r="F50" s="127">
        <v>12635062</v>
      </c>
      <c r="G50" s="143"/>
      <c r="H50" s="127">
        <v>7715619</v>
      </c>
      <c r="I50" s="13"/>
    </row>
    <row r="51" spans="2:9" x14ac:dyDescent="0.25">
      <c r="B51" s="204" t="s">
        <v>34</v>
      </c>
      <c r="C51" s="204"/>
      <c r="D51" s="204"/>
      <c r="E51" s="135"/>
      <c r="F51" s="123">
        <f>SUM(F44:F50)</f>
        <v>44160736</v>
      </c>
      <c r="G51" s="144"/>
      <c r="H51" s="123">
        <f>SUM(H44:H50)</f>
        <v>38863615</v>
      </c>
      <c r="I51" s="13"/>
    </row>
    <row r="52" spans="2:9" x14ac:dyDescent="0.25">
      <c r="B52" s="204"/>
      <c r="C52" s="204"/>
      <c r="D52" s="204"/>
      <c r="E52" s="135"/>
      <c r="F52" s="145"/>
      <c r="G52" s="146"/>
      <c r="H52" s="145"/>
      <c r="I52" s="13"/>
    </row>
    <row r="53" spans="2:9" ht="15.75" thickBot="1" x14ac:dyDescent="0.3">
      <c r="B53" s="204" t="s">
        <v>35</v>
      </c>
      <c r="C53" s="204"/>
      <c r="D53" s="204"/>
      <c r="E53" s="135"/>
      <c r="F53" s="128">
        <f>F33+F41+F51</f>
        <v>99458509.808905914</v>
      </c>
      <c r="G53" s="144"/>
      <c r="H53" s="128">
        <f>H33+H41+H51</f>
        <v>94083815.808905914</v>
      </c>
      <c r="I53" s="8"/>
    </row>
    <row r="54" spans="2:9" ht="15.75" thickTop="1" x14ac:dyDescent="0.25">
      <c r="B54" s="208"/>
      <c r="C54" s="208"/>
      <c r="D54" s="208"/>
      <c r="E54" s="165"/>
      <c r="F54" s="145"/>
      <c r="G54" s="149"/>
      <c r="H54" s="145"/>
      <c r="I54" s="8"/>
    </row>
    <row r="55" spans="2:9" x14ac:dyDescent="0.25">
      <c r="B55" s="208"/>
      <c r="C55" s="208"/>
      <c r="D55" s="208"/>
      <c r="E55" s="165"/>
      <c r="F55" s="145"/>
      <c r="G55" s="149"/>
      <c r="H55" s="145"/>
      <c r="I55" s="8"/>
    </row>
    <row r="56" spans="2:9" x14ac:dyDescent="0.25">
      <c r="B56" s="17"/>
      <c r="C56" s="17"/>
      <c r="D56" s="17"/>
      <c r="E56" s="166"/>
      <c r="F56" s="125"/>
      <c r="G56" s="150"/>
      <c r="H56" s="125"/>
      <c r="I56" s="1"/>
    </row>
    <row r="57" spans="2:9" x14ac:dyDescent="0.25">
      <c r="B57" s="207"/>
      <c r="C57" s="207"/>
      <c r="D57" s="207"/>
      <c r="E57" s="167"/>
      <c r="F57" s="151">
        <f>F53-F24</f>
        <v>-0.19109408557415009</v>
      </c>
      <c r="G57" s="152"/>
      <c r="H57" s="151">
        <f>H53-H24</f>
        <v>-0.19109408557415009</v>
      </c>
      <c r="I57" s="1"/>
    </row>
    <row r="58" spans="2:9" x14ac:dyDescent="0.25">
      <c r="B58" s="18"/>
      <c r="C58" s="9"/>
      <c r="D58" s="18"/>
      <c r="E58" s="182"/>
      <c r="F58" s="156"/>
      <c r="G58" s="153"/>
      <c r="H58" s="126"/>
      <c r="I58" s="1"/>
    </row>
    <row r="59" spans="2:9" ht="26.25" customHeight="1" x14ac:dyDescent="0.25">
      <c r="B59" s="205" t="s">
        <v>115</v>
      </c>
      <c r="C59" s="205"/>
      <c r="D59" s="154" t="s">
        <v>117</v>
      </c>
      <c r="E59" s="155"/>
      <c r="F59" s="155"/>
      <c r="I59" s="14"/>
    </row>
    <row r="60" spans="2:9" ht="26.25" customHeight="1" x14ac:dyDescent="0.25">
      <c r="B60" s="206" t="s">
        <v>116</v>
      </c>
      <c r="C60" s="206"/>
      <c r="D60" s="156" t="s">
        <v>102</v>
      </c>
      <c r="E60" s="153"/>
      <c r="F60" s="126"/>
      <c r="I60" s="14"/>
    </row>
    <row r="61" spans="2:9" x14ac:dyDescent="0.25">
      <c r="C61" s="6"/>
      <c r="D61" s="19"/>
      <c r="E61" s="168"/>
      <c r="F61" s="152"/>
      <c r="G61" s="157"/>
      <c r="H61" s="151"/>
      <c r="I61" s="1"/>
    </row>
    <row r="62" spans="2:9" x14ac:dyDescent="0.25">
      <c r="B62" s="15"/>
      <c r="C62" s="15" t="s">
        <v>36</v>
      </c>
      <c r="D62" s="16" t="s">
        <v>36</v>
      </c>
      <c r="E62" s="16"/>
      <c r="F62" s="137"/>
      <c r="G62" s="138"/>
      <c r="H62" s="137"/>
      <c r="I62" s="14"/>
    </row>
    <row r="63" spans="2:9" x14ac:dyDescent="0.25">
      <c r="B63" s="1"/>
      <c r="C63" s="1"/>
      <c r="D63" s="1"/>
      <c r="E63" s="169"/>
      <c r="F63" s="137"/>
      <c r="G63" s="138"/>
      <c r="H63" s="137"/>
      <c r="I63" s="1"/>
    </row>
  </sheetData>
  <mergeCells count="59">
    <mergeCell ref="B38:D38"/>
    <mergeCell ref="B39:D39"/>
    <mergeCell ref="B21:D21"/>
    <mergeCell ref="B22:D22"/>
    <mergeCell ref="B36:D36"/>
    <mergeCell ref="B33:D33"/>
    <mergeCell ref="B30:D30"/>
    <mergeCell ref="B34:D34"/>
    <mergeCell ref="B35:D35"/>
    <mergeCell ref="B31:D31"/>
    <mergeCell ref="B32:D32"/>
    <mergeCell ref="B29:D29"/>
    <mergeCell ref="B28:D28"/>
    <mergeCell ref="B37:D37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7:D27"/>
    <mergeCell ref="B23:D23"/>
    <mergeCell ref="B25:D25"/>
    <mergeCell ref="B24:D24"/>
    <mergeCell ref="B59:C59"/>
    <mergeCell ref="B60:C60"/>
    <mergeCell ref="B57:D57"/>
    <mergeCell ref="B55:D55"/>
    <mergeCell ref="B8:D8"/>
    <mergeCell ref="B18:D18"/>
    <mergeCell ref="B9:D9"/>
    <mergeCell ref="B19:D19"/>
    <mergeCell ref="B10:D10"/>
    <mergeCell ref="B11:D11"/>
    <mergeCell ref="B12:D12"/>
    <mergeCell ref="B13:D13"/>
    <mergeCell ref="B26:D26"/>
    <mergeCell ref="B20:D20"/>
    <mergeCell ref="B14:D14"/>
    <mergeCell ref="B54:D54"/>
    <mergeCell ref="B42:D42"/>
    <mergeCell ref="B40:D40"/>
    <mergeCell ref="B41:D41"/>
    <mergeCell ref="B53:D53"/>
    <mergeCell ref="B50:D50"/>
    <mergeCell ref="B52:D52"/>
    <mergeCell ref="B51:D51"/>
    <mergeCell ref="B46:D46"/>
    <mergeCell ref="B44:D44"/>
    <mergeCell ref="B48:D48"/>
    <mergeCell ref="B45:D45"/>
    <mergeCell ref="B47:D47"/>
    <mergeCell ref="B49:D49"/>
    <mergeCell ref="B43:D4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zoomScale="85" zoomScaleNormal="85" workbookViewId="0">
      <selection activeCell="H19" sqref="H19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22" t="str">
        <f>Баланс!A1</f>
        <v xml:space="preserve">TOO "RG BRANDS KAZAKHSTAN" </v>
      </c>
      <c r="C1" s="222"/>
      <c r="D1" s="222"/>
      <c r="E1" s="222"/>
      <c r="F1" s="222"/>
      <c r="G1" s="20"/>
      <c r="H1" s="20"/>
      <c r="I1" s="20"/>
    </row>
    <row r="2" spans="2:9" ht="39.75" customHeight="1" x14ac:dyDescent="0.25">
      <c r="B2" s="225" t="s">
        <v>130</v>
      </c>
      <c r="C2" s="225"/>
      <c r="D2" s="225"/>
      <c r="E2" s="225"/>
      <c r="F2" s="224" t="s">
        <v>0</v>
      </c>
      <c r="G2" s="224"/>
      <c r="H2" s="224"/>
      <c r="I2" s="35"/>
    </row>
    <row r="3" spans="2:9" ht="15" customHeight="1" x14ac:dyDescent="0.25">
      <c r="B3" s="221"/>
      <c r="C3" s="221"/>
      <c r="D3" s="221"/>
      <c r="E3" s="221"/>
      <c r="F3" s="26"/>
      <c r="G3" s="26"/>
      <c r="H3" s="36"/>
      <c r="I3" s="26"/>
    </row>
    <row r="4" spans="2:9" ht="15" customHeight="1" x14ac:dyDescent="0.25">
      <c r="B4" s="198"/>
      <c r="C4" s="198"/>
      <c r="D4" s="198"/>
      <c r="E4" s="198"/>
      <c r="F4" s="228" t="s">
        <v>131</v>
      </c>
      <c r="G4" s="228"/>
      <c r="H4" s="228"/>
      <c r="I4" s="26"/>
    </row>
    <row r="5" spans="2:9" ht="31.5" x14ac:dyDescent="0.25">
      <c r="B5" s="226"/>
      <c r="C5" s="226"/>
      <c r="D5" s="226"/>
      <c r="E5" s="91" t="s">
        <v>1</v>
      </c>
      <c r="F5" s="94" t="s">
        <v>122</v>
      </c>
      <c r="G5" s="95"/>
      <c r="H5" s="94" t="s">
        <v>120</v>
      </c>
      <c r="I5" s="32"/>
    </row>
    <row r="6" spans="2:9" ht="22.5" customHeight="1" x14ac:dyDescent="0.25">
      <c r="B6" s="227"/>
      <c r="C6" s="227"/>
      <c r="D6" s="227"/>
      <c r="E6" s="38"/>
      <c r="F6" s="39"/>
      <c r="G6" s="40"/>
      <c r="H6" s="41"/>
      <c r="I6" s="27"/>
    </row>
    <row r="7" spans="2:9" ht="20.100000000000001" customHeight="1" x14ac:dyDescent="0.25">
      <c r="B7" s="218" t="s">
        <v>37</v>
      </c>
      <c r="C7" s="218"/>
      <c r="D7" s="218"/>
      <c r="E7" s="42">
        <v>4</v>
      </c>
      <c r="F7" s="171">
        <v>59913901</v>
      </c>
      <c r="G7" s="25"/>
      <c r="H7" s="172">
        <v>42367570</v>
      </c>
      <c r="I7" s="28"/>
    </row>
    <row r="8" spans="2:9" ht="20.100000000000001" customHeight="1" x14ac:dyDescent="0.25">
      <c r="B8" s="218" t="s">
        <v>38</v>
      </c>
      <c r="C8" s="218"/>
      <c r="D8" s="218"/>
      <c r="E8" s="42">
        <v>5</v>
      </c>
      <c r="F8" s="173">
        <v>-35488397</v>
      </c>
      <c r="G8" s="174"/>
      <c r="H8" s="175">
        <v>-24316178</v>
      </c>
      <c r="I8" s="28"/>
    </row>
    <row r="9" spans="2:9" ht="20.100000000000001" customHeight="1" x14ac:dyDescent="0.25">
      <c r="B9" s="218" t="s">
        <v>39</v>
      </c>
      <c r="C9" s="218"/>
      <c r="D9" s="218"/>
      <c r="E9" s="44"/>
      <c r="F9" s="56">
        <f>SUM(F7:F8)</f>
        <v>24425504</v>
      </c>
      <c r="G9" s="47"/>
      <c r="H9" s="56">
        <f>SUM(H7:H8)</f>
        <v>18051392</v>
      </c>
      <c r="I9" s="28"/>
    </row>
    <row r="10" spans="2:9" ht="20.100000000000001" customHeight="1" x14ac:dyDescent="0.25">
      <c r="B10" s="218" t="s">
        <v>40</v>
      </c>
      <c r="C10" s="218"/>
      <c r="D10" s="218"/>
      <c r="E10" s="42">
        <v>6</v>
      </c>
      <c r="F10" s="171">
        <v>-13278509</v>
      </c>
      <c r="G10" s="25"/>
      <c r="H10" s="172">
        <v>-13653992</v>
      </c>
      <c r="I10" s="28"/>
    </row>
    <row r="11" spans="2:9" ht="20.100000000000001" customHeight="1" x14ac:dyDescent="0.25">
      <c r="B11" s="218" t="s">
        <v>41</v>
      </c>
      <c r="C11" s="218"/>
      <c r="D11" s="218"/>
      <c r="E11" s="42">
        <v>7</v>
      </c>
      <c r="F11" s="173">
        <v>-3664818</v>
      </c>
      <c r="G11" s="25"/>
      <c r="H11" s="176">
        <v>-2441314</v>
      </c>
      <c r="I11" s="28"/>
    </row>
    <row r="12" spans="2:9" ht="20.100000000000001" customHeight="1" x14ac:dyDescent="0.25">
      <c r="B12" s="219" t="s">
        <v>42</v>
      </c>
      <c r="C12" s="219"/>
      <c r="D12" s="219"/>
      <c r="E12" s="42"/>
      <c r="F12" s="46">
        <f>SUM(F9:F11)</f>
        <v>7482177</v>
      </c>
      <c r="G12" s="47"/>
      <c r="H12" s="56">
        <f>SUM(H9:H11)</f>
        <v>1956086</v>
      </c>
      <c r="I12" s="34"/>
    </row>
    <row r="13" spans="2:9" ht="20.100000000000001" customHeight="1" x14ac:dyDescent="0.25">
      <c r="B13" s="218" t="s">
        <v>43</v>
      </c>
      <c r="C13" s="218"/>
      <c r="D13" s="218"/>
      <c r="E13" s="42">
        <v>8</v>
      </c>
      <c r="F13" s="171">
        <v>-2228760</v>
      </c>
      <c r="G13" s="25"/>
      <c r="H13" s="172">
        <v>-1802197</v>
      </c>
      <c r="I13" s="28"/>
    </row>
    <row r="14" spans="2:9" ht="20.100000000000001" customHeight="1" x14ac:dyDescent="0.25">
      <c r="B14" s="218" t="s">
        <v>44</v>
      </c>
      <c r="C14" s="218"/>
      <c r="D14" s="218"/>
      <c r="E14" s="42"/>
      <c r="F14" s="171">
        <v>-5250433</v>
      </c>
      <c r="G14" s="25"/>
      <c r="H14" s="172">
        <v>-181413</v>
      </c>
      <c r="I14" s="28"/>
    </row>
    <row r="15" spans="2:9" ht="20.100000000000001" customHeight="1" x14ac:dyDescent="0.25">
      <c r="B15" s="218" t="s">
        <v>45</v>
      </c>
      <c r="C15" s="218"/>
      <c r="D15" s="218"/>
      <c r="E15" s="42"/>
      <c r="F15" s="171">
        <v>13828</v>
      </c>
      <c r="G15" s="25"/>
      <c r="H15" s="172">
        <v>234722</v>
      </c>
      <c r="I15" s="28"/>
    </row>
    <row r="16" spans="2:9" ht="20.100000000000001" customHeight="1" x14ac:dyDescent="0.25">
      <c r="B16" s="218" t="s">
        <v>46</v>
      </c>
      <c r="C16" s="218"/>
      <c r="D16" s="218"/>
      <c r="E16" s="42">
        <v>9</v>
      </c>
      <c r="F16" s="173">
        <v>166423</v>
      </c>
      <c r="G16" s="177"/>
      <c r="H16" s="175">
        <v>282546</v>
      </c>
      <c r="I16" s="28"/>
    </row>
    <row r="17" spans="2:9" ht="32.25" customHeight="1" x14ac:dyDescent="0.25">
      <c r="B17" s="218" t="s">
        <v>47</v>
      </c>
      <c r="C17" s="218"/>
      <c r="D17" s="218"/>
      <c r="E17" s="42"/>
      <c r="F17" s="178">
        <f>SUM(F12:F16)</f>
        <v>183235</v>
      </c>
      <c r="G17" s="47"/>
      <c r="H17" s="201">
        <f>SUM(H12:H16)</f>
        <v>489744</v>
      </c>
      <c r="I17" s="28"/>
    </row>
    <row r="18" spans="2:9" ht="20.100000000000001" customHeight="1" x14ac:dyDescent="0.25">
      <c r="B18" s="217" t="s">
        <v>48</v>
      </c>
      <c r="C18" s="217"/>
      <c r="D18" s="217"/>
      <c r="E18" s="48">
        <v>10</v>
      </c>
      <c r="F18" s="171">
        <v>-1665694</v>
      </c>
      <c r="G18" s="179"/>
      <c r="H18" s="172">
        <v>-361714</v>
      </c>
      <c r="I18" s="28"/>
    </row>
    <row r="19" spans="2:9" ht="20.100000000000001" customHeight="1" x14ac:dyDescent="0.25">
      <c r="B19" s="217" t="s">
        <v>49</v>
      </c>
      <c r="C19" s="217"/>
      <c r="D19" s="217"/>
      <c r="E19" s="42"/>
      <c r="F19" s="56">
        <f>F17+F18</f>
        <v>-1482459</v>
      </c>
      <c r="G19" s="47"/>
      <c r="H19" s="56">
        <f>H17+H18</f>
        <v>128030</v>
      </c>
      <c r="I19" s="28"/>
    </row>
    <row r="20" spans="2:9" ht="20.100000000000001" customHeight="1" x14ac:dyDescent="0.25">
      <c r="B20" s="217" t="s">
        <v>50</v>
      </c>
      <c r="C20" s="217"/>
      <c r="D20" s="217"/>
      <c r="E20" s="42"/>
      <c r="F20" s="45"/>
      <c r="G20" s="43"/>
      <c r="H20" s="120"/>
      <c r="I20" s="28"/>
    </row>
    <row r="21" spans="2:9" ht="20.100000000000001" customHeight="1" thickBot="1" x14ac:dyDescent="0.3">
      <c r="B21" t="s">
        <v>95</v>
      </c>
      <c r="E21" s="42"/>
      <c r="F21" s="58">
        <v>0</v>
      </c>
      <c r="G21" s="49"/>
      <c r="H21" s="58">
        <v>0</v>
      </c>
      <c r="I21" s="28"/>
    </row>
    <row r="22" spans="2:9" ht="20.100000000000001" customHeight="1" thickTop="1" x14ac:dyDescent="0.25">
      <c r="B22" s="218" t="s">
        <v>51</v>
      </c>
      <c r="C22" s="218"/>
      <c r="D22" s="218"/>
      <c r="E22" s="42"/>
      <c r="F22" s="45">
        <f>F19+F21</f>
        <v>-1482459</v>
      </c>
      <c r="G22" s="57"/>
      <c r="H22" s="172">
        <f>H19+H20</f>
        <v>128030</v>
      </c>
      <c r="I22" s="28"/>
    </row>
    <row r="23" spans="2:9" ht="20.100000000000001" customHeight="1" x14ac:dyDescent="0.25">
      <c r="B23" s="218"/>
      <c r="C23" s="218"/>
      <c r="D23" s="218"/>
      <c r="E23" s="42"/>
      <c r="F23" s="45"/>
      <c r="G23" s="49"/>
      <c r="H23" s="45"/>
      <c r="I23" s="28"/>
    </row>
    <row r="24" spans="2:9" ht="20.100000000000001" customHeight="1" x14ac:dyDescent="0.25">
      <c r="B24" s="223"/>
      <c r="C24" s="223"/>
      <c r="D24" s="223"/>
      <c r="E24" s="42"/>
      <c r="F24" s="50"/>
      <c r="G24" s="57"/>
      <c r="H24" s="51"/>
      <c r="I24" s="28"/>
    </row>
    <row r="25" spans="2:9" x14ac:dyDescent="0.25">
      <c r="B25" s="21"/>
      <c r="C25" s="21"/>
      <c r="D25" s="21"/>
      <c r="E25" s="23"/>
      <c r="F25" s="27"/>
      <c r="G25" s="25"/>
      <c r="H25" s="28"/>
      <c r="I25" s="25"/>
    </row>
    <row r="26" spans="2:9" ht="15.75" x14ac:dyDescent="0.25">
      <c r="B26" s="220"/>
      <c r="C26" s="220"/>
      <c r="D26" s="220"/>
      <c r="E26" s="29"/>
      <c r="F26" s="30"/>
      <c r="G26" s="20"/>
      <c r="H26" s="20"/>
      <c r="I26" s="37"/>
    </row>
    <row r="27" spans="2:9" x14ac:dyDescent="0.25">
      <c r="B27" s="21"/>
      <c r="C27" s="21"/>
      <c r="D27" s="21"/>
      <c r="E27" s="29"/>
      <c r="F27" s="30"/>
      <c r="G27" s="20"/>
      <c r="H27" s="20"/>
      <c r="I27" s="20"/>
    </row>
    <row r="28" spans="2:9" ht="15.75" x14ac:dyDescent="0.25">
      <c r="B28" s="52"/>
      <c r="C28" s="31"/>
      <c r="D28" s="53"/>
      <c r="E28" s="54"/>
      <c r="F28" s="33"/>
      <c r="I28" s="37"/>
    </row>
    <row r="29" spans="2:9" x14ac:dyDescent="0.25">
      <c r="B29" s="205" t="s">
        <v>115</v>
      </c>
      <c r="C29" s="205"/>
      <c r="D29" s="154" t="s">
        <v>117</v>
      </c>
      <c r="E29" s="131"/>
      <c r="F29" s="131"/>
      <c r="I29" s="22"/>
    </row>
    <row r="30" spans="2:9" ht="15.75" x14ac:dyDescent="0.25">
      <c r="B30" s="206" t="s">
        <v>116</v>
      </c>
      <c r="C30" s="206"/>
      <c r="D30" s="156" t="s">
        <v>102</v>
      </c>
      <c r="E30" s="19"/>
      <c r="F30" s="10"/>
      <c r="I30" s="37"/>
    </row>
    <row r="31" spans="2:9" x14ac:dyDescent="0.25">
      <c r="B31" s="55"/>
      <c r="C31" s="20"/>
      <c r="D31" s="54"/>
      <c r="E31" s="20"/>
      <c r="F31" s="24"/>
      <c r="G31" s="20"/>
      <c r="H31" s="20"/>
      <c r="I31" s="20"/>
    </row>
  </sheetData>
  <mergeCells count="27"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zoomScaleNormal="100" workbookViewId="0">
      <selection activeCell="F8" sqref="F8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0" customWidth="1"/>
    <col min="5" max="5" width="2.7109375" style="100" customWidth="1"/>
    <col min="6" max="6" width="16" style="100" customWidth="1"/>
    <col min="11" max="11" width="11" bestFit="1" customWidth="1"/>
  </cols>
  <sheetData>
    <row r="1" spans="1:6" x14ac:dyDescent="0.25">
      <c r="A1" s="244" t="str">
        <f>ОПУ!B1</f>
        <v xml:space="preserve">TOO "RG BRANDS KAZAKHSTAN" </v>
      </c>
      <c r="B1" s="244"/>
      <c r="C1" s="244"/>
      <c r="D1" s="114"/>
      <c r="E1" s="114"/>
      <c r="F1" s="114"/>
    </row>
    <row r="2" spans="1:6" ht="38.25" customHeight="1" x14ac:dyDescent="0.25">
      <c r="A2" s="233" t="s">
        <v>132</v>
      </c>
      <c r="B2" s="233"/>
      <c r="C2" s="233"/>
      <c r="D2" s="232" t="s">
        <v>0</v>
      </c>
      <c r="E2" s="232"/>
      <c r="F2" s="232"/>
    </row>
    <row r="3" spans="1:6" ht="38.25" customHeight="1" x14ac:dyDescent="0.25">
      <c r="A3" s="195"/>
      <c r="B3" s="195"/>
      <c r="C3" s="195"/>
      <c r="D3" s="236" t="str">
        <f>ОПУ!F4</f>
        <v>6 месяцев, закончившиеся 30 июня</v>
      </c>
      <c r="E3" s="236"/>
      <c r="F3" s="236"/>
    </row>
    <row r="4" spans="1:6" ht="15.75" customHeight="1" x14ac:dyDescent="0.25">
      <c r="A4" s="234" t="s">
        <v>52</v>
      </c>
      <c r="B4" s="234"/>
      <c r="C4" s="234"/>
      <c r="D4" s="81" t="str">
        <f>ОПУ!F5</f>
        <v>2022г.</v>
      </c>
      <c r="E4" s="115"/>
      <c r="F4" s="81" t="str">
        <f>ОПУ!H5</f>
        <v>2021г.</v>
      </c>
    </row>
    <row r="5" spans="1:6" ht="27.75" customHeight="1" x14ac:dyDescent="0.25">
      <c r="A5" s="79"/>
      <c r="B5" s="235" t="s">
        <v>53</v>
      </c>
      <c r="C5" s="235"/>
      <c r="D5" s="180">
        <f>ОПУ!F17</f>
        <v>183235</v>
      </c>
      <c r="E5" s="181"/>
      <c r="F5" s="180">
        <f>ОПУ!H17</f>
        <v>489744</v>
      </c>
    </row>
    <row r="6" spans="1:6" x14ac:dyDescent="0.25">
      <c r="A6" s="235" t="s">
        <v>54</v>
      </c>
      <c r="B6" s="235"/>
      <c r="C6" s="235"/>
      <c r="D6" s="180"/>
      <c r="E6" s="181"/>
      <c r="F6" s="181"/>
    </row>
    <row r="7" spans="1:6" ht="15" customHeight="1" x14ac:dyDescent="0.25">
      <c r="A7" s="79"/>
      <c r="B7" s="79"/>
      <c r="C7" s="107" t="s">
        <v>55</v>
      </c>
      <c r="D7" s="180">
        <v>1284498</v>
      </c>
      <c r="E7" s="181"/>
      <c r="F7" s="121">
        <v>1137719</v>
      </c>
    </row>
    <row r="8" spans="1:6" ht="15" customHeight="1" x14ac:dyDescent="0.25">
      <c r="A8" s="79"/>
      <c r="B8" s="79"/>
      <c r="C8" s="107" t="s">
        <v>56</v>
      </c>
      <c r="D8" s="180">
        <v>2228760</v>
      </c>
      <c r="E8" s="181"/>
      <c r="F8" s="121">
        <v>1802197</v>
      </c>
    </row>
    <row r="9" spans="1:6" ht="15" customHeight="1" x14ac:dyDescent="0.25">
      <c r="A9" s="79"/>
      <c r="B9" s="79"/>
      <c r="C9" s="107" t="s">
        <v>57</v>
      </c>
      <c r="D9" s="121">
        <v>5250433</v>
      </c>
      <c r="E9" s="181"/>
      <c r="F9" s="121">
        <v>181413</v>
      </c>
    </row>
    <row r="10" spans="1:6" ht="15" customHeight="1" x14ac:dyDescent="0.25">
      <c r="A10" s="79"/>
      <c r="B10" s="79"/>
      <c r="C10" s="107" t="s">
        <v>104</v>
      </c>
      <c r="D10" s="121">
        <v>-16409</v>
      </c>
      <c r="E10" s="181"/>
      <c r="F10" s="181">
        <v>4020</v>
      </c>
    </row>
    <row r="11" spans="1:6" ht="15" customHeight="1" x14ac:dyDescent="0.25">
      <c r="A11" s="79"/>
      <c r="B11" s="79"/>
      <c r="C11" s="107" t="s">
        <v>58</v>
      </c>
      <c r="D11" s="121">
        <v>-150014</v>
      </c>
      <c r="E11" s="181"/>
      <c r="F11" s="121">
        <v>-286566</v>
      </c>
    </row>
    <row r="12" spans="1:6" ht="15" hidden="1" customHeight="1" x14ac:dyDescent="0.25">
      <c r="A12" s="79"/>
      <c r="B12" s="79"/>
      <c r="C12" s="107" t="s">
        <v>96</v>
      </c>
      <c r="D12" s="121"/>
      <c r="E12" s="181"/>
      <c r="F12" s="181"/>
    </row>
    <row r="13" spans="1:6" ht="15" customHeight="1" x14ac:dyDescent="0.25">
      <c r="A13" s="79"/>
      <c r="B13" s="79"/>
      <c r="C13" s="107" t="s">
        <v>59</v>
      </c>
      <c r="D13" s="121">
        <v>-709428</v>
      </c>
      <c r="E13" s="181"/>
      <c r="F13" s="121">
        <v>-44545</v>
      </c>
    </row>
    <row r="14" spans="1:6" ht="15.75" customHeight="1" thickBot="1" x14ac:dyDescent="0.3">
      <c r="A14" s="79"/>
      <c r="B14" s="79"/>
      <c r="C14" s="107" t="s">
        <v>60</v>
      </c>
      <c r="D14" s="121">
        <v>-13828</v>
      </c>
      <c r="E14" s="181"/>
      <c r="F14" s="121">
        <v>-234722</v>
      </c>
    </row>
    <row r="15" spans="1:6" ht="30.75" customHeight="1" thickBot="1" x14ac:dyDescent="0.3">
      <c r="A15" s="79"/>
      <c r="B15" s="235" t="s">
        <v>61</v>
      </c>
      <c r="C15" s="235"/>
      <c r="D15" s="129">
        <f>SUM(D5:D14)</f>
        <v>8057247</v>
      </c>
      <c r="E15" s="109"/>
      <c r="F15" s="83">
        <f>SUM(F5:F14)</f>
        <v>3049260</v>
      </c>
    </row>
    <row r="16" spans="1:6" x14ac:dyDescent="0.25">
      <c r="A16" s="79"/>
      <c r="B16" s="79"/>
      <c r="C16" s="108"/>
      <c r="D16" s="82"/>
      <c r="E16" s="68"/>
      <c r="F16" s="116"/>
    </row>
    <row r="17" spans="1:7" ht="15" customHeight="1" x14ac:dyDescent="0.25">
      <c r="A17" s="79"/>
      <c r="B17" s="79"/>
      <c r="C17" s="107" t="s">
        <v>62</v>
      </c>
      <c r="D17" s="181">
        <v>-14409211</v>
      </c>
      <c r="E17" s="82"/>
      <c r="F17" s="181">
        <v>-5102653</v>
      </c>
    </row>
    <row r="18" spans="1:7" ht="27" customHeight="1" x14ac:dyDescent="0.25">
      <c r="A18" s="79"/>
      <c r="B18" s="79"/>
      <c r="C18" s="107" t="s">
        <v>63</v>
      </c>
      <c r="D18" s="181">
        <v>-522871</v>
      </c>
      <c r="E18" s="82"/>
      <c r="F18" s="181">
        <v>-376142</v>
      </c>
    </row>
    <row r="19" spans="1:7" ht="15" customHeight="1" x14ac:dyDescent="0.25">
      <c r="A19" s="79"/>
      <c r="B19" s="79"/>
      <c r="C19" s="107" t="s">
        <v>64</v>
      </c>
      <c r="D19" s="181">
        <v>-6152894</v>
      </c>
      <c r="E19" s="82"/>
      <c r="F19" s="181">
        <v>-492959</v>
      </c>
    </row>
    <row r="20" spans="1:7" ht="15" customHeight="1" x14ac:dyDescent="0.25">
      <c r="A20" s="79"/>
      <c r="B20" s="79"/>
      <c r="C20" s="107" t="s">
        <v>65</v>
      </c>
      <c r="D20" s="181">
        <v>-1342562</v>
      </c>
      <c r="E20" s="82"/>
      <c r="F20" s="181">
        <v>-871067</v>
      </c>
    </row>
    <row r="21" spans="1:7" ht="15" customHeight="1" x14ac:dyDescent="0.25">
      <c r="A21" s="79"/>
      <c r="B21" s="79"/>
      <c r="C21" s="107" t="s">
        <v>66</v>
      </c>
      <c r="D21" s="181">
        <v>4906812</v>
      </c>
      <c r="E21" s="82"/>
      <c r="F21" s="181">
        <v>7177979</v>
      </c>
    </row>
    <row r="22" spans="1:7" ht="15" customHeight="1" x14ac:dyDescent="0.25">
      <c r="A22" s="79"/>
      <c r="B22" s="79"/>
      <c r="C22" s="107" t="s">
        <v>67</v>
      </c>
      <c r="D22" s="181">
        <v>-912877</v>
      </c>
      <c r="E22" s="82"/>
      <c r="F22" s="181">
        <v>-109287</v>
      </c>
    </row>
    <row r="23" spans="1:7" ht="29.25" customHeight="1" x14ac:dyDescent="0.25">
      <c r="A23" s="79"/>
      <c r="B23" s="79"/>
      <c r="C23" s="107" t="s">
        <v>68</v>
      </c>
      <c r="D23" s="181">
        <v>2216648</v>
      </c>
      <c r="E23" s="82"/>
      <c r="F23" s="181">
        <v>861520</v>
      </c>
    </row>
    <row r="24" spans="1:7" ht="15.75" customHeight="1" thickBot="1" x14ac:dyDescent="0.3">
      <c r="A24" s="79"/>
      <c r="B24" s="235" t="s">
        <v>69</v>
      </c>
      <c r="C24" s="235"/>
      <c r="D24" s="122">
        <f>SUM(D15:D23)</f>
        <v>-8159708</v>
      </c>
      <c r="E24" s="109"/>
      <c r="F24" s="132">
        <f>SUM(F15:F23)</f>
        <v>4136651</v>
      </c>
    </row>
    <row r="25" spans="1:7" ht="15" customHeight="1" x14ac:dyDescent="0.25">
      <c r="A25" s="79"/>
      <c r="B25" s="79"/>
      <c r="C25" s="107" t="s">
        <v>70</v>
      </c>
      <c r="D25" s="181">
        <v>-2927611</v>
      </c>
      <c r="E25" s="68"/>
      <c r="F25" s="188">
        <v>-2085388</v>
      </c>
    </row>
    <row r="26" spans="1:7" ht="15.75" customHeight="1" thickBot="1" x14ac:dyDescent="0.3">
      <c r="A26" s="79"/>
      <c r="B26" s="79"/>
      <c r="C26" s="107" t="s">
        <v>71</v>
      </c>
      <c r="D26" s="187">
        <v>-973526</v>
      </c>
      <c r="E26" s="68"/>
      <c r="F26" s="189">
        <v>-344441</v>
      </c>
    </row>
    <row r="27" spans="1:7" ht="32.25" customHeight="1" thickBot="1" x14ac:dyDescent="0.3">
      <c r="A27" s="111"/>
      <c r="B27" s="243" t="s">
        <v>101</v>
      </c>
      <c r="C27" s="243"/>
      <c r="D27" s="110">
        <f>SUM(D24:D26)</f>
        <v>-12060845</v>
      </c>
      <c r="E27" s="109"/>
      <c r="F27" s="110">
        <f>SUM(F24:F26)</f>
        <v>1706822</v>
      </c>
      <c r="G27" s="69"/>
    </row>
    <row r="28" spans="1:7" x14ac:dyDescent="0.25">
      <c r="A28" s="231" t="s">
        <v>72</v>
      </c>
      <c r="B28" s="231"/>
      <c r="C28" s="231"/>
      <c r="D28" s="117"/>
      <c r="E28" s="118"/>
      <c r="F28" s="114"/>
      <c r="G28" s="59"/>
    </row>
    <row r="29" spans="1:7" ht="15" customHeight="1" x14ac:dyDescent="0.25">
      <c r="A29" s="79"/>
      <c r="B29" s="79"/>
      <c r="C29" s="111" t="s">
        <v>73</v>
      </c>
      <c r="D29" s="181">
        <v>-3685263</v>
      </c>
      <c r="E29" s="68"/>
      <c r="F29" s="181">
        <v>-28607840</v>
      </c>
      <c r="G29" s="59"/>
    </row>
    <row r="30" spans="1:7" ht="30" customHeight="1" x14ac:dyDescent="0.25">
      <c r="A30" s="79"/>
      <c r="B30" s="79"/>
      <c r="C30" s="111" t="s">
        <v>74</v>
      </c>
      <c r="D30" s="181">
        <v>0</v>
      </c>
      <c r="E30" s="68"/>
      <c r="F30" s="181">
        <v>0</v>
      </c>
      <c r="G30" s="59"/>
    </row>
    <row r="31" spans="1:7" ht="15" hidden="1" customHeight="1" x14ac:dyDescent="0.25">
      <c r="A31" s="79"/>
      <c r="B31" s="79"/>
      <c r="C31" s="82" t="s">
        <v>75</v>
      </c>
      <c r="D31" s="181"/>
      <c r="E31" s="68"/>
      <c r="F31" s="181"/>
      <c r="G31" s="59"/>
    </row>
    <row r="32" spans="1:7" ht="29.25" hidden="1" customHeight="1" x14ac:dyDescent="0.25">
      <c r="A32" s="79"/>
      <c r="B32" s="79"/>
      <c r="C32" s="112" t="s">
        <v>76</v>
      </c>
      <c r="D32" s="181"/>
      <c r="E32" s="68"/>
      <c r="F32" s="181"/>
      <c r="G32" s="59"/>
    </row>
    <row r="33" spans="1:8" ht="28.5" customHeight="1" x14ac:dyDescent="0.25">
      <c r="A33" s="79"/>
      <c r="B33" s="79"/>
      <c r="C33" s="112" t="s">
        <v>77</v>
      </c>
      <c r="D33" s="181">
        <v>20480861</v>
      </c>
      <c r="E33" s="68"/>
      <c r="F33" s="181">
        <v>29611096</v>
      </c>
      <c r="G33" s="59"/>
    </row>
    <row r="34" spans="1:8" hidden="1" x14ac:dyDescent="0.25">
      <c r="A34" s="80"/>
      <c r="B34" s="80"/>
      <c r="C34" s="113" t="s">
        <v>78</v>
      </c>
      <c r="D34" s="181"/>
      <c r="E34" s="109"/>
      <c r="F34" s="181"/>
      <c r="G34" s="67"/>
    </row>
    <row r="35" spans="1:8" hidden="1" x14ac:dyDescent="0.25">
      <c r="A35" s="80"/>
      <c r="B35" s="80"/>
      <c r="C35" s="113" t="s">
        <v>79</v>
      </c>
      <c r="D35" s="181"/>
      <c r="E35" s="109"/>
      <c r="F35" s="181"/>
      <c r="G35" s="67"/>
    </row>
    <row r="36" spans="1:8" ht="15" customHeight="1" x14ac:dyDescent="0.25">
      <c r="A36" s="79"/>
      <c r="B36" s="79"/>
      <c r="C36" s="111" t="s">
        <v>80</v>
      </c>
      <c r="D36" s="181">
        <v>-957300</v>
      </c>
      <c r="E36" s="68"/>
      <c r="F36" s="181">
        <v>-514672</v>
      </c>
      <c r="G36" s="59"/>
    </row>
    <row r="37" spans="1:8" ht="15" customHeight="1" x14ac:dyDescent="0.25">
      <c r="A37" s="79"/>
      <c r="B37" s="79"/>
      <c r="C37" s="111" t="s">
        <v>81</v>
      </c>
      <c r="D37" s="119">
        <v>1358318</v>
      </c>
      <c r="E37" s="68"/>
      <c r="F37" s="181">
        <v>0</v>
      </c>
      <c r="G37" s="59"/>
    </row>
    <row r="38" spans="1:8" ht="15" customHeight="1" x14ac:dyDescent="0.25">
      <c r="A38" s="79"/>
      <c r="B38" s="79"/>
      <c r="C38" s="111" t="s">
        <v>82</v>
      </c>
      <c r="D38" s="181">
        <v>13180</v>
      </c>
      <c r="E38" s="68"/>
      <c r="F38" s="181">
        <v>39583</v>
      </c>
      <c r="G38" s="59"/>
    </row>
    <row r="39" spans="1:8" ht="28.5" customHeight="1" thickBot="1" x14ac:dyDescent="0.3">
      <c r="A39" s="79"/>
      <c r="B39" s="79"/>
      <c r="C39" s="111" t="s">
        <v>83</v>
      </c>
      <c r="D39" s="119">
        <v>-2759221</v>
      </c>
      <c r="E39" s="68"/>
      <c r="F39" s="188">
        <v>-3355686</v>
      </c>
      <c r="G39" s="59"/>
    </row>
    <row r="40" spans="1:8" x14ac:dyDescent="0.25">
      <c r="A40" s="79"/>
      <c r="B40" s="79"/>
      <c r="C40" s="107"/>
      <c r="D40" s="238">
        <f>SUM(D29:D39)</f>
        <v>14450575</v>
      </c>
      <c r="E40" s="237"/>
      <c r="F40" s="238">
        <f>SUM(F29:F39)</f>
        <v>-2827519</v>
      </c>
      <c r="G40" s="67"/>
    </row>
    <row r="41" spans="1:8" ht="34.5" customHeight="1" thickBot="1" x14ac:dyDescent="0.3">
      <c r="A41" s="79"/>
      <c r="B41" s="235" t="s">
        <v>106</v>
      </c>
      <c r="C41" s="235"/>
      <c r="D41" s="239"/>
      <c r="E41" s="237"/>
      <c r="F41" s="239"/>
      <c r="G41" s="67"/>
      <c r="H41" s="93"/>
    </row>
    <row r="42" spans="1:8" x14ac:dyDescent="0.25">
      <c r="A42" s="240" t="s">
        <v>84</v>
      </c>
      <c r="B42" s="240"/>
      <c r="C42" s="240"/>
      <c r="D42" s="82"/>
      <c r="E42" s="68"/>
      <c r="F42" s="114"/>
      <c r="G42" s="67"/>
    </row>
    <row r="43" spans="1:8" ht="15.75" customHeight="1" x14ac:dyDescent="0.25">
      <c r="A43" s="79"/>
      <c r="B43" s="79"/>
      <c r="C43" s="105" t="s">
        <v>85</v>
      </c>
      <c r="D43" s="82">
        <v>-4265292</v>
      </c>
      <c r="E43" s="68"/>
      <c r="F43" s="82">
        <v>-9378732</v>
      </c>
      <c r="G43" s="67"/>
    </row>
    <row r="44" spans="1:8" ht="15" customHeight="1" x14ac:dyDescent="0.25">
      <c r="A44" s="79"/>
      <c r="B44" s="79"/>
      <c r="C44" s="105" t="s">
        <v>86</v>
      </c>
      <c r="D44" s="82">
        <v>-11286977</v>
      </c>
      <c r="E44" s="68"/>
      <c r="F44" s="82">
        <v>0</v>
      </c>
      <c r="G44" s="67"/>
    </row>
    <row r="45" spans="1:8" x14ac:dyDescent="0.25">
      <c r="A45" s="79"/>
      <c r="B45" s="79"/>
      <c r="C45" s="105" t="s">
        <v>87</v>
      </c>
      <c r="D45" s="82">
        <v>0</v>
      </c>
      <c r="E45" s="68"/>
      <c r="F45" s="82">
        <v>0</v>
      </c>
      <c r="G45" s="67"/>
    </row>
    <row r="46" spans="1:8" ht="15.75" customHeight="1" thickBot="1" x14ac:dyDescent="0.3">
      <c r="A46" s="79"/>
      <c r="B46" s="79"/>
      <c r="C46" s="105" t="s">
        <v>88</v>
      </c>
      <c r="D46" s="82">
        <v>8920637</v>
      </c>
      <c r="E46" s="68"/>
      <c r="F46" s="82">
        <v>9901609</v>
      </c>
      <c r="G46" s="67"/>
    </row>
    <row r="47" spans="1:8" x14ac:dyDescent="0.25">
      <c r="A47" s="79"/>
      <c r="B47" s="79"/>
      <c r="C47" s="107"/>
      <c r="D47" s="238">
        <f>SUM(D43:D46)</f>
        <v>-6631632</v>
      </c>
      <c r="E47" s="237"/>
      <c r="F47" s="238">
        <f>SUM(F43:F46)</f>
        <v>522877</v>
      </c>
      <c r="G47" s="67"/>
    </row>
    <row r="48" spans="1:8" ht="33.75" customHeight="1" thickBot="1" x14ac:dyDescent="0.3">
      <c r="A48" s="79"/>
      <c r="B48" s="245" t="s">
        <v>103</v>
      </c>
      <c r="C48" s="245"/>
      <c r="D48" s="241"/>
      <c r="E48" s="242"/>
      <c r="F48" s="241"/>
      <c r="G48" s="67"/>
    </row>
    <row r="49" spans="1:11" ht="15.75" thickBot="1" x14ac:dyDescent="0.3">
      <c r="A49" s="79"/>
      <c r="B49" s="79"/>
      <c r="G49" s="67"/>
      <c r="K49" s="93"/>
    </row>
    <row r="50" spans="1:11" ht="15.75" thickBot="1" x14ac:dyDescent="0.3">
      <c r="A50" s="230" t="s">
        <v>90</v>
      </c>
      <c r="B50" s="230"/>
      <c r="C50" s="230"/>
      <c r="D50" s="83">
        <f>D47+D40+D27</f>
        <v>-4241902</v>
      </c>
      <c r="E50" s="109"/>
      <c r="F50" s="83">
        <f>F47+F40+F27</f>
        <v>-597820</v>
      </c>
      <c r="G50" s="59"/>
      <c r="H50" s="59"/>
    </row>
    <row r="51" spans="1:11" ht="15.75" thickBot="1" x14ac:dyDescent="0.3">
      <c r="A51" s="230" t="s">
        <v>91</v>
      </c>
      <c r="B51" s="230"/>
      <c r="C51" s="230"/>
      <c r="D51" s="110">
        <v>5952084</v>
      </c>
      <c r="E51" s="68"/>
      <c r="F51" s="83">
        <v>7137503</v>
      </c>
      <c r="G51" s="59"/>
      <c r="H51" s="59"/>
    </row>
    <row r="52" spans="1:11" ht="15.75" customHeight="1" thickBot="1" x14ac:dyDescent="0.3">
      <c r="A52" s="92"/>
      <c r="B52" s="92"/>
      <c r="C52" s="106" t="s">
        <v>89</v>
      </c>
      <c r="D52" s="110">
        <v>233067</v>
      </c>
      <c r="E52" s="68"/>
      <c r="F52" s="110">
        <v>-40950</v>
      </c>
      <c r="G52" s="59"/>
      <c r="H52" s="59"/>
    </row>
    <row r="53" spans="1:11" ht="15.75" thickBot="1" x14ac:dyDescent="0.3">
      <c r="A53" s="230" t="s">
        <v>107</v>
      </c>
      <c r="B53" s="230"/>
      <c r="C53" s="230"/>
      <c r="D53" s="84">
        <f>D51+D50+D52</f>
        <v>1943249</v>
      </c>
      <c r="E53" s="109"/>
      <c r="F53" s="84">
        <f>F51+F50+F52</f>
        <v>6498733</v>
      </c>
      <c r="G53" s="59"/>
      <c r="H53" s="59"/>
    </row>
    <row r="54" spans="1:11" ht="15.75" thickTop="1" x14ac:dyDescent="0.25">
      <c r="A54" s="71"/>
      <c r="B54" s="71"/>
      <c r="C54" s="71"/>
      <c r="D54" s="82"/>
      <c r="E54" s="109"/>
      <c r="F54" s="82"/>
      <c r="G54" s="59"/>
      <c r="H54" s="59"/>
    </row>
    <row r="55" spans="1:11" x14ac:dyDescent="0.25">
      <c r="A55" s="71"/>
      <c r="B55" s="229"/>
      <c r="C55" s="229"/>
      <c r="D55" s="229"/>
      <c r="E55" s="63"/>
      <c r="F55" s="85"/>
      <c r="G55" s="75"/>
      <c r="H55" s="76"/>
    </row>
    <row r="56" spans="1:11" x14ac:dyDescent="0.25">
      <c r="A56" s="70"/>
      <c r="B56" s="60"/>
      <c r="C56" s="60"/>
      <c r="D56" s="130">
        <f>D53-Баланс!F21</f>
        <v>0</v>
      </c>
      <c r="E56" s="63"/>
      <c r="F56" s="130"/>
      <c r="G56" s="75"/>
      <c r="H56" s="76"/>
    </row>
    <row r="57" spans="1:11" ht="15.75" x14ac:dyDescent="0.25">
      <c r="B57" s="52"/>
      <c r="C57" s="31"/>
      <c r="D57" s="53"/>
      <c r="E57" s="31"/>
      <c r="G57" s="54"/>
      <c r="H57" s="33"/>
      <c r="I57" s="37"/>
    </row>
    <row r="58" spans="1:11" ht="15" customHeight="1" x14ac:dyDescent="0.25">
      <c r="B58" s="205" t="s">
        <v>115</v>
      </c>
      <c r="C58" s="205"/>
      <c r="D58" s="154" t="s">
        <v>117</v>
      </c>
      <c r="E58" s="183"/>
      <c r="G58" s="131"/>
      <c r="H58" s="131"/>
      <c r="I58" s="22"/>
    </row>
    <row r="59" spans="1:11" ht="15.75" customHeight="1" x14ac:dyDescent="0.25">
      <c r="B59" s="206" t="s">
        <v>116</v>
      </c>
      <c r="C59" s="206"/>
      <c r="D59" s="156" t="s">
        <v>102</v>
      </c>
      <c r="E59" s="31"/>
      <c r="G59" s="19"/>
      <c r="H59" s="10"/>
      <c r="I59" s="37"/>
    </row>
    <row r="60" spans="1:11" x14ac:dyDescent="0.25">
      <c r="B60" s="55"/>
      <c r="C60" s="20"/>
      <c r="D60" s="54"/>
      <c r="E60" s="20"/>
      <c r="F60" s="24"/>
      <c r="G60" s="20"/>
      <c r="H60" s="20"/>
      <c r="I60" s="20"/>
    </row>
    <row r="61" spans="1:11" x14ac:dyDescent="0.25">
      <c r="A61" s="59"/>
      <c r="B61" s="59"/>
      <c r="C61" s="59"/>
      <c r="D61" s="114"/>
      <c r="E61" s="114"/>
      <c r="F61" s="114"/>
      <c r="G61" s="59"/>
      <c r="H61" s="59"/>
    </row>
    <row r="62" spans="1:11" x14ac:dyDescent="0.25">
      <c r="A62" s="59"/>
      <c r="B62" s="59"/>
      <c r="C62" s="59"/>
      <c r="D62" s="114"/>
      <c r="E62" s="114"/>
      <c r="F62" s="114"/>
      <c r="G62" s="59"/>
      <c r="H62" s="59"/>
    </row>
    <row r="63" spans="1:11" x14ac:dyDescent="0.25">
      <c r="A63" s="59"/>
      <c r="B63" s="59"/>
      <c r="C63" s="59"/>
      <c r="D63" s="114"/>
      <c r="E63" s="114"/>
      <c r="F63" s="114"/>
      <c r="G63" s="59"/>
      <c r="H63" s="59"/>
    </row>
    <row r="64" spans="1:11" x14ac:dyDescent="0.25">
      <c r="A64" s="59"/>
      <c r="B64" s="59"/>
      <c r="C64" s="59"/>
      <c r="D64" s="114"/>
      <c r="E64" s="114"/>
      <c r="F64" s="114"/>
      <c r="G64" s="59"/>
      <c r="H64" s="59"/>
    </row>
  </sheetData>
  <mergeCells count="26">
    <mergeCell ref="B24:C24"/>
    <mergeCell ref="B27:C27"/>
    <mergeCell ref="A1:C1"/>
    <mergeCell ref="A50:C50"/>
    <mergeCell ref="A51:C51"/>
    <mergeCell ref="B15:C15"/>
    <mergeCell ref="B41:C41"/>
    <mergeCell ref="B48:C48"/>
    <mergeCell ref="E40:E41"/>
    <mergeCell ref="F40:F41"/>
    <mergeCell ref="A42:C42"/>
    <mergeCell ref="D40:D41"/>
    <mergeCell ref="D47:D48"/>
    <mergeCell ref="E47:E48"/>
    <mergeCell ref="F47:F48"/>
    <mergeCell ref="D2:F2"/>
    <mergeCell ref="A2:C2"/>
    <mergeCell ref="A4:C4"/>
    <mergeCell ref="B5:C5"/>
    <mergeCell ref="A6:C6"/>
    <mergeCell ref="D3:F3"/>
    <mergeCell ref="B59:C59"/>
    <mergeCell ref="B55:D55"/>
    <mergeCell ref="B58:C58"/>
    <mergeCell ref="A53:C53"/>
    <mergeCell ref="A28:C2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zoomScaleNormal="100" workbookViewId="0">
      <selection activeCell="A19" sqref="A19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246" t="str">
        <f>ОДДС!A1</f>
        <v xml:space="preserve">TOO "RG BRANDS KAZAKHSTAN" </v>
      </c>
      <c r="B1" s="246"/>
      <c r="C1" s="246"/>
      <c r="D1" s="246"/>
      <c r="E1" s="246"/>
      <c r="F1" s="246"/>
      <c r="G1" s="246"/>
      <c r="H1" s="246"/>
      <c r="I1" s="88"/>
      <c r="J1" s="87"/>
      <c r="K1" s="88"/>
      <c r="L1" s="88"/>
      <c r="M1" s="87"/>
    </row>
    <row r="2" spans="1:13" ht="28.5" customHeight="1" x14ac:dyDescent="0.25">
      <c r="A2" s="247" t="s">
        <v>125</v>
      </c>
      <c r="B2" s="247"/>
      <c r="C2" s="247"/>
      <c r="D2" s="247"/>
      <c r="E2" s="247"/>
      <c r="F2" s="247"/>
      <c r="G2" s="247"/>
      <c r="H2" s="90"/>
      <c r="I2" s="90"/>
      <c r="J2" s="90"/>
      <c r="K2" s="90"/>
      <c r="M2" s="87"/>
    </row>
    <row r="3" spans="1:13" ht="28.5" customHeight="1" x14ac:dyDescent="0.25">
      <c r="A3" s="196"/>
      <c r="B3" s="196"/>
      <c r="C3" s="196"/>
      <c r="D3" s="196"/>
      <c r="E3" s="196"/>
      <c r="F3" s="196"/>
      <c r="G3" s="89" t="s">
        <v>0</v>
      </c>
      <c r="H3" s="90"/>
      <c r="I3" s="90"/>
      <c r="J3" s="90"/>
      <c r="K3" s="90"/>
      <c r="L3" s="197"/>
      <c r="M3" s="87"/>
    </row>
    <row r="4" spans="1:13" s="100" customFormat="1" ht="48.75" customHeight="1" thickBot="1" x14ac:dyDescent="0.3">
      <c r="A4" s="99"/>
      <c r="B4" s="133" t="s">
        <v>118</v>
      </c>
      <c r="C4" s="133"/>
      <c r="D4" s="133" t="s">
        <v>97</v>
      </c>
      <c r="E4" s="133"/>
      <c r="F4" s="133" t="s">
        <v>119</v>
      </c>
      <c r="G4" s="133" t="s">
        <v>98</v>
      </c>
    </row>
    <row r="5" spans="1:13" ht="16.5" thickTop="1" thickBot="1" x14ac:dyDescent="0.3">
      <c r="A5" s="97" t="s">
        <v>124</v>
      </c>
      <c r="B5" s="84">
        <v>1132130</v>
      </c>
      <c r="C5" s="84"/>
      <c r="D5" s="84">
        <v>4804450</v>
      </c>
      <c r="E5" s="84"/>
      <c r="F5" s="84">
        <v>16039669</v>
      </c>
      <c r="G5" s="84">
        <f t="shared" ref="G5:G16" si="0">SUM(B5:F5)</f>
        <v>21976249</v>
      </c>
      <c r="H5" s="93"/>
    </row>
    <row r="6" spans="1:13" ht="15.75" thickTop="1" x14ac:dyDescent="0.25">
      <c r="A6" s="199" t="s">
        <v>92</v>
      </c>
      <c r="B6" s="82"/>
      <c r="C6" s="82"/>
      <c r="D6" s="82"/>
      <c r="E6" s="82"/>
      <c r="F6" s="82">
        <v>128030</v>
      </c>
      <c r="G6" s="82">
        <f t="shared" si="0"/>
        <v>128030</v>
      </c>
      <c r="H6" s="93"/>
    </row>
    <row r="7" spans="1:13" x14ac:dyDescent="0.25">
      <c r="A7" s="199" t="s">
        <v>105</v>
      </c>
      <c r="B7" s="82"/>
      <c r="C7" s="82"/>
      <c r="D7" s="82"/>
      <c r="E7" s="82"/>
      <c r="F7" s="82">
        <v>0</v>
      </c>
      <c r="G7" s="82">
        <f t="shared" si="0"/>
        <v>0</v>
      </c>
      <c r="H7" s="93"/>
    </row>
    <row r="8" spans="1:13" x14ac:dyDescent="0.25">
      <c r="A8" s="199" t="s">
        <v>93</v>
      </c>
      <c r="B8" s="82"/>
      <c r="C8" s="82"/>
      <c r="D8" s="82"/>
      <c r="E8" s="82"/>
      <c r="F8" s="82"/>
      <c r="G8" s="82">
        <f t="shared" si="0"/>
        <v>0</v>
      </c>
      <c r="H8" s="93"/>
    </row>
    <row r="9" spans="1:13" ht="30" x14ac:dyDescent="0.25">
      <c r="A9" s="199" t="s">
        <v>94</v>
      </c>
      <c r="B9" s="82"/>
      <c r="C9" s="82"/>
      <c r="D9" s="82">
        <v>-313792</v>
      </c>
      <c r="E9" s="82"/>
      <c r="F9" s="82">
        <f>-D9</f>
        <v>313792</v>
      </c>
      <c r="G9" s="82">
        <f t="shared" si="0"/>
        <v>0</v>
      </c>
      <c r="H9" s="93"/>
    </row>
    <row r="10" spans="1:13" ht="15.75" thickBot="1" x14ac:dyDescent="0.3">
      <c r="A10" s="199" t="s">
        <v>126</v>
      </c>
      <c r="B10" s="84">
        <f>SUM(B5:B9)</f>
        <v>1132130</v>
      </c>
      <c r="C10" s="82"/>
      <c r="D10" s="84">
        <f>SUM(D5:D9)</f>
        <v>4490658</v>
      </c>
      <c r="E10" s="82"/>
      <c r="F10" s="84">
        <f>SUM(F5:F9)</f>
        <v>16481491</v>
      </c>
      <c r="G10" s="84">
        <f>SUM(G5:G9)</f>
        <v>22104279</v>
      </c>
      <c r="H10" s="93"/>
    </row>
    <row r="11" spans="1:13" ht="15.75" thickTop="1" x14ac:dyDescent="0.25">
      <c r="A11" s="199"/>
      <c r="B11" s="82"/>
      <c r="C11" s="82"/>
      <c r="D11" s="82"/>
      <c r="E11" s="82"/>
      <c r="F11" s="82"/>
      <c r="G11" s="82"/>
      <c r="H11" s="93"/>
    </row>
    <row r="12" spans="1:13" x14ac:dyDescent="0.25">
      <c r="A12" s="199"/>
      <c r="B12" s="82"/>
      <c r="C12" s="82"/>
      <c r="D12" s="82"/>
      <c r="E12" s="82"/>
      <c r="F12" s="82"/>
      <c r="G12" s="82"/>
      <c r="H12" s="93"/>
    </row>
    <row r="13" spans="1:13" ht="15.75" thickBot="1" x14ac:dyDescent="0.3">
      <c r="A13" s="199" t="s">
        <v>123</v>
      </c>
      <c r="B13" s="84">
        <v>1132130</v>
      </c>
      <c r="C13" s="84"/>
      <c r="D13" s="84">
        <v>4150993</v>
      </c>
      <c r="E13" s="84"/>
      <c r="F13" s="84">
        <v>12578076</v>
      </c>
      <c r="G13" s="84">
        <f t="shared" ref="G13" si="1">SUM(B13:F13)</f>
        <v>17861199</v>
      </c>
      <c r="H13" s="93"/>
    </row>
    <row r="14" spans="1:13" ht="15.75" thickTop="1" x14ac:dyDescent="0.25">
      <c r="A14" s="97" t="s">
        <v>92</v>
      </c>
      <c r="B14" s="101"/>
      <c r="C14" s="101"/>
      <c r="D14" s="190"/>
      <c r="E14" s="190"/>
      <c r="F14" s="181">
        <v>-1482460</v>
      </c>
      <c r="G14" s="82">
        <f t="shared" si="0"/>
        <v>-1482460</v>
      </c>
      <c r="H14" s="93"/>
    </row>
    <row r="15" spans="1:13" x14ac:dyDescent="0.25">
      <c r="A15" s="97" t="s">
        <v>105</v>
      </c>
      <c r="B15" s="102" t="s">
        <v>99</v>
      </c>
      <c r="C15" s="101"/>
      <c r="D15" s="191" t="s">
        <v>99</v>
      </c>
      <c r="E15" s="190"/>
      <c r="F15" s="181">
        <v>-11286977</v>
      </c>
      <c r="G15" s="82">
        <f t="shared" si="0"/>
        <v>-11286977</v>
      </c>
      <c r="H15" s="93"/>
    </row>
    <row r="16" spans="1:13" x14ac:dyDescent="0.25">
      <c r="A16" s="97" t="s">
        <v>93</v>
      </c>
      <c r="B16" s="102" t="s">
        <v>99</v>
      </c>
      <c r="C16" s="101"/>
      <c r="D16" s="191"/>
      <c r="E16" s="190"/>
      <c r="F16" s="191" t="s">
        <v>99</v>
      </c>
      <c r="G16" s="102">
        <f t="shared" si="0"/>
        <v>0</v>
      </c>
      <c r="H16" s="93"/>
    </row>
    <row r="17" spans="1:10" ht="30.75" thickBot="1" x14ac:dyDescent="0.3">
      <c r="A17" s="97" t="s">
        <v>94</v>
      </c>
      <c r="B17" s="103" t="s">
        <v>99</v>
      </c>
      <c r="C17" s="104"/>
      <c r="D17" s="192">
        <v>-312195</v>
      </c>
      <c r="E17" s="192"/>
      <c r="F17" s="192">
        <f>-D17</f>
        <v>312195</v>
      </c>
      <c r="G17" s="84"/>
      <c r="H17" s="93"/>
    </row>
    <row r="18" spans="1:10" ht="16.5" thickTop="1" thickBot="1" x14ac:dyDescent="0.3">
      <c r="A18" s="97" t="s">
        <v>127</v>
      </c>
      <c r="B18" s="84">
        <f>SUM(B13:B17)</f>
        <v>1132130</v>
      </c>
      <c r="C18" s="84"/>
      <c r="D18" s="84">
        <f>SUM(D13:D17)</f>
        <v>3838798</v>
      </c>
      <c r="E18" s="84"/>
      <c r="F18" s="84">
        <f>SUM(F13:F17)</f>
        <v>120834</v>
      </c>
      <c r="G18" s="84">
        <f>SUM(G13:G17)</f>
        <v>5091762</v>
      </c>
      <c r="H18" s="93"/>
    </row>
    <row r="19" spans="1:10" ht="15.75" thickTop="1" x14ac:dyDescent="0.25"/>
    <row r="20" spans="1:10" x14ac:dyDescent="0.25">
      <c r="A20" s="98"/>
      <c r="B20" s="229"/>
      <c r="C20" s="229"/>
      <c r="D20" s="229"/>
      <c r="E20" s="229"/>
      <c r="F20" s="229"/>
      <c r="G20" s="229"/>
      <c r="H20" s="63"/>
      <c r="I20" s="76"/>
    </row>
    <row r="21" spans="1:10" x14ac:dyDescent="0.25">
      <c r="A21" s="70"/>
      <c r="B21" s="60"/>
      <c r="C21" s="60"/>
      <c r="D21" s="60"/>
      <c r="E21" s="64"/>
      <c r="F21" s="64"/>
      <c r="G21" s="85"/>
      <c r="H21" s="63"/>
      <c r="I21" s="76"/>
    </row>
    <row r="22" spans="1:10" x14ac:dyDescent="0.25">
      <c r="A22" s="59"/>
      <c r="B22" s="72"/>
      <c r="C22" s="72"/>
      <c r="D22" s="72"/>
      <c r="E22" s="66"/>
      <c r="F22" s="78"/>
      <c r="G22" s="86"/>
      <c r="H22" s="66"/>
      <c r="I22" s="184"/>
      <c r="J22" s="185"/>
    </row>
    <row r="23" spans="1:10" ht="15" customHeight="1" x14ac:dyDescent="0.25">
      <c r="A23" s="59"/>
      <c r="B23" s="205" t="s">
        <v>115</v>
      </c>
      <c r="C23" s="205"/>
      <c r="E23" s="77"/>
      <c r="F23" s="154" t="s">
        <v>117</v>
      </c>
      <c r="G23" s="131"/>
      <c r="I23" s="185"/>
      <c r="J23" s="185"/>
    </row>
    <row r="24" spans="1:10" x14ac:dyDescent="0.25">
      <c r="A24" s="59"/>
      <c r="B24" s="206" t="s">
        <v>116</v>
      </c>
      <c r="C24" s="206"/>
      <c r="E24" s="75"/>
      <c r="F24" s="156" t="s">
        <v>102</v>
      </c>
      <c r="G24" s="10"/>
    </row>
    <row r="25" spans="1:10" x14ac:dyDescent="0.25">
      <c r="A25" s="59"/>
      <c r="B25" s="74"/>
      <c r="C25" s="62"/>
      <c r="D25" s="75"/>
      <c r="E25" s="75"/>
      <c r="F25" s="73"/>
      <c r="G25" s="73"/>
      <c r="H25" s="61"/>
      <c r="I25" s="65"/>
    </row>
  </sheetData>
  <mergeCells count="5">
    <mergeCell ref="B24:C24"/>
    <mergeCell ref="A1:H1"/>
    <mergeCell ref="B20:G20"/>
    <mergeCell ref="B23:C23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2022-08-12T10:25:02Z</dcterms:modified>
</cp:coreProperties>
</file>