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8" windowHeight="9825" activeTab="3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<sst xmlns="http://schemas.openxmlformats.org/spreadsheetml/2006/main" count="374" uniqueCount="275">
  <si>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</si>
  <si>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</si>
  <si>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</si>
  <si>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</si>
  <si>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</si>
  <si>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</si>
  <si>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</si>
  <si>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</si>
  <si>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</si>
  <si>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</si>
  <si>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</si>
  <si>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</si>
  <si>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</si>
  <si>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</si>
  <si>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</si>
  <si>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</si>
  <si>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</si>
  <si>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</si>
  <si>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</si>
  <si>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</si>
  <si>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</si>
  <si>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</si>
  <si>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</si>
  <si>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</si>
  <si>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</si>
  <si>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</si>
  <si>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</si>
  <si>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</si>
  <si>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</si>
  <si>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</si>
  <si>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</si>
  <si>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</si>
  <si>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</si>
  <si>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</si>
  <si>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</si>
  <si>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</si>
  <si>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</si>
  <si>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</si>
  <si>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</si>
  <si>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</si>
  <si>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</si>
  <si>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</si>
  <si>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</si>
  <si>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</si>
  <si>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</si>
  <si>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</si>
  <si>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</si>
  <si>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</si>
  <si>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</si>
  <si>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</si>
  <si>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</si>
  <si>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</si>
  <si>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</si>
  <si>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</si>
  <si>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</si>
  <si>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</si>
  <si>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</si>
  <si>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</si>
  <si>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</si>
  <si>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</si>
  <si>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</si>
  <si>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</si>
  <si>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</si>
  <si>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</si>
  <si>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</si>
  <si>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</si>
  <si>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</si>
  <si>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</si>
  <si>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</si>
  <si>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</si>
  <si>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</si>
  <si>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</si>
  <si>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</si>
  <si>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</si>
  <si>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</si>
  <si>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</si>
  <si>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</si>
  <si>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</si>
  <si>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</si>
  <si>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</si>
  <si>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</si>
  <si>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</si>
  <si>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</si>
  <si>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</si>
  <si>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</si>
  <si>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</si>
  <si>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</si>
  <si>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</si>
  <si>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</si>
  <si>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</si>
  <si>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</si>
  <si>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</si>
  <si>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</si>
  <si>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</si>
  <si>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</si>
  <si>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</si>
  <si>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</si>
  <si>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</si>
  <si>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</si>
  <si>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</si>
  <si>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</si>
  <si>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</si>
  <si>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</si>
  <si>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</si>
  <si>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</si>
  <si>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</si>
  <si>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</si>
  <si>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</si>
  <si>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</si>
  <si>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</si>
  <si>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</si>
  <si>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</si>
  <si>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</si>
  <si>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</si>
  <si>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</si>
  <si>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</si>
  <si>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</si>
  <si>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</si>
  <si>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</si>
  <si>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</si>
  <si>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</si>
  <si>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</si>
  <si>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</si>
  <si>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</si>
  <si>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</si>
  <si>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</si>
  <si>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</si>
  <si>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</si>
  <si>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</si>
  <si>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</si>
  <si>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</si>
  <si>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</si>
  <si>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</si>
  <si>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</si>
  <si>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</si>
  <si>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</si>
  <si>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</si>
  <si>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</si>
  <si>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</si>
  <si>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</si>
  <si>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</si>
  <si>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</si>
  <si>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</si>
  <si>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</si>
  <si>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</si>
  <si>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</si>
  <si>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</si>
  <si>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</si>
  <si>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</si>
  <si>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</si>
  <si>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</si>
  <si>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</si>
  <si>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</si>
  <si>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</si>
  <si>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</si>
  <si>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</si>
  <si>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</si>
  <si>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</si>
  <si>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</si>
  <si>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</si>
  <si>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</si>
  <si>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</si>
  <si>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</si>
  <si>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</si>
  <si>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</si>
  <si>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</si>
  <si>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</si>
  <si>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</si>
  <si>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</si>
  <si>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</si>
  <si>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</si>
  <si>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</si>
  <si>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</si>
  <si>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</si>
  <si>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</si>
  <si>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</si>
  <si>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</si>
  <si>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</si>
  <si>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</si>
  <si>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</si>
  <si>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</si>
  <si>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</si>
  <si>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</si>
  <si>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</si>
  <si>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</si>
  <si>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</si>
  <si>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</si>
  <si>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</si>
  <si>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</si>
  <si>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</si>
  <si>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</si>
  <si>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</si>
  <si>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</si>
  <si>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</si>
  <si>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</si>
  <si>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</si>
  <si>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</si>
  <si>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</si>
  <si>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</si>
  <si>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</si>
  <si>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</si>
  <si>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</si>
  <si>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</si>
  <si>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</si>
  <si>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</si>
  <si>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</si>
  <si>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</si>
  <si>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</si>
  <si>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</si>
  <si>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</si>
  <si>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</si>
  <si>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</si>
  <si>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</si>
  <si>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</si>
  <si>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</si>
  <si>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</si>
  <si>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</si>
  <si>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</si>
  <si>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</si>
  <si>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</si>
  <si>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</si>
  <si>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</si>
  <si>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</si>
  <si>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</si>
  <si>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</si>
  <si>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</si>
  <si>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</si>
  <si>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</si>
  <si>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</si>
  <si>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</si>
  <si>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</si>
  <si>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</si>
  <si>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</si>
  <si>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</si>
  <si>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</si>
  <si>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</si>
  <si>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</si>
  <si>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</si>
  <si>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</si>
  <si>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</si>
  <si>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</si>
  <si>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</si>
  <si>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</si>
  <si>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</si>
  <si>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</si>
  <si>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</si>
  <si>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</si>
  <si>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</si>
  <si>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</si>
  <si>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</si>
  <si>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</si>
  <si>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</si>
  <si>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</si>
  <si>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</si>
  <si>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</si>
  <si>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</si>
  <si>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</si>
  <si>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</si>
  <si>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</si>
  <si>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</si>
  <si>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t>Балансовая стоимость одной простой акции (тыс.тенге)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</si>
  <si>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</si>
  <si>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</si>
  <si>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</si>
  <si>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</si>
  <si>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На начало отчетного периода 01.01.2015</t>
  </si>
  <si>
    <t>по состоянию на  30 сентября  2015 года</t>
  </si>
  <si>
    <t>На конец отчетного периода 30.09.2015</t>
  </si>
  <si>
    <t>за период, заканчивающийся 30 сентября 2015 года</t>
  </si>
  <si>
    <t>За отчетный период 01.01.2015-30.09.2015</t>
  </si>
  <si>
    <t>За предыдущий период 01.01.2014-30.09.2014</t>
  </si>
  <si>
    <t>за период , заканчивающийся 30 сентября 2015г.</t>
  </si>
  <si>
    <t>за период, заканчивающийся 30 сентября 2015г.</t>
  </si>
  <si>
    <t>121.1</t>
  </si>
  <si>
    <t>Гудвилл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</si>
</sst>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3" fontId="6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52">
      <selection activeCell="J71" sqref="J71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1.12109375" style="9" customWidth="1"/>
    <col min="6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256</v>
      </c>
      <c r="B2" s="49"/>
      <c r="C2" s="49"/>
      <c r="D2" s="49"/>
    </row>
    <row r="3" ht="11.25">
      <c r="A3" s="18"/>
    </row>
    <row r="4" ht="11.25">
      <c r="A4" s="18" t="s">
        <v>255</v>
      </c>
    </row>
    <row r="5" ht="11.25">
      <c r="A5" s="18" t="s">
        <v>266</v>
      </c>
    </row>
    <row r="6" spans="1:4" ht="11.25">
      <c r="A6" s="10"/>
      <c r="D6" s="15" t="s">
        <v>72</v>
      </c>
    </row>
    <row r="7" spans="1:6" ht="34.5">
      <c r="A7" s="11" t="s">
        <v>0</v>
      </c>
      <c r="B7" s="11" t="s">
        <v>1</v>
      </c>
      <c r="C7" s="11" t="s">
        <v>267</v>
      </c>
      <c r="D7" s="11" t="s">
        <v>265</v>
      </c>
      <c r="F7" s="48"/>
    </row>
    <row r="8" spans="1:4" ht="11.25">
      <c r="A8" s="16" t="s">
        <v>2</v>
      </c>
      <c r="B8" s="17"/>
      <c r="C8" s="22"/>
      <c r="D8" s="22"/>
    </row>
    <row r="9" spans="1:5" ht="11.25">
      <c r="A9" s="12" t="s">
        <v>3</v>
      </c>
      <c r="B9" s="19" t="s">
        <v>62</v>
      </c>
      <c r="C9" s="23">
        <v>30335</v>
      </c>
      <c r="D9" s="23">
        <v>36055</v>
      </c>
      <c r="E9" s="9">
        <v>1088</v>
      </c>
    </row>
    <row r="10" spans="1:4" ht="11.25">
      <c r="A10" s="12" t="s">
        <v>4</v>
      </c>
      <c r="B10" s="19" t="s">
        <v>63</v>
      </c>
      <c r="C10" s="23"/>
      <c r="D10" s="23"/>
    </row>
    <row r="11" spans="1:4" ht="11.25">
      <c r="A11" s="12" t="s">
        <v>5</v>
      </c>
      <c r="B11" s="19" t="s">
        <v>64</v>
      </c>
      <c r="C11" s="23"/>
      <c r="D11" s="23"/>
    </row>
    <row r="12" spans="1:4" ht="23.25">
      <c r="A12" s="12" t="s">
        <v>6</v>
      </c>
      <c r="B12" s="19" t="s">
        <v>65</v>
      </c>
      <c r="C12" s="23"/>
      <c r="D12" s="23"/>
    </row>
    <row r="13" spans="1:4" ht="11.25">
      <c r="A13" s="12" t="s">
        <v>7</v>
      </c>
      <c r="B13" s="19" t="s">
        <v>66</v>
      </c>
      <c r="C13" s="23"/>
      <c r="D13" s="23"/>
    </row>
    <row r="14" spans="1:4" ht="11.25">
      <c r="A14" s="12" t="s">
        <v>8</v>
      </c>
      <c r="B14" s="19" t="s">
        <v>67</v>
      </c>
      <c r="C14" s="23"/>
      <c r="D14" s="23"/>
    </row>
    <row r="15" spans="1:4" ht="11.25">
      <c r="A15" s="12" t="s">
        <v>9</v>
      </c>
      <c r="B15" s="19" t="s">
        <v>68</v>
      </c>
      <c r="C15" s="23">
        <v>11129</v>
      </c>
      <c r="D15" s="23">
        <v>29683</v>
      </c>
    </row>
    <row r="16" spans="1:4" ht="11.25">
      <c r="A16" s="12" t="s">
        <v>10</v>
      </c>
      <c r="B16" s="19" t="s">
        <v>69</v>
      </c>
      <c r="C16" s="23">
        <v>14240</v>
      </c>
      <c r="D16" s="23">
        <v>1054</v>
      </c>
    </row>
    <row r="17" spans="1:5" ht="11.25">
      <c r="A17" s="12" t="s">
        <v>11</v>
      </c>
      <c r="B17" s="19" t="s">
        <v>70</v>
      </c>
      <c r="C17" s="23">
        <v>10680</v>
      </c>
      <c r="D17" s="23">
        <v>12241</v>
      </c>
      <c r="E17" s="9">
        <v>1</v>
      </c>
    </row>
    <row r="18" spans="1:5" ht="11.25">
      <c r="A18" s="12" t="s">
        <v>12</v>
      </c>
      <c r="B18" s="19" t="s">
        <v>71</v>
      </c>
      <c r="C18" s="23">
        <v>10143</v>
      </c>
      <c r="D18" s="23">
        <v>158708</v>
      </c>
      <c r="E18" s="9">
        <v>4</v>
      </c>
    </row>
    <row r="19" spans="1:4" ht="11.25">
      <c r="A19" s="16" t="s">
        <v>13</v>
      </c>
      <c r="B19" s="20">
        <v>100</v>
      </c>
      <c r="C19" s="41">
        <f>SUM(C9:C18)</f>
        <v>76527</v>
      </c>
      <c r="D19" s="41">
        <f>SUM(D9:D18)</f>
        <v>237741</v>
      </c>
    </row>
    <row r="20" spans="1:4" ht="23.2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3.2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/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5" ht="11.25">
      <c r="A28" s="12" t="s">
        <v>18</v>
      </c>
      <c r="B28" s="19">
        <v>116</v>
      </c>
      <c r="C28" s="23"/>
      <c r="D28" s="23"/>
      <c r="E28" s="9">
        <v>-103</v>
      </c>
    </row>
    <row r="29" spans="1:4" ht="11.25">
      <c r="A29" s="12" t="s">
        <v>19</v>
      </c>
      <c r="B29" s="19">
        <v>117</v>
      </c>
      <c r="C29" s="23">
        <v>1459774</v>
      </c>
      <c r="D29" s="23">
        <v>1531497</v>
      </c>
    </row>
    <row r="30" spans="1:5" ht="11.25">
      <c r="A30" s="12" t="s">
        <v>20</v>
      </c>
      <c r="B30" s="19">
        <v>118</v>
      </c>
      <c r="C30" s="23">
        <v>118411</v>
      </c>
      <c r="D30" s="23">
        <v>128488</v>
      </c>
      <c r="E30" s="9">
        <v>70020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>
        <v>18</v>
      </c>
      <c r="D33" s="23">
        <v>38</v>
      </c>
    </row>
    <row r="34" spans="1:4" ht="11.25">
      <c r="A34" s="12" t="s">
        <v>274</v>
      </c>
      <c r="B34" s="19" t="s">
        <v>273</v>
      </c>
      <c r="C34" s="23">
        <v>4589897</v>
      </c>
      <c r="D34" s="23">
        <v>4589897</v>
      </c>
    </row>
    <row r="35" spans="1:4" ht="11.25">
      <c r="A35" s="12" t="s">
        <v>24</v>
      </c>
      <c r="B35" s="19">
        <v>122</v>
      </c>
      <c r="C35" s="23"/>
      <c r="D35" s="23"/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41">
        <f>SUM(C22:C36)</f>
        <v>6168100</v>
      </c>
      <c r="D37" s="41">
        <f>SUM(D22:D36)</f>
        <v>6249920</v>
      </c>
    </row>
    <row r="38" spans="1:5" ht="11.25">
      <c r="A38" s="16" t="s">
        <v>27</v>
      </c>
      <c r="B38" s="17"/>
      <c r="C38" s="41">
        <f>C19+C20+C37</f>
        <v>6244627</v>
      </c>
      <c r="D38" s="41">
        <f>D19+D20+D37</f>
        <v>6487661</v>
      </c>
      <c r="E38" s="9">
        <f>SUM(E8:E37)</f>
        <v>71010</v>
      </c>
    </row>
    <row r="39" spans="1:4" ht="34.5">
      <c r="A39" s="12" t="s">
        <v>28</v>
      </c>
      <c r="B39" s="11" t="s">
        <v>1</v>
      </c>
      <c r="C39" s="11" t="s">
        <v>267</v>
      </c>
      <c r="D39" s="11" t="s">
        <v>265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704513</v>
      </c>
      <c r="D41" s="23">
        <v>0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5" ht="11.25">
      <c r="A44" s="12" t="s">
        <v>32</v>
      </c>
      <c r="B44" s="11">
        <v>213</v>
      </c>
      <c r="C44" s="23">
        <v>70111</v>
      </c>
      <c r="D44" s="23">
        <v>24685</v>
      </c>
      <c r="E44" s="9">
        <v>74000</v>
      </c>
    </row>
    <row r="45" spans="1:4" ht="11.25">
      <c r="A45" s="12" t="s">
        <v>33</v>
      </c>
      <c r="B45" s="11">
        <v>214</v>
      </c>
      <c r="C45" s="23"/>
      <c r="D45" s="23"/>
    </row>
    <row r="46" spans="1:4" ht="11.25">
      <c r="A46" s="12" t="s">
        <v>34</v>
      </c>
      <c r="B46" s="11">
        <v>215</v>
      </c>
      <c r="C46" s="23"/>
      <c r="D46" s="23"/>
    </row>
    <row r="47" spans="1:5" ht="11.25">
      <c r="A47" s="12" t="s">
        <v>35</v>
      </c>
      <c r="B47" s="11">
        <v>216</v>
      </c>
      <c r="C47" s="23">
        <v>392</v>
      </c>
      <c r="D47" s="23">
        <v>20</v>
      </c>
      <c r="E47" s="9">
        <v>25</v>
      </c>
    </row>
    <row r="48" spans="1:5" ht="11.25">
      <c r="A48" s="12" t="s">
        <v>36</v>
      </c>
      <c r="B48" s="11">
        <v>217</v>
      </c>
      <c r="C48" s="23">
        <v>123</v>
      </c>
      <c r="D48" s="23">
        <v>126</v>
      </c>
      <c r="E48" s="9">
        <v>420</v>
      </c>
    </row>
    <row r="49" spans="1:4" ht="11.25">
      <c r="A49" s="16" t="s">
        <v>37</v>
      </c>
      <c r="B49" s="17">
        <v>300</v>
      </c>
      <c r="C49" s="41">
        <f>SUM(C41:C48)</f>
        <v>775139</v>
      </c>
      <c r="D49" s="41">
        <f>SUM(D41:D48)</f>
        <v>24831</v>
      </c>
    </row>
    <row r="50" spans="1:4" ht="23.2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5019650</v>
      </c>
      <c r="D52" s="23">
        <v>4287396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4" ht="11.25">
      <c r="A57" s="12" t="s">
        <v>43</v>
      </c>
      <c r="B57" s="11">
        <v>315</v>
      </c>
      <c r="C57" s="23">
        <v>128946</v>
      </c>
      <c r="D57" s="23">
        <v>128946</v>
      </c>
    </row>
    <row r="58" spans="1:4" ht="11.25">
      <c r="A58" s="12" t="s">
        <v>44</v>
      </c>
      <c r="B58" s="11">
        <v>316</v>
      </c>
      <c r="C58" s="23">
        <v>766385</v>
      </c>
      <c r="D58" s="23">
        <v>543615</v>
      </c>
    </row>
    <row r="59" spans="1:4" ht="11.25">
      <c r="A59" s="16" t="s">
        <v>45</v>
      </c>
      <c r="B59" s="17">
        <v>400</v>
      </c>
      <c r="C59" s="41">
        <f>SUM(C52:C58)</f>
        <v>5914981</v>
      </c>
      <c r="D59" s="41">
        <f>SUM(D52:D58)</f>
        <v>4959957</v>
      </c>
    </row>
    <row r="60" spans="1:4" ht="11.25">
      <c r="A60" s="16" t="s">
        <v>46</v>
      </c>
      <c r="B60" s="17"/>
      <c r="C60" s="24"/>
      <c r="D60" s="24"/>
    </row>
    <row r="61" spans="1:4" ht="11.25">
      <c r="A61" s="12" t="s">
        <v>47</v>
      </c>
      <c r="B61" s="11">
        <v>410</v>
      </c>
      <c r="C61" s="23">
        <v>1000000</v>
      </c>
      <c r="D61" s="23">
        <v>1000000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5" ht="11.25">
      <c r="A65" s="12" t="s">
        <v>51</v>
      </c>
      <c r="B65" s="11">
        <v>414</v>
      </c>
      <c r="C65" s="23">
        <v>-1445493</v>
      </c>
      <c r="D65" s="23">
        <v>502873</v>
      </c>
      <c r="E65" s="31">
        <v>-3435</v>
      </c>
    </row>
    <row r="66" spans="1:7" ht="23.25">
      <c r="A66" s="12" t="s">
        <v>52</v>
      </c>
      <c r="B66" s="11">
        <v>420</v>
      </c>
      <c r="C66" s="23">
        <f>C61+C65</f>
        <v>-445493</v>
      </c>
      <c r="D66" s="23">
        <f>D61+D65</f>
        <v>1502873</v>
      </c>
      <c r="G66" s="31"/>
    </row>
    <row r="67" spans="1:4" ht="11.25">
      <c r="A67" s="12" t="s">
        <v>53</v>
      </c>
      <c r="B67" s="11">
        <v>421</v>
      </c>
      <c r="C67" s="23"/>
      <c r="D67" s="23"/>
    </row>
    <row r="68" spans="1:5" ht="11.25">
      <c r="A68" s="16" t="s">
        <v>54</v>
      </c>
      <c r="B68" s="17">
        <v>500</v>
      </c>
      <c r="C68" s="41">
        <f>C66+C67</f>
        <v>-445493</v>
      </c>
      <c r="D68" s="41">
        <f>D66+D67</f>
        <v>1502873</v>
      </c>
      <c r="E68" s="9">
        <f>SUM(E44:E67)</f>
        <v>71010</v>
      </c>
    </row>
    <row r="69" spans="1:4" ht="11.25">
      <c r="A69" s="16" t="s">
        <v>55</v>
      </c>
      <c r="B69" s="17"/>
      <c r="C69" s="41">
        <f>C49+C50+C59+C68</f>
        <v>6244627</v>
      </c>
      <c r="D69" s="41">
        <f>D49+D50+D59+D68</f>
        <v>6487661</v>
      </c>
    </row>
    <row r="70" ht="11.25">
      <c r="A70" s="13"/>
    </row>
    <row r="71" spans="1:7" ht="14.25">
      <c r="A71" s="53" t="s">
        <v>260</v>
      </c>
      <c r="B71" s="52"/>
      <c r="C71" s="61">
        <v>-4.4</v>
      </c>
      <c r="D71" s="61">
        <f>D68/100000</f>
        <v>15.02873</v>
      </c>
      <c r="E71" s="61"/>
      <c r="G71" s="31"/>
    </row>
    <row r="72" spans="1:2" ht="11.25">
      <c r="A72" s="13"/>
      <c r="B72" s="52"/>
    </row>
    <row r="73" spans="1:6" ht="11.25">
      <c r="A73" s="13"/>
      <c r="B73" s="52"/>
      <c r="F73" s="31"/>
    </row>
    <row r="74" ht="11.25">
      <c r="A74" s="13"/>
    </row>
    <row r="75" ht="11.25">
      <c r="A75" s="13"/>
    </row>
    <row r="76" ht="11.25">
      <c r="A76" s="14" t="s">
        <v>261</v>
      </c>
    </row>
    <row r="77" ht="11.25">
      <c r="A77" s="13" t="s">
        <v>56</v>
      </c>
    </row>
    <row r="78" ht="22.5" customHeight="1">
      <c r="A78" s="14" t="s">
        <v>251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46">
      <selection activeCell="D24" sqref="D24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2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257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0.5" customHeight="1">
      <c r="A7" s="50"/>
      <c r="B7" s="50"/>
      <c r="C7" s="50"/>
      <c r="D7" s="50"/>
    </row>
    <row r="8" ht="12.75" hidden="1">
      <c r="A8" s="8"/>
    </row>
    <row r="9" spans="1:4" ht="12.75">
      <c r="A9" s="57" t="s">
        <v>258</v>
      </c>
      <c r="B9" s="57"/>
      <c r="C9" s="57"/>
      <c r="D9" s="57"/>
    </row>
    <row r="10" spans="1:4" ht="12.75">
      <c r="A10" s="58" t="s">
        <v>268</v>
      </c>
      <c r="B10" s="58"/>
      <c r="C10" s="58"/>
      <c r="D10" s="58"/>
    </row>
    <row r="11" spans="1:4" ht="11.25" customHeight="1">
      <c r="A11" s="51"/>
      <c r="B11" s="51"/>
      <c r="C11" s="51"/>
      <c r="D11" s="51"/>
    </row>
    <row r="12" ht="13.5" customHeight="1" hidden="1">
      <c r="D12" s="2" t="s">
        <v>117</v>
      </c>
    </row>
    <row r="13" spans="1:4" s="9" customFormat="1" ht="46.5">
      <c r="A13" s="11" t="s">
        <v>73</v>
      </c>
      <c r="B13" s="11" t="s">
        <v>1</v>
      </c>
      <c r="C13" s="11" t="s">
        <v>269</v>
      </c>
      <c r="D13" s="11" t="s">
        <v>270</v>
      </c>
    </row>
    <row r="14" spans="1:4" ht="12.75">
      <c r="A14" s="5" t="s">
        <v>74</v>
      </c>
      <c r="B14" s="25" t="s">
        <v>62</v>
      </c>
      <c r="C14" s="26">
        <v>538443</v>
      </c>
      <c r="D14" s="26">
        <v>542070</v>
      </c>
    </row>
    <row r="15" spans="1:4" ht="12.75">
      <c r="A15" s="5" t="s">
        <v>75</v>
      </c>
      <c r="B15" s="25" t="s">
        <v>63</v>
      </c>
      <c r="C15" s="26"/>
      <c r="D15" s="26"/>
    </row>
    <row r="16" spans="1:4" s="29" customFormat="1" ht="12.75">
      <c r="A16" s="27" t="s">
        <v>76</v>
      </c>
      <c r="B16" s="30" t="s">
        <v>64</v>
      </c>
      <c r="C16" s="42">
        <f>C14-C15</f>
        <v>538443</v>
      </c>
      <c r="D16" s="42">
        <f>D14-D15</f>
        <v>542070</v>
      </c>
    </row>
    <row r="17" spans="1:6" ht="12.75">
      <c r="A17" s="5" t="s">
        <v>77</v>
      </c>
      <c r="B17" s="25" t="s">
        <v>65</v>
      </c>
      <c r="C17" s="26">
        <v>255692</v>
      </c>
      <c r="D17" s="26">
        <v>266529</v>
      </c>
      <c r="F17" s="36"/>
    </row>
    <row r="18" spans="1:5" ht="12.75">
      <c r="A18" s="5" t="s">
        <v>78</v>
      </c>
      <c r="B18" s="25" t="s">
        <v>66</v>
      </c>
      <c r="C18" s="26">
        <v>45657</v>
      </c>
      <c r="D18" s="26">
        <v>41354</v>
      </c>
      <c r="E18">
        <v>3455</v>
      </c>
    </row>
    <row r="19" spans="1:4" ht="12.75">
      <c r="A19" s="5" t="s">
        <v>79</v>
      </c>
      <c r="B19" s="25" t="s">
        <v>67</v>
      </c>
      <c r="C19" s="26">
        <v>1909824</v>
      </c>
      <c r="D19" s="26">
        <v>4330</v>
      </c>
    </row>
    <row r="20" spans="1:4" ht="12.75">
      <c r="A20" s="5" t="s">
        <v>80</v>
      </c>
      <c r="B20" s="25" t="s">
        <v>68</v>
      </c>
      <c r="C20" s="26">
        <v>24275</v>
      </c>
      <c r="D20" s="26">
        <v>2167</v>
      </c>
    </row>
    <row r="21" spans="1:6" s="29" customFormat="1" ht="12.75">
      <c r="A21" s="27" t="s">
        <v>81</v>
      </c>
      <c r="B21" s="30" t="s">
        <v>118</v>
      </c>
      <c r="C21" s="42">
        <f>C16-C17-C18-C19+C20</f>
        <v>-1648455</v>
      </c>
      <c r="D21" s="42">
        <f>D16-D17-D18-D19+D20</f>
        <v>232024</v>
      </c>
      <c r="F21" s="47"/>
    </row>
    <row r="22" spans="1:4" ht="12.75">
      <c r="A22" s="5" t="s">
        <v>82</v>
      </c>
      <c r="B22" s="25" t="s">
        <v>119</v>
      </c>
      <c r="C22" s="26">
        <v>0</v>
      </c>
      <c r="D22" s="26"/>
    </row>
    <row r="23" spans="1:4" ht="12.75">
      <c r="A23" s="5" t="s">
        <v>83</v>
      </c>
      <c r="B23" s="25" t="s">
        <v>120</v>
      </c>
      <c r="C23" s="26">
        <v>299911</v>
      </c>
      <c r="D23" s="26">
        <v>116003</v>
      </c>
    </row>
    <row r="24" spans="1:4" ht="38.25">
      <c r="A24" s="5" t="s">
        <v>84</v>
      </c>
      <c r="B24" s="25" t="s">
        <v>121</v>
      </c>
      <c r="C24" s="26"/>
      <c r="D24" s="26"/>
    </row>
    <row r="25" spans="1:4" ht="12.75">
      <c r="A25" s="5" t="s">
        <v>85</v>
      </c>
      <c r="B25" s="25" t="s">
        <v>122</v>
      </c>
      <c r="C25" s="26"/>
      <c r="D25" s="26"/>
    </row>
    <row r="26" spans="1:4" ht="12.75">
      <c r="A26" s="5" t="s">
        <v>86</v>
      </c>
      <c r="B26" s="25" t="s">
        <v>123</v>
      </c>
      <c r="C26" s="26"/>
      <c r="D26" s="26"/>
    </row>
    <row r="27" spans="1:4" s="29" customFormat="1" ht="12.75">
      <c r="A27" s="27" t="s">
        <v>87</v>
      </c>
      <c r="B27" s="28">
        <v>100</v>
      </c>
      <c r="C27" s="42">
        <f>C21+C22-C23+C24+C25-C26</f>
        <v>-1948366</v>
      </c>
      <c r="D27" s="42">
        <f>D21+D22-D23+D24+D25-D26</f>
        <v>116021</v>
      </c>
    </row>
    <row r="28" spans="1:4" ht="12.75">
      <c r="A28" s="5" t="s">
        <v>88</v>
      </c>
      <c r="B28" s="4">
        <v>101</v>
      </c>
      <c r="C28" s="26"/>
      <c r="D28" s="26"/>
    </row>
    <row r="29" spans="1:4" ht="25.5">
      <c r="A29" s="5" t="s">
        <v>89</v>
      </c>
      <c r="B29" s="4">
        <v>200</v>
      </c>
      <c r="C29" s="26">
        <f>C27-C28</f>
        <v>-1948366</v>
      </c>
      <c r="D29" s="26">
        <f>D27-D28</f>
        <v>116021</v>
      </c>
    </row>
    <row r="30" spans="1:4" ht="25.5">
      <c r="A30" s="5" t="s">
        <v>90</v>
      </c>
      <c r="B30" s="4">
        <v>201</v>
      </c>
      <c r="C30" s="26"/>
      <c r="D30" s="26"/>
    </row>
    <row r="31" spans="1:4" s="29" customFormat="1" ht="12.75">
      <c r="A31" s="27" t="s">
        <v>91</v>
      </c>
      <c r="B31" s="28">
        <v>300</v>
      </c>
      <c r="C31" s="42">
        <f>C29+C30</f>
        <v>-1948366</v>
      </c>
      <c r="D31" s="42">
        <f>D29+D30</f>
        <v>116021</v>
      </c>
    </row>
    <row r="32" spans="1:4" ht="12.75">
      <c r="A32" s="5" t="s">
        <v>92</v>
      </c>
      <c r="B32" s="4"/>
      <c r="C32" s="26"/>
      <c r="D32" s="26"/>
    </row>
    <row r="33" spans="1:4" ht="12.75">
      <c r="A33" s="5" t="s">
        <v>93</v>
      </c>
      <c r="B33" s="4"/>
      <c r="C33" s="26"/>
      <c r="D33" s="26"/>
    </row>
    <row r="34" spans="1:4" ht="12.75">
      <c r="A34" s="5" t="s">
        <v>94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95</v>
      </c>
      <c r="B35" s="4"/>
      <c r="C35" s="26"/>
      <c r="D35" s="26"/>
    </row>
    <row r="36" spans="1:4" ht="12.75">
      <c r="A36" s="5" t="s">
        <v>96</v>
      </c>
      <c r="B36" s="4">
        <v>410</v>
      </c>
      <c r="C36" s="26"/>
      <c r="D36" s="26"/>
    </row>
    <row r="37" spans="1:4" ht="15" customHeight="1">
      <c r="A37" s="5" t="s">
        <v>97</v>
      </c>
      <c r="B37" s="4">
        <v>411</v>
      </c>
      <c r="C37" s="26"/>
      <c r="D37" s="26"/>
    </row>
    <row r="38" spans="1:4" ht="25.5" customHeight="1">
      <c r="A38" s="5" t="s">
        <v>98</v>
      </c>
      <c r="B38" s="4">
        <v>412</v>
      </c>
      <c r="C38" s="26"/>
      <c r="D38" s="26"/>
    </row>
    <row r="39" spans="1:4" ht="12.75">
      <c r="A39" s="5" t="s">
        <v>99</v>
      </c>
      <c r="B39" s="4">
        <v>413</v>
      </c>
      <c r="C39" s="26"/>
      <c r="D39" s="26"/>
    </row>
    <row r="40" spans="1:4" ht="25.5">
      <c r="A40" s="5" t="s">
        <v>100</v>
      </c>
      <c r="B40" s="4">
        <v>414</v>
      </c>
      <c r="C40" s="26"/>
      <c r="D40" s="26"/>
    </row>
    <row r="41" spans="1:4" ht="12.75">
      <c r="A41" s="5" t="s">
        <v>101</v>
      </c>
      <c r="B41" s="4">
        <v>415</v>
      </c>
      <c r="C41" s="26"/>
      <c r="D41" s="26"/>
    </row>
    <row r="42" spans="1:4" ht="12.75">
      <c r="A42" s="5" t="s">
        <v>102</v>
      </c>
      <c r="B42" s="4">
        <v>416</v>
      </c>
      <c r="C42" s="26"/>
      <c r="D42" s="26"/>
    </row>
    <row r="43" spans="1:4" ht="12.75">
      <c r="A43" s="5" t="s">
        <v>103</v>
      </c>
      <c r="B43" s="4">
        <v>417</v>
      </c>
      <c r="C43" s="26"/>
      <c r="D43" s="26"/>
    </row>
    <row r="44" spans="1:4" ht="12.75">
      <c r="A44" s="5" t="s">
        <v>104</v>
      </c>
      <c r="B44" s="4">
        <v>418</v>
      </c>
      <c r="C44" s="26"/>
      <c r="D44" s="26"/>
    </row>
    <row r="45" spans="1:4" ht="12.75">
      <c r="A45" s="5" t="s">
        <v>105</v>
      </c>
      <c r="B45" s="4">
        <v>419</v>
      </c>
      <c r="C45" s="26"/>
      <c r="D45" s="26"/>
    </row>
    <row r="46" spans="1:4" ht="12.75">
      <c r="A46" s="5" t="s">
        <v>106</v>
      </c>
      <c r="B46" s="4">
        <v>420</v>
      </c>
      <c r="C46" s="26"/>
      <c r="D46" s="26"/>
    </row>
    <row r="47" spans="1:4" s="29" customFormat="1" ht="12.75">
      <c r="A47" s="27" t="s">
        <v>107</v>
      </c>
      <c r="B47" s="28">
        <v>500</v>
      </c>
      <c r="C47" s="42">
        <f>C31+C34</f>
        <v>-1948366</v>
      </c>
      <c r="D47" s="42">
        <f>D31+D34</f>
        <v>116021</v>
      </c>
    </row>
    <row r="48" spans="1:4" ht="12.75">
      <c r="A48" s="5" t="s">
        <v>108</v>
      </c>
      <c r="B48" s="4"/>
      <c r="C48" s="26"/>
      <c r="D48" s="26"/>
    </row>
    <row r="49" spans="1:4" ht="12.75">
      <c r="A49" s="5" t="s">
        <v>92</v>
      </c>
      <c r="B49" s="4"/>
      <c r="C49" s="26"/>
      <c r="D49" s="26"/>
    </row>
    <row r="50" spans="1:4" ht="12.75">
      <c r="A50" s="5" t="s">
        <v>109</v>
      </c>
      <c r="B50" s="4"/>
      <c r="C50" s="26"/>
      <c r="D50" s="26"/>
    </row>
    <row r="51" spans="1:4" ht="12.75">
      <c r="A51" s="5" t="s">
        <v>110</v>
      </c>
      <c r="B51" s="4">
        <v>600</v>
      </c>
      <c r="C51" s="46">
        <f>C54</f>
        <v>-19.48366</v>
      </c>
      <c r="D51" s="46">
        <f>D54</f>
        <v>1.16021</v>
      </c>
    </row>
    <row r="52" spans="1:4" ht="12.75">
      <c r="A52" s="5" t="s">
        <v>95</v>
      </c>
      <c r="B52" s="4"/>
      <c r="C52" s="46"/>
      <c r="D52" s="46"/>
    </row>
    <row r="53" spans="1:4" ht="12.75">
      <c r="A53" s="5" t="s">
        <v>111</v>
      </c>
      <c r="B53" s="4"/>
      <c r="C53" s="46"/>
      <c r="D53" s="46"/>
    </row>
    <row r="54" spans="1:4" ht="12.75">
      <c r="A54" s="5" t="s">
        <v>112</v>
      </c>
      <c r="B54" s="4"/>
      <c r="C54" s="46">
        <f>C47/100000</f>
        <v>-19.48366</v>
      </c>
      <c r="D54" s="46">
        <f>D47/100000</f>
        <v>1.16021</v>
      </c>
    </row>
    <row r="55" spans="1:4" ht="12.75">
      <c r="A55" s="5" t="s">
        <v>113</v>
      </c>
      <c r="B55" s="4"/>
      <c r="C55" s="26"/>
      <c r="D55" s="26"/>
    </row>
    <row r="56" spans="1:4" ht="12.75">
      <c r="A56" s="5" t="s">
        <v>114</v>
      </c>
      <c r="B56" s="4"/>
      <c r="C56" s="26"/>
      <c r="D56" s="26"/>
    </row>
    <row r="57" spans="1:4" ht="12.75">
      <c r="A57" s="5" t="s">
        <v>112</v>
      </c>
      <c r="B57" s="4"/>
      <c r="C57" s="26"/>
      <c r="D57" s="26"/>
    </row>
    <row r="58" spans="1:4" ht="12.75">
      <c r="A58" s="5" t="s">
        <v>113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262</v>
      </c>
    </row>
    <row r="62" ht="12.75">
      <c r="A62" s="1" t="s">
        <v>115</v>
      </c>
    </row>
    <row r="63" ht="26.25" customHeight="1">
      <c r="A63" s="3" t="s">
        <v>252</v>
      </c>
    </row>
    <row r="64" ht="12.75">
      <c r="A64" s="1" t="s">
        <v>116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zoomScalePageLayoutView="0" workbookViewId="0" topLeftCell="A52">
      <selection activeCell="C77" sqref="C77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4921875" style="0" customWidth="1"/>
  </cols>
  <sheetData>
    <row r="2" spans="1:4" ht="12.75">
      <c r="A2" s="1"/>
      <c r="D2" s="2"/>
    </row>
    <row r="3" spans="1:4" ht="15">
      <c r="A3" s="55" t="s">
        <v>257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57" t="s">
        <v>177</v>
      </c>
      <c r="B6" s="57"/>
      <c r="C6" s="57"/>
      <c r="D6" s="57"/>
    </row>
    <row r="7" ht="12.75">
      <c r="A7" s="8"/>
    </row>
    <row r="8" spans="1:4" ht="12.75">
      <c r="A8" s="58" t="s">
        <v>271</v>
      </c>
      <c r="B8" s="58"/>
      <c r="C8" s="58"/>
      <c r="D8" s="58"/>
    </row>
    <row r="9" ht="12.75">
      <c r="A9" s="7"/>
    </row>
    <row r="10" spans="1:4" ht="12.75">
      <c r="A10" s="2"/>
      <c r="B10" s="2"/>
      <c r="C10" s="2"/>
      <c r="D10" s="2" t="s">
        <v>72</v>
      </c>
    </row>
    <row r="11" spans="1:4" ht="34.5">
      <c r="A11" s="4" t="s">
        <v>73</v>
      </c>
      <c r="B11" s="4" t="s">
        <v>1</v>
      </c>
      <c r="C11" s="11" t="s">
        <v>250</v>
      </c>
      <c r="D11" s="11" t="s">
        <v>249</v>
      </c>
    </row>
    <row r="12" spans="1:4" ht="12.75">
      <c r="A12" s="59" t="s">
        <v>124</v>
      </c>
      <c r="B12" s="59"/>
      <c r="C12" s="59"/>
      <c r="D12" s="59"/>
    </row>
    <row r="13" spans="1:4" s="29" customFormat="1" ht="25.5">
      <c r="A13" s="27" t="s">
        <v>125</v>
      </c>
      <c r="B13" s="30" t="s">
        <v>62</v>
      </c>
      <c r="C13" s="42">
        <f>SUM(C15:C20)</f>
        <v>993380</v>
      </c>
      <c r="D13" s="42">
        <f>SUM(D15:D20)</f>
        <v>1154145</v>
      </c>
    </row>
    <row r="14" spans="1:4" ht="12.75">
      <c r="A14" s="5" t="s">
        <v>95</v>
      </c>
      <c r="B14" s="4"/>
      <c r="C14" s="26"/>
      <c r="D14" s="26"/>
    </row>
    <row r="15" spans="1:4" ht="12.75">
      <c r="A15" s="5" t="s">
        <v>126</v>
      </c>
      <c r="B15" s="25" t="s">
        <v>63</v>
      </c>
      <c r="C15" s="26">
        <v>621610</v>
      </c>
      <c r="D15" s="26">
        <v>520677</v>
      </c>
    </row>
    <row r="16" spans="1:4" ht="12.75">
      <c r="A16" s="5" t="s">
        <v>127</v>
      </c>
      <c r="B16" s="25" t="s">
        <v>64</v>
      </c>
      <c r="C16" s="26"/>
      <c r="D16" s="26"/>
    </row>
    <row r="17" spans="1:4" ht="12.75">
      <c r="A17" s="5" t="s">
        <v>128</v>
      </c>
      <c r="B17" s="25" t="s">
        <v>65</v>
      </c>
      <c r="C17" s="26">
        <v>222770</v>
      </c>
      <c r="D17" s="26">
        <v>605814</v>
      </c>
    </row>
    <row r="18" spans="1:4" ht="12.75">
      <c r="A18" s="5" t="s">
        <v>129</v>
      </c>
      <c r="B18" s="25" t="s">
        <v>66</v>
      </c>
      <c r="C18" s="26"/>
      <c r="D18" s="26"/>
    </row>
    <row r="19" spans="1:4" ht="12.75">
      <c r="A19" s="5" t="s">
        <v>130</v>
      </c>
      <c r="B19" s="25" t="s">
        <v>67</v>
      </c>
      <c r="C19" s="26"/>
      <c r="D19" s="26"/>
    </row>
    <row r="20" spans="1:5" ht="12.75">
      <c r="A20" s="5" t="s">
        <v>131</v>
      </c>
      <c r="B20" s="25" t="s">
        <v>68</v>
      </c>
      <c r="C20" s="26">
        <v>149000</v>
      </c>
      <c r="D20" s="26">
        <v>27654</v>
      </c>
      <c r="E20">
        <v>247</v>
      </c>
    </row>
    <row r="21" spans="1:4" s="29" customFormat="1" ht="25.5">
      <c r="A21" s="27" t="s">
        <v>132</v>
      </c>
      <c r="B21" s="30" t="s">
        <v>118</v>
      </c>
      <c r="C21" s="42">
        <f>SUM(C23:C29)</f>
        <v>552883</v>
      </c>
      <c r="D21" s="42">
        <f>SUM(D23:D29)</f>
        <v>397122</v>
      </c>
    </row>
    <row r="22" spans="1:4" ht="12.75">
      <c r="A22" s="5" t="s">
        <v>95</v>
      </c>
      <c r="B22" s="25"/>
      <c r="C22" s="26"/>
      <c r="D22" s="26"/>
    </row>
    <row r="23" spans="1:5" ht="12.75">
      <c r="A23" s="5" t="s">
        <v>133</v>
      </c>
      <c r="B23" s="25" t="s">
        <v>119</v>
      </c>
      <c r="C23" s="26">
        <v>147427</v>
      </c>
      <c r="D23" s="26">
        <v>116757</v>
      </c>
      <c r="E23">
        <v>2200</v>
      </c>
    </row>
    <row r="24" spans="1:4" ht="12.75">
      <c r="A24" s="5" t="s">
        <v>134</v>
      </c>
      <c r="B24" s="25" t="s">
        <v>120</v>
      </c>
      <c r="C24" s="26">
        <v>52696</v>
      </c>
      <c r="D24" s="26">
        <v>131697</v>
      </c>
    </row>
    <row r="25" spans="1:5" ht="12.75">
      <c r="A25" s="5" t="s">
        <v>135</v>
      </c>
      <c r="B25" s="25" t="s">
        <v>121</v>
      </c>
      <c r="C25" s="26">
        <v>4052</v>
      </c>
      <c r="D25" s="26">
        <v>3948</v>
      </c>
      <c r="E25">
        <v>122</v>
      </c>
    </row>
    <row r="26" spans="1:4" ht="12.75">
      <c r="A26" s="5" t="s">
        <v>136</v>
      </c>
      <c r="B26" s="25" t="s">
        <v>122</v>
      </c>
      <c r="C26" s="26">
        <v>262986</v>
      </c>
      <c r="D26" s="26">
        <v>0</v>
      </c>
    </row>
    <row r="27" spans="1:4" ht="12.75">
      <c r="A27" s="5" t="s">
        <v>137</v>
      </c>
      <c r="B27" s="25" t="s">
        <v>123</v>
      </c>
      <c r="C27" s="26">
        <v>7500</v>
      </c>
      <c r="D27" s="26">
        <v>8000</v>
      </c>
    </row>
    <row r="28" spans="1:5" ht="12.75">
      <c r="A28" s="5" t="s">
        <v>138</v>
      </c>
      <c r="B28" s="25" t="s">
        <v>178</v>
      </c>
      <c r="C28" s="26">
        <v>75756</v>
      </c>
      <c r="D28" s="26">
        <v>132699</v>
      </c>
      <c r="E28">
        <v>3382</v>
      </c>
    </row>
    <row r="29" spans="1:5" ht="12.75">
      <c r="A29" s="5" t="s">
        <v>139</v>
      </c>
      <c r="B29" s="25" t="s">
        <v>179</v>
      </c>
      <c r="C29" s="26">
        <v>2466</v>
      </c>
      <c r="D29" s="26">
        <v>4021</v>
      </c>
      <c r="E29">
        <v>26</v>
      </c>
    </row>
    <row r="30" spans="1:4" s="29" customFormat="1" ht="25.5">
      <c r="A30" s="27" t="s">
        <v>140</v>
      </c>
      <c r="B30" s="30" t="s">
        <v>180</v>
      </c>
      <c r="C30" s="42">
        <f>C13-C21</f>
        <v>440497</v>
      </c>
      <c r="D30" s="42">
        <f>D13-D21</f>
        <v>757023</v>
      </c>
    </row>
    <row r="31" spans="1:4" ht="12.75">
      <c r="A31" s="59" t="s">
        <v>141</v>
      </c>
      <c r="B31" s="59"/>
      <c r="C31" s="59"/>
      <c r="D31" s="59"/>
    </row>
    <row r="32" spans="1:4" s="29" customFormat="1" ht="25.5">
      <c r="A32" s="27" t="s">
        <v>142</v>
      </c>
      <c r="B32" s="30" t="s">
        <v>181</v>
      </c>
      <c r="C32" s="42">
        <f>SUM(C34:C44)</f>
        <v>0</v>
      </c>
      <c r="D32" s="42">
        <f>SUM(D34:D44)</f>
        <v>1217</v>
      </c>
    </row>
    <row r="33" spans="1:4" ht="12.75">
      <c r="A33" s="5" t="s">
        <v>95</v>
      </c>
      <c r="B33" s="25"/>
      <c r="C33" s="26"/>
      <c r="D33" s="26"/>
    </row>
    <row r="34" spans="1:4" ht="12.75">
      <c r="A34" s="5" t="s">
        <v>143</v>
      </c>
      <c r="B34" s="25" t="s">
        <v>182</v>
      </c>
      <c r="C34" s="26">
        <v>0</v>
      </c>
      <c r="D34" s="26">
        <v>1168</v>
      </c>
    </row>
    <row r="35" spans="1:4" ht="12.75">
      <c r="A35" s="5" t="s">
        <v>144</v>
      </c>
      <c r="B35" s="25" t="s">
        <v>183</v>
      </c>
      <c r="C35" s="26">
        <v>0</v>
      </c>
      <c r="D35" s="26">
        <v>49</v>
      </c>
    </row>
    <row r="36" spans="1:4" ht="12.75">
      <c r="A36" s="5" t="s">
        <v>145</v>
      </c>
      <c r="B36" s="25" t="s">
        <v>184</v>
      </c>
      <c r="C36" s="26"/>
      <c r="D36" s="26"/>
    </row>
    <row r="37" spans="1:4" ht="38.25">
      <c r="A37" s="5" t="s">
        <v>146</v>
      </c>
      <c r="B37" s="25" t="s">
        <v>185</v>
      </c>
      <c r="C37" s="26"/>
      <c r="D37" s="26"/>
    </row>
    <row r="38" spans="1:4" ht="12.75">
      <c r="A38" s="5" t="s">
        <v>147</v>
      </c>
      <c r="B38" s="25" t="s">
        <v>186</v>
      </c>
      <c r="C38" s="26"/>
      <c r="D38" s="26"/>
    </row>
    <row r="39" spans="1:4" ht="25.5">
      <c r="A39" s="5" t="s">
        <v>148</v>
      </c>
      <c r="B39" s="25" t="s">
        <v>187</v>
      </c>
      <c r="C39" s="26"/>
      <c r="D39" s="26"/>
    </row>
    <row r="40" spans="1:4" ht="12.75">
      <c r="A40" s="5" t="s">
        <v>149</v>
      </c>
      <c r="B40" s="25" t="s">
        <v>188</v>
      </c>
      <c r="C40" s="26"/>
      <c r="D40" s="26"/>
    </row>
    <row r="41" spans="1:4" ht="12.75">
      <c r="A41" s="5" t="s">
        <v>150</v>
      </c>
      <c r="B41" s="25" t="s">
        <v>189</v>
      </c>
      <c r="C41" s="26"/>
      <c r="D41" s="26"/>
    </row>
    <row r="42" spans="1:4" ht="12.75">
      <c r="A42" s="5" t="s">
        <v>151</v>
      </c>
      <c r="B42" s="25" t="s">
        <v>190</v>
      </c>
      <c r="C42" s="26"/>
      <c r="D42" s="26"/>
    </row>
    <row r="43" spans="1:4" ht="12.75">
      <c r="A43" s="5" t="s">
        <v>130</v>
      </c>
      <c r="B43" s="25" t="s">
        <v>191</v>
      </c>
      <c r="C43" s="26"/>
      <c r="D43" s="26"/>
    </row>
    <row r="44" spans="1:4" ht="12.75">
      <c r="A44" s="5" t="s">
        <v>131</v>
      </c>
      <c r="B44" s="25" t="s">
        <v>192</v>
      </c>
      <c r="C44" s="26"/>
      <c r="D44" s="26"/>
    </row>
    <row r="45" spans="1:4" s="29" customFormat="1" ht="25.5">
      <c r="A45" s="27" t="s">
        <v>152</v>
      </c>
      <c r="B45" s="30" t="s">
        <v>193</v>
      </c>
      <c r="C45" s="42">
        <f>SUM(C47:C57)</f>
        <v>4436</v>
      </c>
      <c r="D45" s="42">
        <f>SUM(D47:D57)</f>
        <v>4593747</v>
      </c>
    </row>
    <row r="46" spans="1:4" ht="12.75">
      <c r="A46" s="5" t="s">
        <v>95</v>
      </c>
      <c r="B46" s="4"/>
      <c r="C46" s="26"/>
      <c r="D46" s="26"/>
    </row>
    <row r="47" spans="1:4" ht="12.75">
      <c r="A47" s="5" t="s">
        <v>153</v>
      </c>
      <c r="B47" s="25" t="s">
        <v>194</v>
      </c>
      <c r="C47" s="26">
        <v>4436</v>
      </c>
      <c r="D47" s="26">
        <v>3747</v>
      </c>
    </row>
    <row r="48" spans="1:4" ht="12.75">
      <c r="A48" s="5" t="s">
        <v>154</v>
      </c>
      <c r="B48" s="25" t="s">
        <v>195</v>
      </c>
      <c r="C48" s="26"/>
      <c r="D48" s="26">
        <v>0</v>
      </c>
    </row>
    <row r="49" spans="1:4" ht="12.75">
      <c r="A49" s="5" t="s">
        <v>155</v>
      </c>
      <c r="B49" s="25" t="s">
        <v>196</v>
      </c>
      <c r="C49" s="26"/>
      <c r="D49" s="26"/>
    </row>
    <row r="50" spans="1:4" ht="38.25">
      <c r="A50" s="5" t="s">
        <v>156</v>
      </c>
      <c r="B50" s="25" t="s">
        <v>197</v>
      </c>
      <c r="C50" s="26"/>
      <c r="D50" s="26">
        <v>4590000</v>
      </c>
    </row>
    <row r="51" spans="1:4" ht="12.75">
      <c r="A51" s="5" t="s">
        <v>157</v>
      </c>
      <c r="B51" s="25" t="s">
        <v>198</v>
      </c>
      <c r="C51" s="26">
        <v>0</v>
      </c>
      <c r="D51" s="26"/>
    </row>
    <row r="52" spans="1:4" ht="12.75">
      <c r="A52" s="5" t="s">
        <v>158</v>
      </c>
      <c r="B52" s="25" t="s">
        <v>199</v>
      </c>
      <c r="C52" s="26"/>
      <c r="D52" s="26"/>
    </row>
    <row r="53" spans="1:4" ht="12.75">
      <c r="A53" s="5" t="s">
        <v>159</v>
      </c>
      <c r="B53" s="25" t="s">
        <v>200</v>
      </c>
      <c r="C53" s="26"/>
      <c r="D53" s="26"/>
    </row>
    <row r="54" spans="1:4" ht="12.75">
      <c r="A54" s="5" t="s">
        <v>160</v>
      </c>
      <c r="B54" s="25" t="s">
        <v>201</v>
      </c>
      <c r="C54" s="26"/>
      <c r="D54" s="26"/>
    </row>
    <row r="55" spans="1:4" ht="12.75">
      <c r="A55" s="5" t="s">
        <v>150</v>
      </c>
      <c r="B55" s="25" t="s">
        <v>202</v>
      </c>
      <c r="C55" s="26"/>
      <c r="D55" s="26"/>
    </row>
    <row r="56" spans="1:4" ht="12.75">
      <c r="A56" s="5" t="s">
        <v>161</v>
      </c>
      <c r="B56" s="25" t="s">
        <v>203</v>
      </c>
      <c r="C56" s="26"/>
      <c r="D56" s="26"/>
    </row>
    <row r="57" spans="1:4" ht="12.75">
      <c r="A57" s="5" t="s">
        <v>139</v>
      </c>
      <c r="B57" s="25" t="s">
        <v>204</v>
      </c>
      <c r="C57" s="26"/>
      <c r="D57" s="26"/>
    </row>
    <row r="58" spans="1:4" s="29" customFormat="1" ht="25.5">
      <c r="A58" s="27" t="s">
        <v>162</v>
      </c>
      <c r="B58" s="30" t="s">
        <v>205</v>
      </c>
      <c r="C58" s="42">
        <f>C32-C45</f>
        <v>-4436</v>
      </c>
      <c r="D58" s="42">
        <f>D32-D45</f>
        <v>-4592530</v>
      </c>
    </row>
    <row r="59" spans="1:4" ht="12.75">
      <c r="A59" s="59" t="s">
        <v>163</v>
      </c>
      <c r="B59" s="59"/>
      <c r="C59" s="59"/>
      <c r="D59" s="59"/>
    </row>
    <row r="60" spans="1:4" s="29" customFormat="1" ht="25.5">
      <c r="A60" s="27" t="s">
        <v>164</v>
      </c>
      <c r="B60" s="30" t="s">
        <v>206</v>
      </c>
      <c r="C60" s="42">
        <f>SUM(C62:C65)</f>
        <v>0</v>
      </c>
      <c r="D60" s="42">
        <f>SUM(D62:D65)</f>
        <v>4588000</v>
      </c>
    </row>
    <row r="61" spans="1:4" ht="12.75">
      <c r="A61" s="5" t="s">
        <v>95</v>
      </c>
      <c r="B61" s="25"/>
      <c r="C61" s="26"/>
      <c r="D61" s="26"/>
    </row>
    <row r="62" spans="1:4" ht="12.75">
      <c r="A62" s="5" t="s">
        <v>165</v>
      </c>
      <c r="B62" s="25" t="s">
        <v>207</v>
      </c>
      <c r="C62" s="26"/>
      <c r="D62" s="26"/>
    </row>
    <row r="63" spans="1:4" ht="12.75">
      <c r="A63" s="5" t="s">
        <v>166</v>
      </c>
      <c r="B63" s="25" t="s">
        <v>208</v>
      </c>
      <c r="C63" s="26">
        <v>0</v>
      </c>
      <c r="D63" s="26">
        <v>4588000</v>
      </c>
    </row>
    <row r="64" spans="1:4" ht="12.75">
      <c r="A64" s="5" t="s">
        <v>130</v>
      </c>
      <c r="B64" s="25" t="s">
        <v>209</v>
      </c>
      <c r="C64" s="26"/>
      <c r="D64" s="26"/>
    </row>
    <row r="65" spans="1:4" ht="12.75">
      <c r="A65" s="5" t="s">
        <v>131</v>
      </c>
      <c r="B65" s="25" t="s">
        <v>210</v>
      </c>
      <c r="C65" s="26"/>
      <c r="D65" s="26"/>
    </row>
    <row r="66" spans="1:4" s="29" customFormat="1" ht="25.5">
      <c r="A66" s="27" t="s">
        <v>167</v>
      </c>
      <c r="B66" s="30">
        <v>100</v>
      </c>
      <c r="C66" s="42">
        <f>SUM(C68:C72)</f>
        <v>442637</v>
      </c>
      <c r="D66" s="42">
        <f>SUM(D68:D72)</f>
        <v>737533</v>
      </c>
    </row>
    <row r="67" spans="1:4" ht="12.75">
      <c r="A67" s="5" t="s">
        <v>95</v>
      </c>
      <c r="B67" s="25"/>
      <c r="C67" s="26"/>
      <c r="D67" s="26"/>
    </row>
    <row r="68" spans="1:4" ht="12.75">
      <c r="A68" s="5" t="s">
        <v>168</v>
      </c>
      <c r="B68" s="25">
        <v>101</v>
      </c>
      <c r="C68" s="26">
        <v>442637</v>
      </c>
      <c r="D68" s="26">
        <v>649230</v>
      </c>
    </row>
    <row r="69" spans="1:4" ht="12.75">
      <c r="A69" s="5" t="s">
        <v>136</v>
      </c>
      <c r="B69" s="25">
        <v>102</v>
      </c>
      <c r="C69" s="26">
        <v>0</v>
      </c>
      <c r="D69" s="26">
        <v>85123</v>
      </c>
    </row>
    <row r="70" spans="1:4" ht="12.75">
      <c r="A70" s="5" t="s">
        <v>169</v>
      </c>
      <c r="B70" s="25">
        <v>103</v>
      </c>
      <c r="C70" s="26"/>
      <c r="D70" s="26"/>
    </row>
    <row r="71" spans="1:4" ht="12.75">
      <c r="A71" s="5" t="s">
        <v>170</v>
      </c>
      <c r="B71" s="25">
        <v>104</v>
      </c>
      <c r="C71" s="26"/>
      <c r="D71" s="26"/>
    </row>
    <row r="72" spans="1:5" ht="12.75">
      <c r="A72" s="5" t="s">
        <v>171</v>
      </c>
      <c r="B72" s="25">
        <v>105</v>
      </c>
      <c r="C72" s="26"/>
      <c r="D72" s="26">
        <v>3180</v>
      </c>
      <c r="E72">
        <v>100</v>
      </c>
    </row>
    <row r="73" spans="1:4" s="29" customFormat="1" ht="25.5">
      <c r="A73" s="27" t="s">
        <v>172</v>
      </c>
      <c r="B73" s="30">
        <v>110</v>
      </c>
      <c r="C73" s="42">
        <f>C60-C66</f>
        <v>-442637</v>
      </c>
      <c r="D73" s="42">
        <f>D60-D66</f>
        <v>3850467</v>
      </c>
    </row>
    <row r="74" spans="1:4" ht="12.75">
      <c r="A74" s="5" t="s">
        <v>173</v>
      </c>
      <c r="B74" s="25">
        <v>120</v>
      </c>
      <c r="C74" s="26">
        <v>856</v>
      </c>
      <c r="D74" s="26"/>
    </row>
    <row r="75" spans="1:4" s="29" customFormat="1" ht="25.5">
      <c r="A75" s="27" t="s">
        <v>174</v>
      </c>
      <c r="B75" s="30">
        <v>130</v>
      </c>
      <c r="C75" s="42">
        <f>C30+C58+C73+C74</f>
        <v>-5720</v>
      </c>
      <c r="D75" s="42">
        <f>D30+D58+D73</f>
        <v>14960</v>
      </c>
    </row>
    <row r="76" spans="1:6" ht="25.5">
      <c r="A76" s="5" t="s">
        <v>175</v>
      </c>
      <c r="B76" s="25">
        <v>140</v>
      </c>
      <c r="C76" s="26">
        <f>29384+E76</f>
        <v>36055</v>
      </c>
      <c r="D76" s="26">
        <v>25635</v>
      </c>
      <c r="E76" s="36">
        <v>6671</v>
      </c>
      <c r="F76" s="36"/>
    </row>
    <row r="77" spans="1:6" ht="25.5">
      <c r="A77" s="5" t="s">
        <v>176</v>
      </c>
      <c r="B77" s="25">
        <v>150</v>
      </c>
      <c r="C77" s="26">
        <f>C76+C75</f>
        <v>30335</v>
      </c>
      <c r="D77" s="26">
        <f>D76+D75</f>
        <v>40595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263</v>
      </c>
      <c r="B81" s="33"/>
      <c r="C81" s="33"/>
      <c r="D81" s="33"/>
    </row>
    <row r="82" spans="1:4" ht="12.75">
      <c r="A82" s="1" t="s">
        <v>115</v>
      </c>
      <c r="B82" s="33"/>
      <c r="C82" s="33"/>
      <c r="D82" s="33"/>
    </row>
    <row r="83" spans="1:4" ht="20.25" customHeight="1">
      <c r="A83" s="3" t="s">
        <v>253</v>
      </c>
      <c r="B83" s="33"/>
      <c r="C83" s="33"/>
      <c r="D83" s="33"/>
    </row>
    <row r="84" spans="1:4" ht="12.75">
      <c r="A84" s="1" t="s">
        <v>116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.75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7">
      <pane xSplit="1" ySplit="10" topLeftCell="B74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I79" sqref="I79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 t="s">
        <v>246</v>
      </c>
    </row>
    <row r="2" spans="8:9" ht="12.75">
      <c r="H2" s="6" t="s">
        <v>59</v>
      </c>
      <c r="I2" s="39"/>
    </row>
    <row r="3" ht="12.75">
      <c r="I3" s="2" t="s">
        <v>60</v>
      </c>
    </row>
    <row r="4" ht="12.75">
      <c r="I4" s="2" t="s">
        <v>61</v>
      </c>
    </row>
    <row r="5" ht="12.75">
      <c r="I5" s="2"/>
    </row>
    <row r="9" ht="15">
      <c r="A9" s="55" t="s">
        <v>257</v>
      </c>
    </row>
    <row r="10" ht="12.75">
      <c r="A10" s="1"/>
    </row>
    <row r="11" spans="1:8" ht="12.75">
      <c r="A11" s="57" t="s">
        <v>247</v>
      </c>
      <c r="B11" s="57"/>
      <c r="C11" s="57"/>
      <c r="D11" s="57"/>
      <c r="E11" s="57"/>
      <c r="F11" s="57"/>
      <c r="G11" s="57"/>
      <c r="H11" s="57"/>
    </row>
    <row r="12" s="33" customFormat="1" ht="12.75">
      <c r="A12" s="8"/>
    </row>
    <row r="13" spans="1:9" s="33" customFormat="1" ht="12.75">
      <c r="A13" s="58" t="s">
        <v>272</v>
      </c>
      <c r="B13" s="58"/>
      <c r="C13" s="58"/>
      <c r="D13" s="58"/>
      <c r="E13" s="58"/>
      <c r="F13" s="58"/>
      <c r="G13" s="58"/>
      <c r="H13" s="58"/>
      <c r="I13" s="38"/>
    </row>
    <row r="14" spans="1:9" s="33" customFormat="1" ht="12.75">
      <c r="A14" s="7"/>
      <c r="I14" s="38" t="s">
        <v>117</v>
      </c>
    </row>
    <row r="15" spans="1:9" ht="12.75">
      <c r="A15" s="60" t="s">
        <v>211</v>
      </c>
      <c r="B15" s="60" t="s">
        <v>1</v>
      </c>
      <c r="C15" s="60" t="s">
        <v>212</v>
      </c>
      <c r="D15" s="60"/>
      <c r="E15" s="60"/>
      <c r="F15" s="60"/>
      <c r="G15" s="60"/>
      <c r="H15" s="60" t="s">
        <v>53</v>
      </c>
      <c r="I15" s="60" t="s">
        <v>213</v>
      </c>
    </row>
    <row r="16" spans="1:9" ht="89.25">
      <c r="A16" s="60"/>
      <c r="B16" s="60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214</v>
      </c>
      <c r="H16" s="60"/>
      <c r="I16" s="60"/>
    </row>
    <row r="17" spans="1:9" s="29" customFormat="1" ht="12.75">
      <c r="A17" s="27" t="s">
        <v>215</v>
      </c>
      <c r="B17" s="30" t="s">
        <v>62</v>
      </c>
      <c r="C17" s="34">
        <v>1000000</v>
      </c>
      <c r="D17" s="34"/>
      <c r="E17" s="34"/>
      <c r="F17" s="34"/>
      <c r="G17" s="34">
        <v>419556</v>
      </c>
      <c r="H17" s="34"/>
      <c r="I17" s="44">
        <f>SUM(C17:H17)</f>
        <v>1419556</v>
      </c>
    </row>
    <row r="18" spans="1:9" ht="12.75">
      <c r="A18" s="5" t="s">
        <v>216</v>
      </c>
      <c r="B18" s="25" t="s">
        <v>63</v>
      </c>
      <c r="C18" s="35"/>
      <c r="D18" s="35"/>
      <c r="E18" s="35"/>
      <c r="F18" s="35"/>
      <c r="G18" s="35">
        <v>25</v>
      </c>
      <c r="H18" s="35"/>
      <c r="I18" s="35"/>
    </row>
    <row r="19" spans="1:9" s="29" customFormat="1" ht="12.75">
      <c r="A19" s="27" t="s">
        <v>217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419581</v>
      </c>
      <c r="H19" s="44">
        <f t="shared" si="0"/>
        <v>0</v>
      </c>
      <c r="I19" s="44">
        <f t="shared" si="0"/>
        <v>1419556</v>
      </c>
    </row>
    <row r="20" spans="1:9" s="29" customFormat="1" ht="25.5">
      <c r="A20" s="27" t="s">
        <v>218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83292</v>
      </c>
      <c r="H20" s="44">
        <f t="shared" si="1"/>
        <v>0</v>
      </c>
      <c r="I20" s="44">
        <f>SUM(C20:H20)</f>
        <v>83292</v>
      </c>
    </row>
    <row r="21" spans="1:9" ht="12.75">
      <c r="A21" s="5" t="s">
        <v>219</v>
      </c>
      <c r="B21" s="4">
        <v>210</v>
      </c>
      <c r="C21" s="35"/>
      <c r="D21" s="35"/>
      <c r="E21" s="35"/>
      <c r="F21" s="35"/>
      <c r="G21" s="35">
        <v>83292</v>
      </c>
      <c r="H21" s="35"/>
      <c r="I21" s="34">
        <f aca="true" t="shared" si="2" ref="I21:I79">SUM(C21:H21)</f>
        <v>83292</v>
      </c>
    </row>
    <row r="22" spans="1:9" s="40" customFormat="1" ht="25.5">
      <c r="A22" s="5" t="s">
        <v>220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95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221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222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8.25">
      <c r="A26" s="5" t="s">
        <v>223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">
      <c r="A27" s="5" t="s">
        <v>98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99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100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224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102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103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225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95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226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95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227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228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229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230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231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232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233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234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235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236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237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238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502873</v>
      </c>
      <c r="H48" s="44">
        <f>H19+H20+H33</f>
        <v>0</v>
      </c>
      <c r="I48" s="44">
        <f>SUM(C48:H48)</f>
        <v>1502873</v>
      </c>
    </row>
    <row r="49" spans="1:9" ht="12.75">
      <c r="A49" s="5" t="s">
        <v>216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239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502873</v>
      </c>
      <c r="H50" s="45">
        <f>H48+H49</f>
        <v>0</v>
      </c>
      <c r="I50" s="44">
        <f t="shared" si="2"/>
        <v>1502873</v>
      </c>
    </row>
    <row r="51" spans="1:9" s="29" customFormat="1" ht="25.5">
      <c r="A51" s="27" t="s">
        <v>240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f t="shared" si="5"/>
        <v>-1948366</v>
      </c>
      <c r="H51" s="44">
        <f t="shared" si="5"/>
        <v>0</v>
      </c>
      <c r="I51" s="44">
        <f>SUM(C51:H51)</f>
        <v>-1948366</v>
      </c>
    </row>
    <row r="52" spans="1:9" ht="12.75">
      <c r="A52" s="5" t="s">
        <v>248</v>
      </c>
      <c r="B52" s="4">
        <v>610</v>
      </c>
      <c r="C52" s="35"/>
      <c r="D52" s="35"/>
      <c r="E52" s="35"/>
      <c r="F52" s="35"/>
      <c r="G52" s="35">
        <v>-1948366</v>
      </c>
      <c r="H52" s="35"/>
      <c r="I52" s="34">
        <f t="shared" si="2"/>
        <v>-1948366</v>
      </c>
    </row>
    <row r="53" spans="1:9" ht="25.5">
      <c r="A53" s="5" t="s">
        <v>241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95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221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222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8.25">
      <c r="A57" s="5" t="s">
        <v>223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">
      <c r="A58" s="5" t="s">
        <v>98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99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242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224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102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103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243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95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244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95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227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228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229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230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231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245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233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234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235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236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237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259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 t="shared" si="8"/>
        <v>-1445493</v>
      </c>
      <c r="H79" s="34">
        <f t="shared" si="8"/>
        <v>0</v>
      </c>
      <c r="I79" s="44">
        <f t="shared" si="2"/>
        <v>-445493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264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115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254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116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2015-11-12T09:30:43Z</cp:lastPrinted>
  <dcterms:created xsi:type="dcterms:W3CDTF">2010-11-30T06:33:03Z</dcterms:created>
  <dcterms:modified xsi:type="dcterms:W3CDTF">2015-11-12T09:32:17Z</dcterms:modified>
  <cp:category/>
  <cp:version/>
  <cp:contentType/>
  <cp:contentStatus/>
</cp:coreProperties>
</file>