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форма 1" sheetId="1" r:id="rId1"/>
    <sheet name="форма 2" sheetId="2" r:id="rId2"/>
    <sheet name="форма 3" sheetId="3" r:id="rId3"/>
    <sheet name="форма 4" sheetId="4" r:id="rId4"/>
  </sheets>
  <definedNames>
    <definedName name="OLE_LINK56" localSheetId="0">'форма 1'!$B$4</definedName>
  </definedNames>
  <calcPr fullCalcOnLoad="1"/>
</workbook>
</file>

<file path=xl/sharedStrings.xml><?xml version="1.0" encoding="utf-8"?>
<sst xmlns="http://schemas.openxmlformats.org/spreadsheetml/2006/main" count="191" uniqueCount="148">
  <si>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</si>
  <si>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</si>
  <si>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</si>
  <si>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</si>
  <si>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</si>
  <si>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Активы по разведке и оценке</t>
  </si>
  <si>
    <t>Дебиторская задолженность</t>
  </si>
  <si>
    <t>Займы выданные</t>
  </si>
  <si>
    <t>Активы по отсроченному подоходному налогу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</si>
  <si>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</si>
  <si>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</si>
  <si>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</si>
  <si>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</si>
  <si>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>Прочие краткосрочные активы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</si>
  <si>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</si>
  <si>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</si>
  <si>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</si>
  <si>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</si>
  <si>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</si>
  <si>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капитал</t>
  </si>
  <si>
    <t>Выкупленные собственные акции</t>
  </si>
  <si>
    <t>Резерв курсовых разниц</t>
  </si>
  <si>
    <t>Непокрытый убыток</t>
  </si>
  <si>
    <t>Капитал, причитающийся акционерам Группы</t>
  </si>
  <si>
    <t>Доля неконтролирующих акционеров</t>
  </si>
  <si>
    <t>ИТОГО КАПИТАЛ</t>
  </si>
  <si>
    <t>ОБЯЗАТЕЛЬСТВА</t>
  </si>
  <si>
    <t>Долгосрочные обязательства</t>
  </si>
  <si>
    <t>Резерв на восстановление месторождений</t>
  </si>
  <si>
    <t>Займы</t>
  </si>
  <si>
    <t>Обязательства по отсроченному подоходному налогу</t>
  </si>
  <si>
    <t>Обязательства по аренде</t>
  </si>
  <si>
    <t>Прочие долгосрочные обязательства</t>
  </si>
  <si>
    <t xml:space="preserve">Итого долгосрочные обязательства </t>
  </si>
  <si>
    <t>Краткосрочные обязательства</t>
  </si>
  <si>
    <t>Кредиторская задолженность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</si>
  <si>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</si>
  <si>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</si>
  <si>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</si>
  <si>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</si>
  <si>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>Балансовая стоимость привилегированной акции, тенге</t>
  </si>
  <si>
    <t>Главный бухгалтер</t>
  </si>
  <si>
    <t>Непрерывная деятельность</t>
  </si>
  <si>
    <t>Выручка</t>
  </si>
  <si>
    <t>Себестоимость продаж</t>
  </si>
  <si>
    <t>Валовый убыток</t>
  </si>
  <si>
    <t>Прочие операционные доходы (нетто)</t>
  </si>
  <si>
    <t>Общие и административные расходы</t>
  </si>
  <si>
    <t>Расходы по реализации</t>
  </si>
  <si>
    <t>Прочие операционные расходы (нетто)</t>
  </si>
  <si>
    <t>Операционная прибыль (убыток)</t>
  </si>
  <si>
    <t>Финансовые доходы</t>
  </si>
  <si>
    <t>Финансовые расходы</t>
  </si>
  <si>
    <t xml:space="preserve">Доля в убытках совместных компаний </t>
  </si>
  <si>
    <t>Прибыль (убыток) до налогообложения</t>
  </si>
  <si>
    <t>Экономия (расходы) по подоходному налогу</t>
  </si>
  <si>
    <t>Прибыль (убыток) за год от непрерывной деятельности</t>
  </si>
  <si>
    <t>Прекращенная деятельность</t>
  </si>
  <si>
    <t>Прибыль (убыток) за год от прекращенной деятельности</t>
  </si>
  <si>
    <t>Прибыль за год</t>
  </si>
  <si>
    <t>Прочий совокупный доход (убыток)</t>
  </si>
  <si>
    <t>Суммы прочего совокупного дохода, которые могут быть реклассифицированы в состав прибыли и убытка в последующих периодах:</t>
  </si>
  <si>
    <t xml:space="preserve">Курсовые разницы по пересчету в валюту представления отчетности </t>
  </si>
  <si>
    <t>Реклассифицированная курсовая разница группы выбытия</t>
  </si>
  <si>
    <t>Прочий совокупный доход</t>
  </si>
  <si>
    <t xml:space="preserve">Итого совокупный доход за год </t>
  </si>
  <si>
    <t>Прибыль (убыток), причитающаяся:</t>
  </si>
  <si>
    <t>Акционерам Группы</t>
  </si>
  <si>
    <t>Неконтролирующим акционерам</t>
  </si>
  <si>
    <t>Итого совокупный доход (убыток), причитающийся:</t>
  </si>
  <si>
    <t>Прибыль на акцию, причитающаяся акционерам Группы,</t>
  </si>
  <si>
    <t xml:space="preserve">базовая и разводненная (в тенге на акцию) </t>
  </si>
  <si>
    <t>Простые акции</t>
  </si>
  <si>
    <t>Привилегированные акции</t>
  </si>
  <si>
    <t>Дуйсебаева Жанар Абдукалыковна</t>
  </si>
  <si>
    <t>Движение денежных средств от операционной деятельности</t>
  </si>
  <si>
    <t>Поступление денежных средств:</t>
  </si>
  <si>
    <t>Реализация товаров и предоставление услуг</t>
  </si>
  <si>
    <t>Авансы, полученные от покупателей, заказчиков</t>
  </si>
  <si>
    <t>Полученные вознаграждения</t>
  </si>
  <si>
    <t>Прочие поступления</t>
  </si>
  <si>
    <t>Выбытие денежных средств:</t>
  </si>
  <si>
    <t>Платежи поставщикам за товары и услуги</t>
  </si>
  <si>
    <t>Возврат полученных авансов</t>
  </si>
  <si>
    <t>Авансы, выданные поставщикам товаров и услуг</t>
  </si>
  <si>
    <t>Выплаты по заработной плате</t>
  </si>
  <si>
    <t>Выплата вознаграждения по займам и облигациям</t>
  </si>
  <si>
    <t>Выплата вознаграждения по аренде</t>
  </si>
  <si>
    <t>Корпоративный подоходный налог и другие платежи в бюджет</t>
  </si>
  <si>
    <t>Прочие выбытия</t>
  </si>
  <si>
    <t>Движение денежных средств от инвестиционной деятельности</t>
  </si>
  <si>
    <t>Приобретение основных средств и нематериальных активов</t>
  </si>
  <si>
    <t>Поступления от продажи основных средств</t>
  </si>
  <si>
    <t>Выплаты на социальное развитие региона</t>
  </si>
  <si>
    <t>Погашение займов, предоставленных другим организациям</t>
  </si>
  <si>
    <t>Предоставление займов</t>
  </si>
  <si>
    <t>АО «Fincraft Resources»</t>
  </si>
  <si>
    <t>Причитающиеся акционерам Группы</t>
  </si>
  <si>
    <t>Итого</t>
  </si>
  <si>
    <t>Дивиденды</t>
  </si>
  <si>
    <t>Выкупленные  собственные
акции</t>
  </si>
  <si>
    <t xml:space="preserve">Движение денежных средств от финансовой деятельности </t>
  </si>
  <si>
    <t>Взнос в уставный капитал дочерних компаний долей меньшинства</t>
  </si>
  <si>
    <t>Поступление кредитов и займов</t>
  </si>
  <si>
    <t>Погашение кредитов и займов</t>
  </si>
  <si>
    <t>Погашение обязательств по аренде</t>
  </si>
  <si>
    <t>Чистое увеличение (уменьшение) денежных средств - непрерывная деятельность</t>
  </si>
  <si>
    <t>Ожидаемые кредитные убытки</t>
  </si>
  <si>
    <t>Влияние обменных курсов валют к тенге</t>
  </si>
  <si>
    <t xml:space="preserve">Денежные средства и их эквиваленты на начало года </t>
  </si>
  <si>
    <t>Денежные средства и их эквиваленты на конец года от непрерывной деятельности</t>
  </si>
  <si>
    <t xml:space="preserve">Чистые денежные средства, полученные от/ (использованные в) финансовой деятельности - непрерывная деятельность
</t>
  </si>
  <si>
    <t>За шесть месяцев, закончившихся 30 июня</t>
  </si>
  <si>
    <t>Промежуточный сокращенный консолидированный отчет о финансовом положении по состоянию на 30 июня 2021 г.</t>
  </si>
  <si>
    <t>Прочий совокупный доход (неаудировано)</t>
  </si>
  <si>
    <t>Прибыль, рассчитанная на основе прекращенной деятельности</t>
  </si>
  <si>
    <t>Прибыль /(убыток), рассчитанная на основе непрерывной деятельности</t>
  </si>
  <si>
    <t>Прибыль за 6 месяцев 2021 г. (неаудировано)</t>
  </si>
  <si>
    <t>Сагитова Румия Шафхатовна</t>
  </si>
  <si>
    <t>Нематериальные активы</t>
  </si>
  <si>
    <t>Чистые денежные средства, полученные от/ (использованные в) инвестиционной деятельности – непрерывная деятельность</t>
  </si>
  <si>
    <t>Платежи за прочие долгосрочные активы</t>
  </si>
  <si>
    <t>Реализация инвестиций</t>
  </si>
  <si>
    <r>
      <t xml:space="preserve">2021 года </t>
    </r>
    <r>
      <rPr>
        <sz val="9"/>
        <color indexed="8"/>
        <rFont val="Arial"/>
        <family val="2"/>
      </rPr>
      <t>(неаудировано)</t>
    </r>
  </si>
  <si>
    <r>
      <t xml:space="preserve">2020 года </t>
    </r>
    <r>
      <rPr>
        <sz val="9"/>
        <color indexed="8"/>
        <rFont val="Arial"/>
        <family val="2"/>
      </rPr>
      <t>(неаудировано)</t>
    </r>
  </si>
  <si>
    <r>
      <t xml:space="preserve">30 июня 2021 г. </t>
    </r>
    <r>
      <rPr>
        <sz val="9"/>
        <color indexed="8"/>
        <rFont val="Arial"/>
        <family val="2"/>
      </rPr>
      <t>(неаудировано)</t>
    </r>
  </si>
  <si>
    <r>
      <t xml:space="preserve">31 декабря 2020 г. </t>
    </r>
    <r>
      <rPr>
        <sz val="9"/>
        <color indexed="8"/>
        <rFont val="Arial"/>
        <family val="2"/>
      </rPr>
      <t>(аудировано)</t>
    </r>
  </si>
  <si>
    <r>
      <t xml:space="preserve">Остаток на 
1 января 2020г. </t>
    </r>
    <r>
      <rPr>
        <sz val="9"/>
        <rFont val="Arial"/>
        <family val="2"/>
      </rPr>
      <t>(аудировано)</t>
    </r>
  </si>
  <si>
    <r>
      <t xml:space="preserve">Итого совокупный 
доход </t>
    </r>
    <r>
      <rPr>
        <sz val="9"/>
        <rFont val="Arial"/>
        <family val="2"/>
      </rPr>
      <t>(неаудировано)</t>
    </r>
  </si>
  <si>
    <r>
      <t xml:space="preserve">Остаток на 
30 июня 2020г. </t>
    </r>
    <r>
      <rPr>
        <sz val="9"/>
        <rFont val="Arial"/>
        <family val="2"/>
      </rPr>
      <t>(неаудировано)</t>
    </r>
  </si>
  <si>
    <r>
      <t>Остаток на 
1 января 2021г.</t>
    </r>
    <r>
      <rPr>
        <sz val="9"/>
        <rFont val="Arial"/>
        <family val="2"/>
      </rPr>
      <t>(аудировано)</t>
    </r>
  </si>
  <si>
    <r>
      <t xml:space="preserve">Остаток на 
30 июня 2021г. </t>
    </r>
    <r>
      <rPr>
        <sz val="9"/>
        <rFont val="Arial"/>
        <family val="2"/>
      </rPr>
      <t>(неаудировано)</t>
    </r>
  </si>
  <si>
    <t xml:space="preserve">   ________________________________________</t>
  </si>
  <si>
    <t xml:space="preserve">              ________________________________________</t>
  </si>
  <si>
    <t xml:space="preserve">      _____________________________________</t>
  </si>
  <si>
    <t xml:space="preserve">    __________________________________</t>
  </si>
  <si>
    <t xml:space="preserve">                        ____________________________________</t>
  </si>
  <si>
    <t>-</t>
  </si>
  <si>
    <t>Прибыль за 6 месяцев 2020 г. (неаудировано)</t>
  </si>
  <si>
    <t>Промежуточный сокращенный консолидированный отчет о прибылях и убытках и прочем совокупном доходе за 6 месяцев, закончившихся 30 июня 2021г.</t>
  </si>
  <si>
    <t xml:space="preserve"> Заместитель Председателя Правления по финансам</t>
  </si>
  <si>
    <t>Промежуточный сокращенный консолидированный отчет о движении денежных средств за 6 месяцев, закончившихся 30 июня 2021г.</t>
  </si>
  <si>
    <t>Чистые денежные средства, полученные от/ (использованные в) операционной деятельности - непрерывная деятельность</t>
  </si>
  <si>
    <t xml:space="preserve">                    _____________________________________________</t>
  </si>
  <si>
    <t>Промежуточный сокращенный консолидированный отчет об изменениях капитала за 6 месяцев, закончившихся 30 июня 2021г.</t>
  </si>
  <si>
    <t xml:space="preserve">       ________________________________</t>
  </si>
  <si>
    <r>
      <rPr>
        <b/>
        <sz val="9"/>
        <rFont val="Arial"/>
        <family val="2"/>
      </rPr>
      <t>Операции с собственниками</t>
    </r>
    <r>
      <rPr>
        <sz val="9"/>
        <rFont val="Arial"/>
        <family val="2"/>
      </rPr>
      <t xml:space="preserve"> (неаудировано)</t>
    </r>
  </si>
  <si>
    <t>Прочие операции  (неаудировано)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</si>
</sst>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&quot;₽&quot;;\(#,##0\)"/>
    <numFmt numFmtId="169" formatCode="#,##0.0"/>
    <numFmt numFmtId="170" formatCode="_-* #,##0.00_р_._-;\-* #,##0.00_р_._-;_-* &quot;-&quot;??_р_._-;_-@_-"/>
    <numFmt numFmtId="171" formatCode="#,##0.0000\ &quot;₽&quot;;\(#,##0.00\)"/>
    <numFmt numFmtId="172" formatCode="#,##0.000"/>
    <numFmt numFmtId="173" formatCode="_-* #,##0_р_._-;\-* #,##0_р_._-;_-* &quot;-&quot;_р_._-;_-@_-"/>
    <numFmt numFmtId="174" formatCode="#,##0.00;\(#,##0\)"/>
    <numFmt numFmtId="175" formatCode="#,##0.0;\(#,##0\)"/>
    <numFmt numFmtId="176" formatCode="#,##0;\(#,##0\)"/>
    <numFmt numFmtId="177" formatCode="_-* #,##0_р_._-;\-* #,##0_р_._-;_-* &quot;-&quot;??_р_._-;_-@_-"/>
    <numFmt numFmtId="178" formatCode="#,##0_ ;\-#,##0\ "/>
    <numFmt numFmtId="179" formatCode="#,##0.0;\(#,##0.0\)"/>
    <numFmt numFmtId="180" formatCode="#,##0.00;\(#,##0.00\)"/>
    <numFmt numFmtId="181" formatCode="#,##0.00\ &quot;₽&quot;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10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 horizontal="left"/>
      <protection/>
    </xf>
    <xf numFmtId="0" fontId="3" fillId="0" borderId="0">
      <alignment horizontal="left"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76" fontId="3" fillId="0" borderId="0" xfId="54" applyNumberFormat="1" applyFont="1" applyBorder="1" applyAlignment="1">
      <alignment horizontal="right" vertical="center"/>
      <protection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3" fillId="0" borderId="0" xfId="53" applyFont="1" applyAlignment="1">
      <alignment vertical="center"/>
      <protection/>
    </xf>
    <xf numFmtId="3" fontId="3" fillId="0" borderId="0" xfId="53" applyNumberFormat="1" applyFont="1" applyAlignment="1">
      <alignment vertical="center"/>
      <protection/>
    </xf>
    <xf numFmtId="0" fontId="62" fillId="0" borderId="0" xfId="53" applyFont="1" applyAlignment="1">
      <alignment vertical="center"/>
      <protection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3" fillId="0" borderId="0" xfId="53" applyFont="1" applyAlignment="1" applyProtection="1">
      <alignment vertical="center"/>
      <protection locked="0"/>
    </xf>
    <xf numFmtId="3" fontId="3" fillId="0" borderId="0" xfId="53" applyNumberFormat="1" applyFont="1" applyAlignment="1" applyProtection="1">
      <alignment vertical="center"/>
      <protection locked="0"/>
    </xf>
    <xf numFmtId="3" fontId="62" fillId="0" borderId="0" xfId="53" applyNumberFormat="1" applyFont="1" applyAlignment="1" applyProtection="1">
      <alignment vertical="center"/>
      <protection locked="0"/>
    </xf>
    <xf numFmtId="0" fontId="63" fillId="0" borderId="0" xfId="0" applyFont="1" applyAlignment="1">
      <alignment vertical="center"/>
    </xf>
    <xf numFmtId="0" fontId="3" fillId="0" borderId="0" xfId="53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61" fillId="0" borderId="0" xfId="0" applyFont="1" applyFill="1" applyAlignment="1">
      <alignment/>
    </xf>
    <xf numFmtId="0" fontId="60" fillId="0" borderId="0" xfId="0" applyFont="1" applyFill="1" applyAlignment="1">
      <alignment/>
    </xf>
    <xf numFmtId="176" fontId="3" fillId="0" borderId="0" xfId="54" applyNumberFormat="1" applyFont="1" applyFill="1" applyBorder="1" applyAlignment="1">
      <alignment horizontal="right" vertical="center"/>
      <protection/>
    </xf>
    <xf numFmtId="0" fontId="61" fillId="0" borderId="0" xfId="0" applyFont="1" applyFill="1" applyAlignment="1">
      <alignment horizontal="left" vertical="center"/>
    </xf>
    <xf numFmtId="0" fontId="64" fillId="0" borderId="0" xfId="0" applyFont="1" applyFill="1" applyAlignment="1">
      <alignment/>
    </xf>
    <xf numFmtId="0" fontId="65" fillId="0" borderId="0" xfId="54" applyFont="1" applyFill="1" applyAlignment="1">
      <alignment vertical="center"/>
      <protection/>
    </xf>
    <xf numFmtId="176" fontId="66" fillId="0" borderId="0" xfId="0" applyNumberFormat="1" applyFont="1" applyFill="1" applyAlignment="1">
      <alignment/>
    </xf>
    <xf numFmtId="0" fontId="67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right" vertical="center" wrapText="1"/>
    </xf>
    <xf numFmtId="0" fontId="69" fillId="0" borderId="0" xfId="0" applyFont="1" applyFill="1" applyAlignment="1">
      <alignment horizontal="left" vertical="center" wrapText="1" indent="1"/>
    </xf>
    <xf numFmtId="0" fontId="69" fillId="0" borderId="0" xfId="0" applyFont="1" applyFill="1" applyAlignment="1">
      <alignment horizontal="center" vertical="center" wrapText="1"/>
    </xf>
    <xf numFmtId="0" fontId="69" fillId="0" borderId="0" xfId="0" applyFont="1" applyFill="1" applyAlignment="1">
      <alignment vertical="center" wrapText="1"/>
    </xf>
    <xf numFmtId="0" fontId="68" fillId="0" borderId="0" xfId="0" applyFont="1" applyFill="1" applyAlignment="1">
      <alignment horizontal="left" vertical="center" wrapText="1" indent="1"/>
    </xf>
    <xf numFmtId="0" fontId="69" fillId="0" borderId="0" xfId="0" applyFont="1" applyFill="1" applyAlignment="1">
      <alignment horizontal="right" vertical="center" wrapText="1"/>
    </xf>
    <xf numFmtId="176" fontId="8" fillId="0" borderId="0" xfId="54" applyNumberFormat="1" applyFont="1" applyFill="1" applyBorder="1" applyAlignment="1">
      <alignment horizontal="right" vertical="center"/>
      <protection/>
    </xf>
    <xf numFmtId="0" fontId="69" fillId="0" borderId="0" xfId="0" applyFont="1" applyFill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 indent="1"/>
    </xf>
    <xf numFmtId="0" fontId="69" fillId="0" borderId="10" xfId="0" applyFont="1" applyFill="1" applyBorder="1" applyAlignment="1">
      <alignment horizontal="center" vertical="center" wrapText="1"/>
    </xf>
    <xf numFmtId="176" fontId="8" fillId="0" borderId="10" xfId="54" applyNumberFormat="1" applyFont="1" applyFill="1" applyBorder="1" applyAlignment="1">
      <alignment horizontal="right" vertical="center"/>
      <protection/>
    </xf>
    <xf numFmtId="0" fontId="68" fillId="0" borderId="0" xfId="0" applyFont="1" applyFill="1" applyAlignment="1">
      <alignment horizontal="center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8" fillId="0" borderId="10" xfId="0" applyFont="1" applyFill="1" applyBorder="1" applyAlignment="1">
      <alignment horizontal="left" vertical="center" wrapText="1" indent="1"/>
    </xf>
    <xf numFmtId="0" fontId="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right" vertical="center" wrapText="1"/>
    </xf>
    <xf numFmtId="176" fontId="9" fillId="0" borderId="10" xfId="54" applyNumberFormat="1" applyFont="1" applyFill="1" applyBorder="1" applyAlignment="1">
      <alignment horizontal="right" vertical="center"/>
      <protection/>
    </xf>
    <xf numFmtId="180" fontId="8" fillId="0" borderId="0" xfId="54" applyNumberFormat="1" applyFont="1" applyFill="1" applyBorder="1" applyAlignment="1">
      <alignment horizontal="right" vertical="center"/>
      <protection/>
    </xf>
    <xf numFmtId="180" fontId="8" fillId="0" borderId="10" xfId="54" applyNumberFormat="1" applyFont="1" applyFill="1" applyBorder="1" applyAlignment="1">
      <alignment horizontal="right" vertical="center"/>
      <protection/>
    </xf>
    <xf numFmtId="0" fontId="69" fillId="0" borderId="0" xfId="0" applyFont="1" applyFill="1" applyAlignment="1">
      <alignment/>
    </xf>
    <xf numFmtId="3" fontId="70" fillId="0" borderId="0" xfId="0" applyNumberFormat="1" applyFont="1" applyFill="1" applyAlignment="1">
      <alignment/>
    </xf>
    <xf numFmtId="0" fontId="71" fillId="0" borderId="0" xfId="0" applyFont="1" applyFill="1" applyAlignment="1">
      <alignment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67" fillId="0" borderId="0" xfId="0" applyFont="1" applyFill="1" applyAlignment="1">
      <alignment vertical="center" wrapText="1"/>
    </xf>
    <xf numFmtId="0" fontId="72" fillId="0" borderId="0" xfId="0" applyFont="1" applyFill="1" applyAlignment="1">
      <alignment vertical="center" wrapText="1"/>
    </xf>
    <xf numFmtId="0" fontId="68" fillId="0" borderId="0" xfId="0" applyFont="1" applyFill="1" applyAlignment="1">
      <alignment vertical="center" wrapText="1"/>
    </xf>
    <xf numFmtId="0" fontId="69" fillId="0" borderId="0" xfId="0" applyFont="1" applyAlignment="1">
      <alignment horizontal="left" vertical="center" wrapText="1" indent="1"/>
    </xf>
    <xf numFmtId="0" fontId="69" fillId="0" borderId="0" xfId="0" applyFont="1" applyAlignment="1">
      <alignment vertical="center" wrapText="1"/>
    </xf>
    <xf numFmtId="0" fontId="68" fillId="0" borderId="0" xfId="0" applyFont="1" applyAlignment="1">
      <alignment horizontal="left" vertical="center" wrapText="1" indent="1"/>
    </xf>
    <xf numFmtId="176" fontId="8" fillId="0" borderId="0" xfId="54" applyNumberFormat="1" applyFont="1" applyBorder="1" applyAlignment="1">
      <alignment horizontal="right" vertical="center"/>
      <protection/>
    </xf>
    <xf numFmtId="0" fontId="68" fillId="0" borderId="10" xfId="0" applyFont="1" applyBorder="1" applyAlignment="1">
      <alignment horizontal="left" vertical="center" wrapText="1" indent="1"/>
    </xf>
    <xf numFmtId="0" fontId="69" fillId="0" borderId="10" xfId="0" applyFont="1" applyBorder="1" applyAlignment="1">
      <alignment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9" fillId="0" borderId="10" xfId="0" applyFont="1" applyBorder="1" applyAlignment="1">
      <alignment horizontal="left" vertical="center" wrapText="1" indent="1"/>
    </xf>
    <xf numFmtId="0" fontId="68" fillId="0" borderId="0" xfId="0" applyFont="1" applyAlignment="1">
      <alignment vertical="center" wrapText="1"/>
    </xf>
    <xf numFmtId="0" fontId="69" fillId="0" borderId="0" xfId="0" applyFont="1" applyAlignment="1">
      <alignment/>
    </xf>
    <xf numFmtId="0" fontId="68" fillId="0" borderId="10" xfId="0" applyFont="1" applyBorder="1" applyAlignment="1">
      <alignment vertical="center" wrapText="1"/>
    </xf>
    <xf numFmtId="3" fontId="69" fillId="0" borderId="0" xfId="0" applyNumberFormat="1" applyFont="1" applyAlignment="1">
      <alignment/>
    </xf>
    <xf numFmtId="3" fontId="70" fillId="0" borderId="0" xfId="0" applyNumberFormat="1" applyFont="1" applyAlignment="1">
      <alignment/>
    </xf>
    <xf numFmtId="0" fontId="68" fillId="0" borderId="0" xfId="0" applyFont="1" applyBorder="1" applyAlignment="1">
      <alignment vertical="center" wrapText="1"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vertical="center" wrapText="1"/>
      <protection/>
    </xf>
    <xf numFmtId="176" fontId="9" fillId="0" borderId="11" xfId="54" applyNumberFormat="1" applyFont="1" applyBorder="1" applyAlignment="1">
      <alignment horizontal="right" vertical="center"/>
      <protection/>
    </xf>
    <xf numFmtId="0" fontId="8" fillId="0" borderId="0" xfId="53" applyFont="1" applyFill="1" applyBorder="1" applyAlignment="1">
      <alignment vertical="center" wrapText="1"/>
      <protection/>
    </xf>
    <xf numFmtId="0" fontId="9" fillId="0" borderId="0" xfId="53" applyFont="1" applyFill="1" applyBorder="1" applyAlignment="1">
      <alignment vertical="center" wrapText="1"/>
      <protection/>
    </xf>
    <xf numFmtId="0" fontId="8" fillId="0" borderId="0" xfId="53" applyFont="1" applyBorder="1" applyAlignment="1">
      <alignment vertical="center"/>
      <protection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69" fillId="0" borderId="10" xfId="0" applyFont="1" applyFill="1" applyBorder="1" applyAlignment="1">
      <alignment horizontal="left" vertical="center" wrapText="1"/>
    </xf>
    <xf numFmtId="0" fontId="72" fillId="0" borderId="0" xfId="0" applyFont="1" applyFill="1" applyAlignment="1">
      <alignment horizontal="left" vertical="center" wrapText="1"/>
    </xf>
    <xf numFmtId="0" fontId="67" fillId="0" borderId="0" xfId="0" applyFont="1" applyFill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69" fillId="0" borderId="0" xfId="0" applyFont="1" applyAlignment="1">
      <alignment horizontal="left" vertical="center" wrapText="1"/>
    </xf>
    <xf numFmtId="0" fontId="68" fillId="0" borderId="10" xfId="0" applyFont="1" applyBorder="1" applyAlignment="1">
      <alignment horizontal="right" vertical="center" wrapText="1"/>
    </xf>
    <xf numFmtId="0" fontId="8" fillId="0" borderId="0" xfId="0" applyFont="1" applyBorder="1" applyAlignment="1">
      <alignment vertical="center"/>
    </xf>
    <xf numFmtId="0" fontId="71" fillId="0" borderId="0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11" xfId="53" applyFont="1" applyFill="1" applyBorder="1" applyAlignment="1">
      <alignment vertical="center" wrapText="1"/>
      <protection/>
    </xf>
    <xf numFmtId="176" fontId="9" fillId="0" borderId="12" xfId="54" applyNumberFormat="1" applyFont="1" applyBorder="1" applyAlignment="1">
      <alignment horizontal="right" vertical="center"/>
      <protection/>
    </xf>
    <xf numFmtId="0" fontId="61" fillId="0" borderId="0" xfId="0" applyFont="1" applyFill="1" applyAlignment="1">
      <alignment horizontal="left" vertical="center" wrapText="1"/>
    </xf>
    <xf numFmtId="0" fontId="69" fillId="0" borderId="0" xfId="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7" fillId="0" borderId="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176" fontId="9" fillId="0" borderId="0" xfId="54" applyNumberFormat="1" applyFont="1" applyFill="1" applyBorder="1" applyAlignment="1">
      <alignment horizontal="right" vertical="center"/>
      <protection/>
    </xf>
    <xf numFmtId="0" fontId="69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9" fillId="0" borderId="0" xfId="54" applyNumberFormat="1" applyFont="1" applyBorder="1" applyAlignment="1">
      <alignment horizontal="right" vertical="center"/>
      <protection/>
    </xf>
    <xf numFmtId="0" fontId="67" fillId="0" borderId="0" xfId="0" applyFont="1" applyBorder="1" applyAlignment="1">
      <alignment horizontal="left" vertical="center" wrapText="1"/>
    </xf>
    <xf numFmtId="0" fontId="67" fillId="0" borderId="10" xfId="0" applyFont="1" applyBorder="1" applyAlignment="1">
      <alignment horizontal="left" vertical="center" wrapText="1"/>
    </xf>
    <xf numFmtId="0" fontId="60" fillId="0" borderId="0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3" fontId="9" fillId="0" borderId="0" xfId="53" applyNumberFormat="1" applyFont="1" applyFill="1" applyBorder="1" applyAlignment="1">
      <alignment horizontal="center" vertical="center" wrapText="1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0" fontId="11" fillId="0" borderId="0" xfId="53" applyFont="1" applyBorder="1" applyAlignment="1">
      <alignment horizontal="left" vertical="center" wrapText="1"/>
      <protection/>
    </xf>
    <xf numFmtId="0" fontId="11" fillId="0" borderId="0" xfId="53" applyFont="1" applyBorder="1" applyAlignment="1">
      <alignment horizontal="left" vertical="center"/>
      <protection/>
    </xf>
    <xf numFmtId="3" fontId="9" fillId="0" borderId="11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зм" xfId="53"/>
    <cellStyle name="Обычный_ф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7"/>
  <sheetViews>
    <sheetView tabSelected="1" zoomScale="90" zoomScaleNormal="90" zoomScalePageLayoutView="0" workbookViewId="0" topLeftCell="A1">
      <pane xSplit="5" ySplit="4" topLeftCell="F4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72" sqref="M72"/>
    </sheetView>
  </sheetViews>
  <sheetFormatPr defaultColWidth="9.140625" defaultRowHeight="15"/>
  <cols>
    <col min="1" max="1" width="9.140625" style="22" customWidth="1"/>
    <col min="2" max="2" width="48.421875" style="22" customWidth="1"/>
    <col min="3" max="3" width="9.140625" style="22" customWidth="1"/>
    <col min="4" max="4" width="17.140625" style="22" customWidth="1"/>
    <col min="5" max="5" width="23.57421875" style="22" customWidth="1"/>
    <col min="6" max="16384" width="9.140625" style="22" customWidth="1"/>
  </cols>
  <sheetData>
    <row r="1" ht="14.25">
      <c r="B1" s="18" t="s">
        <v>96</v>
      </c>
    </row>
    <row r="2" spans="2:5" ht="29.25" customHeight="1">
      <c r="B2" s="90" t="s">
        <v>113</v>
      </c>
      <c r="C2" s="90"/>
      <c r="D2" s="90"/>
      <c r="E2" s="90"/>
    </row>
    <row r="3" ht="5.25" customHeight="1"/>
    <row r="4" spans="2:5" ht="24.75" thickBot="1">
      <c r="B4" s="25" t="s">
        <v>0</v>
      </c>
      <c r="C4" s="26" t="s">
        <v>1</v>
      </c>
      <c r="D4" s="27" t="s">
        <v>125</v>
      </c>
      <c r="E4" s="27" t="s">
        <v>126</v>
      </c>
    </row>
    <row r="5" ht="5.25" customHeight="1"/>
    <row r="6" spans="2:5" ht="14.25">
      <c r="B6" s="77" t="s">
        <v>2</v>
      </c>
      <c r="C6" s="29"/>
      <c r="D6" s="30"/>
      <c r="E6" s="30"/>
    </row>
    <row r="7" spans="2:5" ht="7.5" customHeight="1">
      <c r="B7" s="31"/>
      <c r="C7" s="29"/>
      <c r="D7" s="30"/>
      <c r="E7" s="30"/>
    </row>
    <row r="8" spans="2:5" ht="14.25">
      <c r="B8" s="77" t="s">
        <v>3</v>
      </c>
      <c r="C8" s="29"/>
      <c r="D8" s="32"/>
      <c r="E8" s="32"/>
    </row>
    <row r="9" spans="2:5" ht="14.25">
      <c r="B9" s="34" t="s">
        <v>4</v>
      </c>
      <c r="C9" s="29">
        <v>7</v>
      </c>
      <c r="D9" s="33">
        <v>1675226</v>
      </c>
      <c r="E9" s="33">
        <v>1707051</v>
      </c>
    </row>
    <row r="10" spans="2:5" ht="14.25">
      <c r="B10" s="34" t="s">
        <v>5</v>
      </c>
      <c r="C10" s="29">
        <v>8</v>
      </c>
      <c r="D10" s="33">
        <v>2784893</v>
      </c>
      <c r="E10" s="33">
        <v>2326144</v>
      </c>
    </row>
    <row r="11" spans="2:5" ht="14.25">
      <c r="B11" s="34" t="s">
        <v>119</v>
      </c>
      <c r="C11" s="29">
        <v>9</v>
      </c>
      <c r="D11" s="33">
        <v>1629956</v>
      </c>
      <c r="E11" s="33">
        <v>1658770</v>
      </c>
    </row>
    <row r="12" spans="2:5" ht="14.25">
      <c r="B12" s="34" t="s">
        <v>7</v>
      </c>
      <c r="C12" s="29">
        <v>10</v>
      </c>
      <c r="D12" s="33">
        <v>14593121</v>
      </c>
      <c r="E12" s="33">
        <v>13958122</v>
      </c>
    </row>
    <row r="13" spans="2:5" ht="14.25">
      <c r="B13" s="34" t="s">
        <v>8</v>
      </c>
      <c r="C13" s="29"/>
      <c r="D13" s="33">
        <v>342453</v>
      </c>
      <c r="E13" s="33">
        <v>342453</v>
      </c>
    </row>
    <row r="14" spans="2:5" ht="14.25">
      <c r="B14" s="34" t="s">
        <v>9</v>
      </c>
      <c r="C14" s="29">
        <v>11</v>
      </c>
      <c r="D14" s="33">
        <v>845823</v>
      </c>
      <c r="E14" s="33">
        <v>939664</v>
      </c>
    </row>
    <row r="15" spans="2:5" ht="15" thickBot="1">
      <c r="B15" s="35"/>
      <c r="C15" s="36"/>
      <c r="D15" s="37"/>
      <c r="E15" s="37"/>
    </row>
    <row r="16" spans="2:5" ht="7.5" customHeight="1">
      <c r="B16" s="31"/>
      <c r="C16" s="38"/>
      <c r="D16" s="33"/>
      <c r="E16" s="33"/>
    </row>
    <row r="17" spans="2:5" ht="14.25">
      <c r="B17" s="77" t="s">
        <v>10</v>
      </c>
      <c r="C17" s="38"/>
      <c r="D17" s="39">
        <f>SUM(D9:D14)</f>
        <v>21871472</v>
      </c>
      <c r="E17" s="39">
        <f>SUM(E9:E14)</f>
        <v>20932204</v>
      </c>
    </row>
    <row r="18" spans="2:5" ht="7.5" customHeight="1" thickBot="1">
      <c r="B18" s="40"/>
      <c r="C18" s="76"/>
      <c r="D18" s="37"/>
      <c r="E18" s="37"/>
    </row>
    <row r="19" spans="2:5" ht="7.5" customHeight="1">
      <c r="B19" s="31"/>
      <c r="C19" s="38"/>
      <c r="D19" s="33"/>
      <c r="E19" s="33"/>
    </row>
    <row r="20" spans="2:5" ht="14.25">
      <c r="B20" s="77" t="s">
        <v>11</v>
      </c>
      <c r="C20" s="29"/>
      <c r="D20" s="33"/>
      <c r="E20" s="33"/>
    </row>
    <row r="21" spans="2:5" ht="14.25">
      <c r="B21" s="34" t="s">
        <v>12</v>
      </c>
      <c r="C21" s="29">
        <v>12</v>
      </c>
      <c r="D21" s="33">
        <v>65007</v>
      </c>
      <c r="E21" s="33">
        <v>67524</v>
      </c>
    </row>
    <row r="22" spans="2:5" ht="14.25">
      <c r="B22" s="34" t="s">
        <v>6</v>
      </c>
      <c r="C22" s="29">
        <v>13</v>
      </c>
      <c r="D22" s="33">
        <v>17433507</v>
      </c>
      <c r="E22" s="33">
        <v>18499872</v>
      </c>
    </row>
    <row r="23" spans="2:5" ht="14.25">
      <c r="B23" s="34" t="s">
        <v>13</v>
      </c>
      <c r="C23" s="29">
        <v>14</v>
      </c>
      <c r="D23" s="33">
        <v>130301</v>
      </c>
      <c r="E23" s="33">
        <v>131940</v>
      </c>
    </row>
    <row r="24" spans="2:5" ht="14.25">
      <c r="B24" s="34" t="s">
        <v>14</v>
      </c>
      <c r="C24" s="29">
        <v>15</v>
      </c>
      <c r="D24" s="33">
        <v>232464</v>
      </c>
      <c r="E24" s="33">
        <v>213632</v>
      </c>
    </row>
    <row r="25" spans="2:5" ht="15" thickBot="1">
      <c r="B25" s="40"/>
      <c r="C25" s="26"/>
      <c r="D25" s="37"/>
      <c r="E25" s="37"/>
    </row>
    <row r="26" spans="2:5" ht="7.5" customHeight="1">
      <c r="B26" s="31"/>
      <c r="C26" s="38"/>
      <c r="D26" s="33"/>
      <c r="E26" s="33"/>
    </row>
    <row r="27" spans="2:5" ht="14.25">
      <c r="B27" s="77" t="s">
        <v>15</v>
      </c>
      <c r="C27" s="38"/>
      <c r="D27" s="39">
        <f>SUM(D21:D24)</f>
        <v>17861279</v>
      </c>
      <c r="E27" s="39">
        <f>SUM(E21:E24)</f>
        <v>18912968</v>
      </c>
    </row>
    <row r="28" spans="2:5" ht="7.5" customHeight="1" thickBot="1">
      <c r="B28" s="40"/>
      <c r="C28" s="76"/>
      <c r="D28" s="37"/>
      <c r="E28" s="37"/>
    </row>
    <row r="29" spans="2:5" ht="7.5" customHeight="1">
      <c r="B29" s="31"/>
      <c r="C29" s="38"/>
      <c r="D29" s="33"/>
      <c r="E29" s="33"/>
    </row>
    <row r="30" spans="2:5" ht="14.25">
      <c r="B30" s="77" t="s">
        <v>16</v>
      </c>
      <c r="C30" s="38"/>
      <c r="D30" s="39">
        <f>D17+D27</f>
        <v>39732751</v>
      </c>
      <c r="E30" s="39">
        <f>E17+E27</f>
        <v>39845172</v>
      </c>
    </row>
    <row r="31" spans="2:5" ht="7.5" customHeight="1" thickBot="1">
      <c r="B31" s="78"/>
      <c r="C31" s="26"/>
      <c r="D31" s="37"/>
      <c r="E31" s="37"/>
    </row>
    <row r="32" spans="2:5" ht="7.5" customHeight="1">
      <c r="B32" s="77"/>
      <c r="C32" s="38"/>
      <c r="D32" s="33"/>
      <c r="E32" s="33"/>
    </row>
    <row r="33" spans="2:5" ht="14.25">
      <c r="B33" s="77" t="s">
        <v>17</v>
      </c>
      <c r="C33" s="29"/>
      <c r="D33" s="33"/>
      <c r="E33" s="33"/>
    </row>
    <row r="34" spans="2:5" ht="7.5" customHeight="1">
      <c r="B34" s="31"/>
      <c r="C34" s="75"/>
      <c r="D34" s="30"/>
      <c r="E34" s="30"/>
    </row>
    <row r="35" spans="2:5" ht="14.25">
      <c r="B35" s="34" t="s">
        <v>18</v>
      </c>
      <c r="C35" s="29">
        <v>4</v>
      </c>
      <c r="D35" s="33">
        <v>29781529</v>
      </c>
      <c r="E35" s="33">
        <v>29781529</v>
      </c>
    </row>
    <row r="36" spans="2:5" ht="14.25">
      <c r="B36" s="34" t="s">
        <v>19</v>
      </c>
      <c r="C36" s="29">
        <v>4</v>
      </c>
      <c r="D36" s="33">
        <v>314270</v>
      </c>
      <c r="E36" s="33">
        <v>314270</v>
      </c>
    </row>
    <row r="37" spans="2:5" ht="14.25">
      <c r="B37" s="34" t="s">
        <v>20</v>
      </c>
      <c r="C37" s="29">
        <v>4</v>
      </c>
      <c r="D37" s="33">
        <v>-618111</v>
      </c>
      <c r="E37" s="33">
        <v>-618111</v>
      </c>
    </row>
    <row r="38" spans="2:5" ht="14.25">
      <c r="B38" s="34" t="s">
        <v>21</v>
      </c>
      <c r="C38" s="29"/>
      <c r="D38" s="33">
        <v>-783</v>
      </c>
      <c r="E38" s="33">
        <v>-783</v>
      </c>
    </row>
    <row r="39" spans="2:5" ht="14.25">
      <c r="B39" s="34" t="s">
        <v>22</v>
      </c>
      <c r="C39" s="29"/>
      <c r="D39" s="33">
        <v>-12910884</v>
      </c>
      <c r="E39" s="33">
        <v>-12383501</v>
      </c>
    </row>
    <row r="40" spans="2:5" ht="7.5" customHeight="1" thickBot="1">
      <c r="B40" s="40"/>
      <c r="C40" s="76"/>
      <c r="D40" s="37"/>
      <c r="E40" s="37"/>
    </row>
    <row r="41" spans="2:5" ht="7.5" customHeight="1">
      <c r="B41" s="31"/>
      <c r="C41" s="38"/>
      <c r="D41" s="33"/>
      <c r="E41" s="33"/>
    </row>
    <row r="42" spans="2:5" ht="14.25">
      <c r="B42" s="77" t="s">
        <v>23</v>
      </c>
      <c r="C42" s="38"/>
      <c r="D42" s="33">
        <f>SUM(D35:D39)</f>
        <v>16566021</v>
      </c>
      <c r="E42" s="33">
        <f>SUM(E35:E39)</f>
        <v>17093404</v>
      </c>
    </row>
    <row r="43" spans="2:5" ht="7.5" customHeight="1">
      <c r="B43" s="77"/>
      <c r="C43" s="75"/>
      <c r="D43" s="30"/>
      <c r="E43" s="30"/>
    </row>
    <row r="44" spans="2:5" ht="14.25">
      <c r="B44" s="34" t="s">
        <v>24</v>
      </c>
      <c r="C44" s="29"/>
      <c r="D44" s="33">
        <v>-148361</v>
      </c>
      <c r="E44" s="33">
        <v>-159098</v>
      </c>
    </row>
    <row r="45" spans="2:5" ht="7.5" customHeight="1" thickBot="1">
      <c r="B45" s="40"/>
      <c r="C45" s="76"/>
      <c r="D45" s="37"/>
      <c r="E45" s="37"/>
    </row>
    <row r="46" spans="2:5" ht="14.25">
      <c r="B46" s="28"/>
      <c r="C46" s="29"/>
      <c r="D46" s="33"/>
      <c r="E46" s="33"/>
    </row>
    <row r="47" spans="2:5" ht="14.25">
      <c r="B47" s="77" t="s">
        <v>25</v>
      </c>
      <c r="C47" s="38"/>
      <c r="D47" s="39">
        <f>D42+D44</f>
        <v>16417660</v>
      </c>
      <c r="E47" s="39">
        <f>E42+E44</f>
        <v>16934306</v>
      </c>
    </row>
    <row r="48" spans="2:5" ht="7.5" customHeight="1" thickBot="1">
      <c r="B48" s="78"/>
      <c r="C48" s="76"/>
      <c r="D48" s="37"/>
      <c r="E48" s="37"/>
    </row>
    <row r="49" spans="2:5" ht="7.5" customHeight="1">
      <c r="B49" s="77"/>
      <c r="C49" s="38"/>
      <c r="D49" s="33"/>
      <c r="E49" s="33"/>
    </row>
    <row r="50" spans="2:5" ht="14.25">
      <c r="B50" s="77" t="s">
        <v>26</v>
      </c>
      <c r="C50" s="29"/>
      <c r="D50" s="33"/>
      <c r="E50" s="33"/>
    </row>
    <row r="51" spans="2:5" ht="7.5" customHeight="1">
      <c r="B51" s="31"/>
      <c r="C51" s="75"/>
      <c r="D51" s="30"/>
      <c r="E51" s="30"/>
    </row>
    <row r="52" spans="2:5" ht="14.25">
      <c r="B52" s="77" t="s">
        <v>27</v>
      </c>
      <c r="C52" s="29"/>
      <c r="D52" s="33"/>
      <c r="E52" s="33"/>
    </row>
    <row r="53" spans="2:5" ht="14.25">
      <c r="B53" s="34" t="s">
        <v>28</v>
      </c>
      <c r="C53" s="29"/>
      <c r="D53" s="33">
        <v>35574</v>
      </c>
      <c r="E53" s="33">
        <v>35574</v>
      </c>
    </row>
    <row r="54" spans="2:5" ht="14.25">
      <c r="B54" s="34" t="s">
        <v>29</v>
      </c>
      <c r="C54" s="41">
        <v>16</v>
      </c>
      <c r="D54" s="33">
        <v>2407973</v>
      </c>
      <c r="E54" s="33">
        <v>2411765</v>
      </c>
    </row>
    <row r="55" spans="2:5" ht="14.25">
      <c r="B55" s="34" t="s">
        <v>30</v>
      </c>
      <c r="C55" s="29"/>
      <c r="D55" s="33">
        <v>55511</v>
      </c>
      <c r="E55" s="33">
        <v>55511</v>
      </c>
    </row>
    <row r="56" spans="2:5" ht="14.25">
      <c r="B56" s="34" t="s">
        <v>31</v>
      </c>
      <c r="C56" s="29"/>
      <c r="D56" s="33">
        <v>14376</v>
      </c>
      <c r="E56" s="33">
        <v>14376</v>
      </c>
    </row>
    <row r="57" spans="2:5" ht="14.25">
      <c r="B57" s="34" t="s">
        <v>32</v>
      </c>
      <c r="C57" s="29">
        <v>17</v>
      </c>
      <c r="D57" s="33">
        <v>3945330</v>
      </c>
      <c r="E57" s="33">
        <v>3945330</v>
      </c>
    </row>
    <row r="58" spans="2:5" ht="7.5" customHeight="1" thickBot="1">
      <c r="B58" s="40"/>
      <c r="C58" s="76"/>
      <c r="D58" s="37"/>
      <c r="E58" s="37"/>
    </row>
    <row r="59" spans="2:5" ht="7.5" customHeight="1">
      <c r="B59" s="31"/>
      <c r="C59" s="38"/>
      <c r="D59" s="33"/>
      <c r="E59" s="33"/>
    </row>
    <row r="60" spans="2:5" ht="14.25">
      <c r="B60" s="77" t="s">
        <v>33</v>
      </c>
      <c r="C60" s="42"/>
      <c r="D60" s="39">
        <f>SUM(D53:D57)</f>
        <v>6458764</v>
      </c>
      <c r="E60" s="39">
        <f>SUM(E53:E57)</f>
        <v>6462556</v>
      </c>
    </row>
    <row r="61" spans="2:5" ht="7.5" customHeight="1" thickBot="1">
      <c r="B61" s="40"/>
      <c r="C61" s="76"/>
      <c r="D61" s="37"/>
      <c r="E61" s="37"/>
    </row>
    <row r="62" spans="2:5" ht="7.5" customHeight="1">
      <c r="B62" s="31"/>
      <c r="C62" s="38"/>
      <c r="D62" s="33"/>
      <c r="E62" s="33"/>
    </row>
    <row r="63" spans="2:5" ht="14.25">
      <c r="B63" s="77" t="s">
        <v>34</v>
      </c>
      <c r="C63" s="29"/>
      <c r="D63" s="33"/>
      <c r="E63" s="33"/>
    </row>
    <row r="64" spans="2:5" ht="14.25">
      <c r="B64" s="34" t="s">
        <v>29</v>
      </c>
      <c r="C64" s="41">
        <v>16</v>
      </c>
      <c r="D64" s="33">
        <v>16083370</v>
      </c>
      <c r="E64" s="33">
        <v>15547780</v>
      </c>
    </row>
    <row r="65" spans="2:5" ht="14.25">
      <c r="B65" s="34" t="s">
        <v>35</v>
      </c>
      <c r="C65" s="29">
        <v>18</v>
      </c>
      <c r="D65" s="33">
        <v>772957</v>
      </c>
      <c r="E65" s="33">
        <v>900530</v>
      </c>
    </row>
    <row r="66" spans="2:5" ht="7.5" customHeight="1" thickBot="1">
      <c r="B66" s="40"/>
      <c r="C66" s="76"/>
      <c r="D66" s="37"/>
      <c r="E66" s="37"/>
    </row>
    <row r="67" spans="2:5" ht="7.5" customHeight="1">
      <c r="B67" s="31"/>
      <c r="C67" s="38"/>
      <c r="D67" s="33"/>
      <c r="E67" s="33"/>
    </row>
    <row r="68" spans="2:5" ht="14.25">
      <c r="B68" s="77" t="s">
        <v>36</v>
      </c>
      <c r="C68" s="29"/>
      <c r="D68" s="39">
        <f>SUM(D64:D65)</f>
        <v>16856327</v>
      </c>
      <c r="E68" s="39">
        <f>SUM(E64:E65)</f>
        <v>16448310</v>
      </c>
    </row>
    <row r="69" spans="2:5" ht="7.5" customHeight="1" thickBot="1">
      <c r="B69" s="40"/>
      <c r="C69" s="76"/>
      <c r="D69" s="37"/>
      <c r="E69" s="37"/>
    </row>
    <row r="70" spans="2:5" ht="7.5" customHeight="1">
      <c r="B70" s="31"/>
      <c r="C70" s="38"/>
      <c r="D70" s="33"/>
      <c r="E70" s="33"/>
    </row>
    <row r="71" spans="2:5" ht="14.25">
      <c r="B71" s="77" t="s">
        <v>37</v>
      </c>
      <c r="C71" s="38"/>
      <c r="D71" s="39">
        <f>D60+D68</f>
        <v>23315091</v>
      </c>
      <c r="E71" s="39">
        <f>E60+E68</f>
        <v>22910866</v>
      </c>
    </row>
    <row r="72" spans="2:5" ht="7.5" customHeight="1" thickBot="1">
      <c r="B72" s="78"/>
      <c r="C72" s="76"/>
      <c r="D72" s="37"/>
      <c r="E72" s="37"/>
    </row>
    <row r="73" spans="2:5" ht="7.5" customHeight="1">
      <c r="B73" s="77"/>
      <c r="C73" s="38"/>
      <c r="D73" s="33"/>
      <c r="E73" s="33"/>
    </row>
    <row r="74" spans="2:5" ht="15" thickBot="1">
      <c r="B74" s="78" t="s">
        <v>38</v>
      </c>
      <c r="C74" s="26"/>
      <c r="D74" s="43">
        <f>D47+D71</f>
        <v>39732751</v>
      </c>
      <c r="E74" s="43">
        <f>E47+E71</f>
        <v>39845172</v>
      </c>
    </row>
    <row r="75" spans="2:5" ht="14.25">
      <c r="B75" s="77"/>
      <c r="C75" s="38"/>
      <c r="D75" s="33"/>
      <c r="E75" s="33"/>
    </row>
    <row r="76" spans="2:5" ht="14.25">
      <c r="B76" s="34" t="s">
        <v>39</v>
      </c>
      <c r="C76" s="29">
        <v>4</v>
      </c>
      <c r="D76" s="44">
        <v>0.49</v>
      </c>
      <c r="E76" s="44">
        <v>0.53</v>
      </c>
    </row>
    <row r="77" spans="2:5" ht="15" thickBot="1">
      <c r="B77" s="79" t="s">
        <v>40</v>
      </c>
      <c r="C77" s="36">
        <v>4</v>
      </c>
      <c r="D77" s="45">
        <v>32.03</v>
      </c>
      <c r="E77" s="45">
        <v>31.53</v>
      </c>
    </row>
    <row r="78" spans="2:5" ht="14.25">
      <c r="B78" s="46"/>
      <c r="C78" s="46"/>
      <c r="D78" s="46"/>
      <c r="E78" s="46"/>
    </row>
    <row r="79" spans="2:5" ht="14.25">
      <c r="B79" s="46"/>
      <c r="C79" s="46"/>
      <c r="D79" s="47"/>
      <c r="E79" s="47"/>
    </row>
    <row r="80" spans="2:5" ht="14.25">
      <c r="B80" s="85" t="s">
        <v>133</v>
      </c>
      <c r="C80" s="48"/>
      <c r="D80" s="85" t="s">
        <v>134</v>
      </c>
      <c r="E80" s="33"/>
    </row>
    <row r="81" spans="2:5" ht="14.25">
      <c r="B81" s="49" t="s">
        <v>118</v>
      </c>
      <c r="C81" s="30"/>
      <c r="D81" s="91" t="s">
        <v>74</v>
      </c>
      <c r="E81" s="91"/>
    </row>
    <row r="82" spans="2:5" ht="14.25">
      <c r="B82" s="49" t="s">
        <v>140</v>
      </c>
      <c r="C82" s="30"/>
      <c r="D82" s="92" t="s">
        <v>41</v>
      </c>
      <c r="E82" s="92"/>
    </row>
    <row r="85" ht="14.25">
      <c r="B85" s="23"/>
    </row>
    <row r="87" spans="4:5" ht="14.25">
      <c r="D87" s="24"/>
      <c r="E87" s="24"/>
    </row>
  </sheetData>
  <sheetProtection/>
  <mergeCells count="3">
    <mergeCell ref="B2:E2"/>
    <mergeCell ref="D81:E81"/>
    <mergeCell ref="D82:E82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88"/>
  <sheetViews>
    <sheetView zoomScale="90" zoomScaleNormal="90" zoomScalePageLayoutView="0" workbookViewId="0" topLeftCell="A1">
      <pane xSplit="5" ySplit="5" topLeftCell="F38" activePane="bottomRight" state="frozen"/>
      <selection pane="topLeft" activeCell="A1" sqref="A1"/>
      <selection pane="topRight" activeCell="F1" sqref="F1"/>
      <selection pane="bottomLeft" activeCell="A6" sqref="A6"/>
      <selection pane="bottomRight" activeCell="L43" sqref="L43"/>
    </sheetView>
  </sheetViews>
  <sheetFormatPr defaultColWidth="9.140625" defaultRowHeight="15"/>
  <cols>
    <col min="1" max="1" width="6.8515625" style="19" customWidth="1"/>
    <col min="2" max="2" width="55.421875" style="19" customWidth="1"/>
    <col min="3" max="3" width="7.57421875" style="19" customWidth="1"/>
    <col min="4" max="4" width="19.00390625" style="20" customWidth="1"/>
    <col min="5" max="5" width="18.8515625" style="20" customWidth="1"/>
    <col min="6" max="16384" width="9.140625" style="19" customWidth="1"/>
  </cols>
  <sheetData>
    <row r="1" ht="12.75">
      <c r="B1" s="18" t="s">
        <v>96</v>
      </c>
    </row>
    <row r="2" spans="2:5" ht="29.25" customHeight="1">
      <c r="B2" s="93" t="s">
        <v>139</v>
      </c>
      <c r="C2" s="93"/>
      <c r="D2" s="93"/>
      <c r="E2" s="93"/>
    </row>
    <row r="3" ht="5.25" customHeight="1">
      <c r="B3" s="21"/>
    </row>
    <row r="4" spans="2:5" ht="15" customHeight="1">
      <c r="B4" s="96" t="s">
        <v>0</v>
      </c>
      <c r="C4" s="94" t="s">
        <v>1</v>
      </c>
      <c r="D4" s="98" t="s">
        <v>112</v>
      </c>
      <c r="E4" s="98"/>
    </row>
    <row r="5" spans="2:5" ht="24.75" thickBot="1">
      <c r="B5" s="97"/>
      <c r="C5" s="95"/>
      <c r="D5" s="27" t="s">
        <v>123</v>
      </c>
      <c r="E5" s="27" t="s">
        <v>124</v>
      </c>
    </row>
    <row r="6" spans="2:5" s="22" customFormat="1" ht="7.5" customHeight="1">
      <c r="B6" s="31"/>
      <c r="C6" s="38"/>
      <c r="D6" s="33"/>
      <c r="E6" s="33"/>
    </row>
    <row r="7" spans="2:5" ht="12">
      <c r="B7" s="80" t="s">
        <v>42</v>
      </c>
      <c r="C7" s="29"/>
      <c r="D7" s="33"/>
      <c r="E7" s="33"/>
    </row>
    <row r="8" spans="2:5" s="22" customFormat="1" ht="7.5" customHeight="1" thickBot="1">
      <c r="B8" s="40"/>
      <c r="C8" s="76"/>
      <c r="D8" s="37"/>
      <c r="E8" s="37"/>
    </row>
    <row r="9" spans="2:5" ht="12">
      <c r="B9" s="31"/>
      <c r="C9" s="38"/>
      <c r="D9" s="33"/>
      <c r="E9" s="33"/>
    </row>
    <row r="10" spans="2:5" ht="12">
      <c r="B10" s="34" t="s">
        <v>43</v>
      </c>
      <c r="C10" s="29">
        <v>19</v>
      </c>
      <c r="D10" s="33">
        <v>131118</v>
      </c>
      <c r="E10" s="33">
        <v>97183</v>
      </c>
    </row>
    <row r="11" spans="2:5" ht="12.75" thickBot="1">
      <c r="B11" s="79" t="s">
        <v>44</v>
      </c>
      <c r="C11" s="36">
        <v>20</v>
      </c>
      <c r="D11" s="37">
        <v>-162023</v>
      </c>
      <c r="E11" s="37">
        <v>-145620</v>
      </c>
    </row>
    <row r="12" spans="2:5" s="22" customFormat="1" ht="7.5" customHeight="1">
      <c r="B12" s="31"/>
      <c r="C12" s="38"/>
      <c r="D12" s="33"/>
      <c r="E12" s="33"/>
    </row>
    <row r="13" spans="2:5" ht="12">
      <c r="B13" s="77" t="s">
        <v>45</v>
      </c>
      <c r="C13" s="38"/>
      <c r="D13" s="39">
        <f>SUM(D10:D11)</f>
        <v>-30905</v>
      </c>
      <c r="E13" s="39">
        <f>SUM(E10:E11)</f>
        <v>-48437</v>
      </c>
    </row>
    <row r="14" spans="2:5" ht="12">
      <c r="B14" s="34" t="s">
        <v>46</v>
      </c>
      <c r="C14" s="29">
        <v>21</v>
      </c>
      <c r="D14" s="33">
        <v>148562</v>
      </c>
      <c r="E14" s="33">
        <v>563243</v>
      </c>
    </row>
    <row r="15" spans="2:5" ht="12">
      <c r="B15" s="34" t="s">
        <v>47</v>
      </c>
      <c r="C15" s="29">
        <v>22</v>
      </c>
      <c r="D15" s="33">
        <v>-819133</v>
      </c>
      <c r="E15" s="33">
        <v>-457573</v>
      </c>
    </row>
    <row r="16" spans="2:5" ht="12">
      <c r="B16" s="34" t="s">
        <v>48</v>
      </c>
      <c r="C16" s="29">
        <v>23</v>
      </c>
      <c r="D16" s="33">
        <v>-22321</v>
      </c>
      <c r="E16" s="33">
        <v>-12073</v>
      </c>
    </row>
    <row r="17" spans="2:5" ht="12">
      <c r="B17" s="34" t="s">
        <v>49</v>
      </c>
      <c r="C17" s="29">
        <v>24</v>
      </c>
      <c r="D17" s="33">
        <v>-6035</v>
      </c>
      <c r="E17" s="33">
        <v>-309262</v>
      </c>
    </row>
    <row r="18" spans="2:5" ht="6" customHeight="1" thickBot="1">
      <c r="B18" s="35"/>
      <c r="C18" s="36"/>
      <c r="D18" s="37"/>
      <c r="E18" s="37"/>
    </row>
    <row r="19" spans="2:5" s="22" customFormat="1" ht="7.5" customHeight="1">
      <c r="B19" s="31"/>
      <c r="C19" s="38"/>
      <c r="D19" s="33"/>
      <c r="E19" s="33"/>
    </row>
    <row r="20" spans="2:5" ht="12">
      <c r="B20" s="77" t="s">
        <v>50</v>
      </c>
      <c r="C20" s="38"/>
      <c r="D20" s="39">
        <f>SUM(D13:D17)</f>
        <v>-729832</v>
      </c>
      <c r="E20" s="39">
        <f>SUM(E13:E17)</f>
        <v>-264102</v>
      </c>
    </row>
    <row r="21" spans="2:5" ht="7.5" customHeight="1">
      <c r="B21" s="34"/>
      <c r="C21" s="29"/>
      <c r="D21" s="33"/>
      <c r="E21" s="33"/>
    </row>
    <row r="22" spans="2:5" ht="12">
      <c r="B22" s="34" t="s">
        <v>51</v>
      </c>
      <c r="C22" s="29">
        <v>25</v>
      </c>
      <c r="D22" s="33">
        <v>1263228</v>
      </c>
      <c r="E22" s="33">
        <v>1399891</v>
      </c>
    </row>
    <row r="23" spans="2:5" ht="12">
      <c r="B23" s="34" t="s">
        <v>52</v>
      </c>
      <c r="C23" s="29">
        <v>26</v>
      </c>
      <c r="D23" s="33">
        <v>-1050042</v>
      </c>
      <c r="E23" s="33">
        <v>-909450</v>
      </c>
    </row>
    <row r="24" spans="2:5" ht="12">
      <c r="B24" s="34" t="s">
        <v>53</v>
      </c>
      <c r="C24" s="29"/>
      <c r="D24" s="33"/>
      <c r="E24" s="33"/>
    </row>
    <row r="25" spans="2:5" ht="6" customHeight="1" thickBot="1">
      <c r="B25" s="35"/>
      <c r="C25" s="36"/>
      <c r="D25" s="37"/>
      <c r="E25" s="37"/>
    </row>
    <row r="26" spans="2:5" s="22" customFormat="1" ht="7.5" customHeight="1">
      <c r="B26" s="31"/>
      <c r="C26" s="38"/>
      <c r="D26" s="33"/>
      <c r="E26" s="33"/>
    </row>
    <row r="27" spans="2:5" ht="12">
      <c r="B27" s="77" t="s">
        <v>54</v>
      </c>
      <c r="C27" s="38"/>
      <c r="D27" s="39">
        <f>SUM(D20:D24)</f>
        <v>-516646</v>
      </c>
      <c r="E27" s="39">
        <f>SUM(E20:E24)</f>
        <v>226339</v>
      </c>
    </row>
    <row r="28" spans="2:5" ht="6" customHeight="1">
      <c r="B28" s="28"/>
      <c r="C28" s="29"/>
      <c r="D28" s="33"/>
      <c r="E28" s="33"/>
    </row>
    <row r="29" spans="2:5" ht="12">
      <c r="B29" s="30" t="s">
        <v>55</v>
      </c>
      <c r="C29" s="29"/>
      <c r="D29" s="33"/>
      <c r="E29" s="33"/>
    </row>
    <row r="30" spans="2:5" s="22" customFormat="1" ht="7.5" customHeight="1" thickBot="1">
      <c r="B30" s="40"/>
      <c r="C30" s="76"/>
      <c r="D30" s="37"/>
      <c r="E30" s="37"/>
    </row>
    <row r="31" spans="2:5" s="22" customFormat="1" ht="7.5" customHeight="1">
      <c r="B31" s="31"/>
      <c r="C31" s="38"/>
      <c r="D31" s="33"/>
      <c r="E31" s="33"/>
    </row>
    <row r="32" spans="2:5" ht="12">
      <c r="B32" s="77" t="s">
        <v>56</v>
      </c>
      <c r="C32" s="38"/>
      <c r="D32" s="39">
        <f>D27+D29</f>
        <v>-516646</v>
      </c>
      <c r="E32" s="39">
        <f>E27+E29</f>
        <v>226339</v>
      </c>
    </row>
    <row r="33" spans="2:5" s="22" customFormat="1" ht="7.5" customHeight="1" thickBot="1">
      <c r="B33" s="40"/>
      <c r="C33" s="76"/>
      <c r="D33" s="37"/>
      <c r="E33" s="37"/>
    </row>
    <row r="34" spans="2:5" s="22" customFormat="1" ht="7.5" customHeight="1">
      <c r="B34" s="31"/>
      <c r="C34" s="38"/>
      <c r="D34" s="33"/>
      <c r="E34" s="33"/>
    </row>
    <row r="35" spans="2:5" ht="12">
      <c r="B35" s="80" t="s">
        <v>57</v>
      </c>
      <c r="C35" s="29"/>
      <c r="D35" s="33"/>
      <c r="E35" s="33"/>
    </row>
    <row r="36" spans="2:5" ht="12">
      <c r="B36" s="28"/>
      <c r="C36" s="30"/>
      <c r="D36" s="33"/>
      <c r="E36" s="33"/>
    </row>
    <row r="37" spans="2:5" ht="12">
      <c r="B37" s="30" t="s">
        <v>58</v>
      </c>
      <c r="C37" s="29"/>
      <c r="D37" s="33"/>
      <c r="E37" s="33"/>
    </row>
    <row r="38" spans="2:5" s="22" customFormat="1" ht="7.5" customHeight="1" thickBot="1">
      <c r="B38" s="40"/>
      <c r="C38" s="76"/>
      <c r="D38" s="37"/>
      <c r="E38" s="37"/>
    </row>
    <row r="39" spans="2:5" s="22" customFormat="1" ht="7.5" customHeight="1">
      <c r="B39" s="31"/>
      <c r="C39" s="38"/>
      <c r="D39" s="33"/>
      <c r="E39" s="33"/>
    </row>
    <row r="40" spans="2:5" ht="12">
      <c r="B40" s="77" t="s">
        <v>59</v>
      </c>
      <c r="C40" s="38"/>
      <c r="D40" s="39">
        <f>D32+D37</f>
        <v>-516646</v>
      </c>
      <c r="E40" s="39">
        <f>E32+E37</f>
        <v>226339</v>
      </c>
    </row>
    <row r="41" spans="2:5" s="22" customFormat="1" ht="7.5" customHeight="1" thickBot="1">
      <c r="B41" s="40"/>
      <c r="C41" s="76"/>
      <c r="D41" s="37"/>
      <c r="E41" s="37"/>
    </row>
    <row r="42" spans="2:5" s="22" customFormat="1" ht="7.5" customHeight="1">
      <c r="B42" s="31"/>
      <c r="C42" s="38"/>
      <c r="D42" s="33"/>
      <c r="E42" s="33"/>
    </row>
    <row r="43" spans="2:5" ht="12">
      <c r="B43" s="80" t="s">
        <v>60</v>
      </c>
      <c r="C43" s="50"/>
      <c r="D43" s="33"/>
      <c r="E43" s="33"/>
    </row>
    <row r="44" spans="2:5" ht="33" customHeight="1">
      <c r="B44" s="51" t="s">
        <v>61</v>
      </c>
      <c r="C44" s="50"/>
      <c r="D44" s="33"/>
      <c r="E44" s="33"/>
    </row>
    <row r="45" spans="2:5" ht="19.5" customHeight="1">
      <c r="B45" s="81" t="s">
        <v>62</v>
      </c>
      <c r="C45" s="29"/>
      <c r="D45" s="33"/>
      <c r="E45" s="33"/>
    </row>
    <row r="46" spans="2:5" ht="11.25" customHeight="1">
      <c r="B46" s="81" t="s">
        <v>63</v>
      </c>
      <c r="C46" s="29"/>
      <c r="D46" s="33"/>
      <c r="E46" s="33"/>
    </row>
    <row r="47" spans="2:5" s="22" customFormat="1" ht="7.5" customHeight="1" thickBot="1">
      <c r="B47" s="40"/>
      <c r="C47" s="76"/>
      <c r="D47" s="37"/>
      <c r="E47" s="37"/>
    </row>
    <row r="48" spans="2:5" ht="12">
      <c r="B48" s="52" t="s">
        <v>64</v>
      </c>
      <c r="C48" s="29"/>
      <c r="D48" s="39">
        <f>D44+D45+D46</f>
        <v>0</v>
      </c>
      <c r="E48" s="39">
        <f>E44+E45+E46</f>
        <v>0</v>
      </c>
    </row>
    <row r="49" spans="2:5" s="22" customFormat="1" ht="7.5" customHeight="1" thickBot="1">
      <c r="B49" s="40"/>
      <c r="C49" s="76"/>
      <c r="D49" s="37"/>
      <c r="E49" s="37"/>
    </row>
    <row r="50" spans="2:5" s="22" customFormat="1" ht="7.5" customHeight="1">
      <c r="B50" s="31"/>
      <c r="C50" s="38"/>
      <c r="D50" s="33"/>
      <c r="E50" s="33"/>
    </row>
    <row r="51" spans="2:5" ht="12">
      <c r="B51" s="77" t="s">
        <v>65</v>
      </c>
      <c r="C51" s="38"/>
      <c r="D51" s="39">
        <f>D40+D48</f>
        <v>-516646</v>
      </c>
      <c r="E51" s="39">
        <f>E40+E48</f>
        <v>226339</v>
      </c>
    </row>
    <row r="52" spans="2:5" ht="6" customHeight="1" thickBot="1">
      <c r="B52" s="35"/>
      <c r="C52" s="36"/>
      <c r="D52" s="37"/>
      <c r="E52" s="37"/>
    </row>
    <row r="53" spans="2:5" s="22" customFormat="1" ht="7.5" customHeight="1">
      <c r="B53" s="31"/>
      <c r="C53" s="38"/>
      <c r="D53" s="33"/>
      <c r="E53" s="33"/>
    </row>
    <row r="54" spans="2:5" ht="12">
      <c r="B54" s="77" t="s">
        <v>66</v>
      </c>
      <c r="C54" s="38"/>
      <c r="D54" s="33"/>
      <c r="E54" s="33"/>
    </row>
    <row r="55" spans="2:5" ht="12">
      <c r="B55" s="34" t="s">
        <v>67</v>
      </c>
      <c r="C55" s="29"/>
      <c r="D55" s="33">
        <v>-527383.2987</v>
      </c>
      <c r="E55" s="33">
        <v>220921</v>
      </c>
    </row>
    <row r="56" spans="2:5" ht="12">
      <c r="B56" s="34" t="s">
        <v>68</v>
      </c>
      <c r="C56" s="29"/>
      <c r="D56" s="33">
        <v>10737.2987</v>
      </c>
      <c r="E56" s="33">
        <v>5418</v>
      </c>
    </row>
    <row r="57" spans="2:5" s="22" customFormat="1" ht="7.5" customHeight="1" thickBot="1">
      <c r="B57" s="40"/>
      <c r="C57" s="76"/>
      <c r="D57" s="37"/>
      <c r="E57" s="37"/>
    </row>
    <row r="58" spans="2:5" s="22" customFormat="1" ht="7.5" customHeight="1">
      <c r="B58" s="31"/>
      <c r="C58" s="38"/>
      <c r="D58" s="33"/>
      <c r="E58" s="33"/>
    </row>
    <row r="59" spans="2:5" ht="12">
      <c r="B59" s="77" t="s">
        <v>59</v>
      </c>
      <c r="C59" s="38"/>
      <c r="D59" s="39">
        <f>D55+D56</f>
        <v>-516646.00000000006</v>
      </c>
      <c r="E59" s="39">
        <f>E55+E56</f>
        <v>226339</v>
      </c>
    </row>
    <row r="60" spans="2:5" ht="6" customHeight="1" thickBot="1">
      <c r="B60" s="35"/>
      <c r="C60" s="36"/>
      <c r="D60" s="37"/>
      <c r="E60" s="37"/>
    </row>
    <row r="61" spans="2:5" s="22" customFormat="1" ht="7.5" customHeight="1">
      <c r="B61" s="31"/>
      <c r="C61" s="38"/>
      <c r="D61" s="33"/>
      <c r="E61" s="33"/>
    </row>
    <row r="62" spans="2:5" ht="12">
      <c r="B62" s="77" t="s">
        <v>69</v>
      </c>
      <c r="C62" s="38"/>
      <c r="D62" s="33"/>
      <c r="E62" s="33"/>
    </row>
    <row r="63" spans="2:5" ht="12">
      <c r="B63" s="34" t="s">
        <v>67</v>
      </c>
      <c r="C63" s="29"/>
      <c r="D63" s="33">
        <f>D55</f>
        <v>-527383.2987</v>
      </c>
      <c r="E63" s="33">
        <f>E55</f>
        <v>220921</v>
      </c>
    </row>
    <row r="64" spans="2:5" ht="12">
      <c r="B64" s="34" t="s">
        <v>68</v>
      </c>
      <c r="C64" s="29"/>
      <c r="D64" s="33">
        <f>D56</f>
        <v>10737.2987</v>
      </c>
      <c r="E64" s="33">
        <f>E56</f>
        <v>5418</v>
      </c>
    </row>
    <row r="65" spans="2:5" s="22" customFormat="1" ht="7.5" customHeight="1" thickBot="1">
      <c r="B65" s="40"/>
      <c r="C65" s="76"/>
      <c r="D65" s="37"/>
      <c r="E65" s="37"/>
    </row>
    <row r="66" spans="2:5" s="22" customFormat="1" ht="7.5" customHeight="1">
      <c r="B66" s="31"/>
      <c r="C66" s="38"/>
      <c r="D66" s="33"/>
      <c r="E66" s="33"/>
    </row>
    <row r="67" spans="2:5" ht="12">
      <c r="B67" s="77" t="s">
        <v>65</v>
      </c>
      <c r="C67" s="38"/>
      <c r="D67" s="39">
        <f>D51</f>
        <v>-516646</v>
      </c>
      <c r="E67" s="39">
        <f>E51</f>
        <v>226339</v>
      </c>
    </row>
    <row r="68" spans="2:5" ht="6" customHeight="1" thickBot="1">
      <c r="B68" s="35"/>
      <c r="C68" s="36"/>
      <c r="D68" s="37"/>
      <c r="E68" s="37"/>
    </row>
    <row r="69" spans="2:5" s="22" customFormat="1" ht="7.5" customHeight="1">
      <c r="B69" s="31"/>
      <c r="C69" s="38"/>
      <c r="D69" s="33"/>
      <c r="E69" s="33"/>
    </row>
    <row r="70" spans="2:5" ht="12">
      <c r="B70" s="53" t="s">
        <v>70</v>
      </c>
      <c r="C70" s="53"/>
      <c r="D70" s="53"/>
      <c r="E70" s="53"/>
    </row>
    <row r="71" spans="2:5" ht="12">
      <c r="B71" s="53" t="s">
        <v>71</v>
      </c>
      <c r="C71" s="53"/>
      <c r="D71" s="53"/>
      <c r="E71" s="53"/>
    </row>
    <row r="72" spans="2:5" ht="12">
      <c r="B72" s="30" t="s">
        <v>72</v>
      </c>
      <c r="C72" s="30"/>
      <c r="D72" s="44">
        <v>-0.04</v>
      </c>
      <c r="E72" s="32">
        <v>0.02</v>
      </c>
    </row>
    <row r="73" spans="2:5" ht="12">
      <c r="B73" s="30" t="s">
        <v>73</v>
      </c>
      <c r="C73" s="30"/>
      <c r="D73" s="44">
        <v>-0.04</v>
      </c>
      <c r="E73" s="32">
        <v>0.02</v>
      </c>
    </row>
    <row r="74" spans="2:5" ht="12">
      <c r="B74" s="28"/>
      <c r="C74" s="29"/>
      <c r="D74" s="32"/>
      <c r="E74" s="32"/>
    </row>
    <row r="75" spans="2:5" ht="24.75" customHeight="1">
      <c r="B75" s="81" t="s">
        <v>116</v>
      </c>
      <c r="C75" s="51"/>
      <c r="D75" s="51"/>
      <c r="E75" s="51"/>
    </row>
    <row r="76" spans="2:5" ht="12">
      <c r="B76" s="34" t="s">
        <v>72</v>
      </c>
      <c r="C76" s="29">
        <v>4</v>
      </c>
      <c r="D76" s="44">
        <v>-0.04</v>
      </c>
      <c r="E76" s="32">
        <v>0.02</v>
      </c>
    </row>
    <row r="77" spans="2:5" ht="12">
      <c r="B77" s="34" t="s">
        <v>73</v>
      </c>
      <c r="C77" s="29">
        <v>4</v>
      </c>
      <c r="D77" s="44">
        <v>-0.04</v>
      </c>
      <c r="E77" s="32">
        <v>0.02</v>
      </c>
    </row>
    <row r="78" spans="2:5" s="22" customFormat="1" ht="7.5" customHeight="1" thickBot="1">
      <c r="B78" s="40"/>
      <c r="C78" s="76"/>
      <c r="D78" s="37"/>
      <c r="E78" s="37"/>
    </row>
    <row r="79" spans="2:5" ht="12">
      <c r="B79" s="28"/>
      <c r="C79" s="29"/>
      <c r="D79" s="32"/>
      <c r="E79" s="32"/>
    </row>
    <row r="80" spans="2:5" ht="24">
      <c r="B80" s="81" t="s">
        <v>115</v>
      </c>
      <c r="C80" s="51"/>
      <c r="D80" s="51"/>
      <c r="E80" s="51"/>
    </row>
    <row r="81" spans="2:5" ht="12">
      <c r="B81" s="34" t="s">
        <v>72</v>
      </c>
      <c r="C81" s="29">
        <v>4</v>
      </c>
      <c r="D81" s="32"/>
      <c r="E81" s="32"/>
    </row>
    <row r="82" spans="2:5" ht="12">
      <c r="B82" s="34" t="s">
        <v>73</v>
      </c>
      <c r="C82" s="29">
        <v>4</v>
      </c>
      <c r="D82" s="32"/>
      <c r="E82" s="32"/>
    </row>
    <row r="83" spans="2:5" s="22" customFormat="1" ht="7.5" customHeight="1" thickBot="1">
      <c r="B83" s="40"/>
      <c r="C83" s="76"/>
      <c r="D83" s="37"/>
      <c r="E83" s="37"/>
    </row>
    <row r="84" spans="2:5" ht="12">
      <c r="B84" s="46"/>
      <c r="C84" s="46"/>
      <c r="D84" s="33"/>
      <c r="E84" s="33"/>
    </row>
    <row r="85" spans="2:5" ht="12">
      <c r="B85" s="46"/>
      <c r="C85" s="46"/>
      <c r="D85" s="33"/>
      <c r="E85" s="33"/>
    </row>
    <row r="86" spans="2:5" ht="12">
      <c r="B86" s="85" t="s">
        <v>136</v>
      </c>
      <c r="C86" s="48"/>
      <c r="D86" s="85" t="s">
        <v>135</v>
      </c>
      <c r="E86" s="33"/>
    </row>
    <row r="87" spans="2:5" ht="18" customHeight="1">
      <c r="B87" s="74" t="s">
        <v>118</v>
      </c>
      <c r="C87" s="30"/>
      <c r="D87" s="91" t="s">
        <v>74</v>
      </c>
      <c r="E87" s="91"/>
    </row>
    <row r="88" spans="2:5" ht="12">
      <c r="B88" s="74" t="s">
        <v>140</v>
      </c>
      <c r="C88" s="30"/>
      <c r="D88" s="92" t="s">
        <v>41</v>
      </c>
      <c r="E88" s="92"/>
    </row>
  </sheetData>
  <sheetProtection/>
  <mergeCells count="6">
    <mergeCell ref="B2:E2"/>
    <mergeCell ref="D87:E87"/>
    <mergeCell ref="D88:E88"/>
    <mergeCell ref="C4:C5"/>
    <mergeCell ref="B4:B5"/>
    <mergeCell ref="D4:E4"/>
  </mergeCells>
  <printOptions/>
  <pageMargins left="0.7086614173228347" right="0.31496062992125984" top="0.5511811023622047" bottom="0.35433070866141736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79"/>
  <sheetViews>
    <sheetView zoomScale="80" zoomScaleNormal="80" zoomScalePageLayoutView="0" workbookViewId="0" topLeftCell="A31">
      <selection activeCell="B72" sqref="B72"/>
    </sheetView>
  </sheetViews>
  <sheetFormatPr defaultColWidth="9.140625" defaultRowHeight="15"/>
  <cols>
    <col min="1" max="1" width="9.140625" style="1" customWidth="1"/>
    <col min="2" max="2" width="58.7109375" style="1" customWidth="1"/>
    <col min="3" max="3" width="19.8515625" style="1" customWidth="1"/>
    <col min="4" max="4" width="19.140625" style="1" customWidth="1"/>
    <col min="5" max="16384" width="9.140625" style="1" customWidth="1"/>
  </cols>
  <sheetData>
    <row r="1" ht="12.75">
      <c r="B1" s="5" t="s">
        <v>96</v>
      </c>
    </row>
    <row r="2" spans="2:4" ht="25.5" customHeight="1">
      <c r="B2" s="101" t="s">
        <v>141</v>
      </c>
      <c r="C2" s="101"/>
      <c r="D2" s="101"/>
    </row>
    <row r="3" spans="2:4" ht="12.75">
      <c r="B3" s="17"/>
      <c r="C3" s="17"/>
      <c r="D3" s="17"/>
    </row>
    <row r="4" spans="2:4" ht="15" customHeight="1">
      <c r="B4" s="103" t="s">
        <v>0</v>
      </c>
      <c r="C4" s="102" t="s">
        <v>112</v>
      </c>
      <c r="D4" s="102"/>
    </row>
    <row r="5" spans="2:4" ht="22.5" customHeight="1" thickBot="1">
      <c r="B5" s="104"/>
      <c r="C5" s="84" t="s">
        <v>123</v>
      </c>
      <c r="D5" s="84" t="s">
        <v>124</v>
      </c>
    </row>
    <row r="6" spans="2:4" ht="12">
      <c r="B6" s="54"/>
      <c r="C6" s="55"/>
      <c r="D6" s="55"/>
    </row>
    <row r="7" spans="2:4" ht="12">
      <c r="B7" s="82" t="s">
        <v>75</v>
      </c>
      <c r="C7" s="55"/>
      <c r="D7" s="55"/>
    </row>
    <row r="8" spans="2:4" ht="12">
      <c r="B8" s="83"/>
      <c r="C8" s="55"/>
      <c r="D8" s="55"/>
    </row>
    <row r="9" spans="2:4" ht="12">
      <c r="B9" s="82" t="s">
        <v>76</v>
      </c>
      <c r="C9" s="55"/>
      <c r="D9" s="55"/>
    </row>
    <row r="10" spans="2:4" ht="12">
      <c r="B10" s="83" t="s">
        <v>77</v>
      </c>
      <c r="C10" s="57">
        <v>137822</v>
      </c>
      <c r="D10" s="57">
        <v>73303</v>
      </c>
    </row>
    <row r="11" spans="2:4" ht="12">
      <c r="B11" s="83" t="s">
        <v>78</v>
      </c>
      <c r="C11" s="57" t="s">
        <v>137</v>
      </c>
      <c r="D11" s="57">
        <v>144250</v>
      </c>
    </row>
    <row r="12" spans="2:4" ht="12">
      <c r="B12" s="83" t="s">
        <v>79</v>
      </c>
      <c r="C12" s="57"/>
      <c r="D12" s="57"/>
    </row>
    <row r="13" spans="2:4" ht="12">
      <c r="B13" s="83" t="s">
        <v>80</v>
      </c>
      <c r="C13" s="57">
        <v>2205018</v>
      </c>
      <c r="D13" s="57">
        <v>158871</v>
      </c>
    </row>
    <row r="14" spans="2:4" ht="12">
      <c r="B14" s="82"/>
      <c r="C14" s="57"/>
      <c r="D14" s="57"/>
    </row>
    <row r="15" spans="2:4" ht="12">
      <c r="B15" s="82" t="s">
        <v>81</v>
      </c>
      <c r="C15" s="57"/>
      <c r="D15" s="57"/>
    </row>
    <row r="16" spans="2:4" ht="12">
      <c r="B16" s="83" t="s">
        <v>82</v>
      </c>
      <c r="C16" s="57">
        <v>-1212983</v>
      </c>
      <c r="D16" s="57">
        <v>-379428</v>
      </c>
    </row>
    <row r="17" spans="2:4" ht="12">
      <c r="B17" s="83" t="s">
        <v>83</v>
      </c>
      <c r="C17" s="57"/>
      <c r="D17" s="57"/>
    </row>
    <row r="18" spans="2:4" ht="12">
      <c r="B18" s="83" t="s">
        <v>84</v>
      </c>
      <c r="C18" s="57"/>
      <c r="D18" s="57"/>
    </row>
    <row r="19" spans="2:4" ht="12">
      <c r="B19" s="83" t="s">
        <v>85</v>
      </c>
      <c r="C19" s="57">
        <v>-231302</v>
      </c>
      <c r="D19" s="57">
        <v>-147793</v>
      </c>
    </row>
    <row r="20" spans="2:4" ht="12">
      <c r="B20" s="83" t="s">
        <v>86</v>
      </c>
      <c r="C20" s="57">
        <v>-106220</v>
      </c>
      <c r="D20" s="57">
        <v>-364675</v>
      </c>
    </row>
    <row r="21" spans="2:4" ht="12">
      <c r="B21" s="83" t="s">
        <v>87</v>
      </c>
      <c r="C21" s="57"/>
      <c r="D21" s="57"/>
    </row>
    <row r="22" spans="2:4" ht="12">
      <c r="B22" s="83" t="s">
        <v>88</v>
      </c>
      <c r="C22" s="57">
        <v>-158553</v>
      </c>
      <c r="D22" s="57">
        <v>-75381</v>
      </c>
    </row>
    <row r="23" spans="2:4" ht="12">
      <c r="B23" s="83" t="s">
        <v>89</v>
      </c>
      <c r="C23" s="57">
        <v>-529850</v>
      </c>
      <c r="D23" s="57">
        <v>-358889</v>
      </c>
    </row>
    <row r="24" spans="2:4" ht="12.75" thickBot="1">
      <c r="B24" s="58"/>
      <c r="C24" s="59"/>
      <c r="D24" s="59"/>
    </row>
    <row r="25" spans="2:4" ht="12">
      <c r="B25" s="54"/>
      <c r="C25" s="55"/>
      <c r="D25" s="55"/>
    </row>
    <row r="26" spans="2:4" ht="31.5" customHeight="1">
      <c r="B26" s="82" t="s">
        <v>142</v>
      </c>
      <c r="C26" s="60">
        <f>SUM(C10:C23)</f>
        <v>103932</v>
      </c>
      <c r="D26" s="60">
        <f>SUM(D10:D23)</f>
        <v>-949742</v>
      </c>
    </row>
    <row r="27" spans="2:4" ht="12.75" thickBot="1">
      <c r="B27" s="61"/>
      <c r="C27" s="59"/>
      <c r="D27" s="59"/>
    </row>
    <row r="28" spans="2:4" ht="12">
      <c r="B28" s="54"/>
      <c r="C28" s="55"/>
      <c r="D28" s="55"/>
    </row>
    <row r="29" spans="2:4" ht="12">
      <c r="B29" s="82" t="s">
        <v>90</v>
      </c>
      <c r="C29" s="57"/>
      <c r="D29" s="57"/>
    </row>
    <row r="30" spans="2:4" ht="12">
      <c r="B30" s="83" t="s">
        <v>91</v>
      </c>
      <c r="C30" s="57">
        <v>-128</v>
      </c>
      <c r="D30" s="57">
        <v>-10507</v>
      </c>
    </row>
    <row r="31" spans="2:4" ht="12">
      <c r="B31" s="83" t="s">
        <v>92</v>
      </c>
      <c r="C31" s="57"/>
      <c r="D31" s="57"/>
    </row>
    <row r="32" spans="2:4" ht="12">
      <c r="B32" s="55" t="s">
        <v>121</v>
      </c>
      <c r="C32" s="57"/>
      <c r="D32" s="57"/>
    </row>
    <row r="33" spans="2:4" ht="12">
      <c r="B33" s="55" t="s">
        <v>122</v>
      </c>
      <c r="C33" s="57"/>
      <c r="D33" s="57"/>
    </row>
    <row r="34" spans="2:4" ht="12">
      <c r="B34" s="83" t="s">
        <v>93</v>
      </c>
      <c r="C34" s="57"/>
      <c r="D34" s="57"/>
    </row>
    <row r="35" spans="2:4" ht="12">
      <c r="B35" s="83" t="s">
        <v>94</v>
      </c>
      <c r="C35" s="57"/>
      <c r="D35" s="57"/>
    </row>
    <row r="36" spans="2:4" ht="12">
      <c r="B36" s="83" t="s">
        <v>95</v>
      </c>
      <c r="C36" s="57">
        <v>-27000</v>
      </c>
      <c r="D36" s="57">
        <v>-15560</v>
      </c>
    </row>
    <row r="37" spans="2:4" ht="12">
      <c r="B37" s="83" t="s">
        <v>80</v>
      </c>
      <c r="C37" s="57">
        <v>43576</v>
      </c>
      <c r="D37" s="57">
        <v>3608419</v>
      </c>
    </row>
    <row r="38" spans="2:4" ht="12">
      <c r="B38" s="83" t="s">
        <v>89</v>
      </c>
      <c r="C38" s="57">
        <v>-290</v>
      </c>
      <c r="D38" s="57">
        <v>-3168</v>
      </c>
    </row>
    <row r="39" spans="2:4" ht="12.75" thickBot="1">
      <c r="B39" s="61"/>
      <c r="C39" s="59"/>
      <c r="D39" s="59"/>
    </row>
    <row r="40" spans="2:4" ht="12">
      <c r="B40" s="56"/>
      <c r="C40" s="62"/>
      <c r="D40" s="62"/>
    </row>
    <row r="41" spans="2:4" ht="24">
      <c r="B41" s="82" t="s">
        <v>120</v>
      </c>
      <c r="C41" s="60">
        <f>SUM(C30:C38)</f>
        <v>16158</v>
      </c>
      <c r="D41" s="60">
        <f>SUM(D30:D38)</f>
        <v>3579184</v>
      </c>
    </row>
    <row r="42" spans="2:4" ht="12.75" thickBot="1">
      <c r="B42" s="61"/>
      <c r="C42" s="59"/>
      <c r="D42" s="59"/>
    </row>
    <row r="43" spans="2:4" ht="12">
      <c r="B43" s="63"/>
      <c r="C43" s="63"/>
      <c r="D43" s="63"/>
    </row>
    <row r="44" spans="2:4" ht="12">
      <c r="B44" s="82" t="s">
        <v>101</v>
      </c>
      <c r="C44" s="55"/>
      <c r="D44" s="55"/>
    </row>
    <row r="45" spans="2:4" ht="12">
      <c r="B45" s="83" t="s">
        <v>99</v>
      </c>
      <c r="C45" s="57"/>
      <c r="D45" s="57"/>
    </row>
    <row r="46" spans="2:4" ht="12">
      <c r="B46" s="83" t="s">
        <v>102</v>
      </c>
      <c r="C46" s="57"/>
      <c r="D46" s="57"/>
    </row>
    <row r="47" spans="2:4" ht="12">
      <c r="B47" s="83" t="s">
        <v>80</v>
      </c>
      <c r="C47" s="57">
        <v>18420</v>
      </c>
      <c r="D47" s="57"/>
    </row>
    <row r="48" spans="2:4" ht="12">
      <c r="B48" s="83" t="s">
        <v>103</v>
      </c>
      <c r="C48" s="57">
        <v>190200</v>
      </c>
      <c r="D48" s="57">
        <v>258923</v>
      </c>
    </row>
    <row r="49" spans="2:4" ht="12">
      <c r="B49" s="83" t="s">
        <v>104</v>
      </c>
      <c r="C49" s="57">
        <v>-309822</v>
      </c>
      <c r="D49" s="57">
        <v>-3042386</v>
      </c>
    </row>
    <row r="50" spans="2:4" ht="12">
      <c r="B50" s="83" t="s">
        <v>105</v>
      </c>
      <c r="C50" s="57"/>
      <c r="D50" s="57"/>
    </row>
    <row r="51" spans="2:4" ht="12.75" thickBot="1">
      <c r="B51" s="61"/>
      <c r="C51" s="59"/>
      <c r="D51" s="59"/>
    </row>
    <row r="52" spans="2:4" ht="12">
      <c r="B52" s="56"/>
      <c r="C52" s="62"/>
      <c r="D52" s="62"/>
    </row>
    <row r="53" spans="2:4" ht="34.5" customHeight="1">
      <c r="B53" s="82" t="s">
        <v>111</v>
      </c>
      <c r="C53" s="60">
        <f>SUM(C45:C50)</f>
        <v>-101202</v>
      </c>
      <c r="D53" s="60">
        <f>SUM(D45:D50)</f>
        <v>-2783463</v>
      </c>
    </row>
    <row r="54" spans="2:4" ht="12.75" thickBot="1">
      <c r="B54" s="58"/>
      <c r="C54" s="64"/>
      <c r="D54" s="64"/>
    </row>
    <row r="55" spans="2:4" ht="12">
      <c r="B55" s="56"/>
      <c r="C55" s="62"/>
      <c r="D55" s="62"/>
    </row>
    <row r="56" spans="2:4" ht="24">
      <c r="B56" s="62" t="s">
        <v>106</v>
      </c>
      <c r="C56" s="60">
        <f>C26+C41+C53</f>
        <v>18888</v>
      </c>
      <c r="D56" s="60">
        <f>D26+D41+D53</f>
        <v>-154021</v>
      </c>
    </row>
    <row r="57" spans="2:4" ht="12">
      <c r="B57" s="82" t="s">
        <v>107</v>
      </c>
      <c r="C57" s="57"/>
      <c r="D57" s="57"/>
    </row>
    <row r="58" spans="2:4" ht="12">
      <c r="B58" s="82" t="s">
        <v>108</v>
      </c>
      <c r="C58" s="57">
        <v>-56</v>
      </c>
      <c r="D58" s="57">
        <v>5345</v>
      </c>
    </row>
    <row r="59" spans="2:4" ht="12">
      <c r="B59" s="54"/>
      <c r="C59" s="57"/>
      <c r="D59" s="57"/>
    </row>
    <row r="60" spans="2:4" ht="12">
      <c r="B60" s="62" t="s">
        <v>109</v>
      </c>
      <c r="C60" s="60">
        <v>213632</v>
      </c>
      <c r="D60" s="60">
        <v>250929</v>
      </c>
    </row>
    <row r="61" spans="2:4" ht="12">
      <c r="B61" s="63"/>
      <c r="C61" s="57"/>
      <c r="D61" s="57"/>
    </row>
    <row r="62" spans="2:4" ht="12.75" thickBot="1">
      <c r="B62" s="61"/>
      <c r="C62" s="59"/>
      <c r="D62" s="59"/>
    </row>
    <row r="63" spans="2:4" ht="12">
      <c r="B63" s="54"/>
      <c r="C63" s="55"/>
      <c r="D63" s="55"/>
    </row>
    <row r="64" spans="2:4" ht="24">
      <c r="B64" s="67" t="s">
        <v>110</v>
      </c>
      <c r="C64" s="60">
        <f>C56+C58+C60</f>
        <v>232464</v>
      </c>
      <c r="D64" s="60">
        <f>D56+D58+D60</f>
        <v>102253</v>
      </c>
    </row>
    <row r="65" spans="2:4" ht="12.75" thickBot="1">
      <c r="B65" s="61"/>
      <c r="C65" s="59"/>
      <c r="D65" s="59"/>
    </row>
    <row r="66" spans="2:4" ht="12">
      <c r="B66" s="63"/>
      <c r="C66" s="63"/>
      <c r="D66" s="63"/>
    </row>
    <row r="67" spans="2:4" ht="12">
      <c r="B67" s="63"/>
      <c r="C67" s="63"/>
      <c r="D67" s="63"/>
    </row>
    <row r="68" spans="2:4" ht="12">
      <c r="B68" s="63"/>
      <c r="C68" s="63"/>
      <c r="D68" s="63"/>
    </row>
    <row r="69" spans="2:4" ht="12">
      <c r="B69" s="63"/>
      <c r="C69" s="63"/>
      <c r="D69" s="63"/>
    </row>
    <row r="70" spans="2:4" ht="12">
      <c r="B70" s="85" t="s">
        <v>143</v>
      </c>
      <c r="C70" s="86" t="s">
        <v>132</v>
      </c>
      <c r="D70" s="57"/>
    </row>
    <row r="71" spans="2:4" ht="12">
      <c r="B71" s="74" t="s">
        <v>118</v>
      </c>
      <c r="C71" s="99" t="s">
        <v>74</v>
      </c>
      <c r="D71" s="99"/>
    </row>
    <row r="72" spans="2:4" ht="12">
      <c r="B72" s="74" t="s">
        <v>140</v>
      </c>
      <c r="C72" s="100" t="s">
        <v>41</v>
      </c>
      <c r="D72" s="100"/>
    </row>
    <row r="73" spans="2:4" ht="12">
      <c r="B73" s="63"/>
      <c r="C73" s="63"/>
      <c r="D73" s="63"/>
    </row>
    <row r="74" spans="2:4" ht="12">
      <c r="B74" s="63"/>
      <c r="C74" s="65"/>
      <c r="D74" s="65"/>
    </row>
    <row r="75" spans="2:4" ht="12">
      <c r="B75" s="63"/>
      <c r="C75" s="66"/>
      <c r="D75" s="65"/>
    </row>
    <row r="76" spans="2:4" ht="12">
      <c r="B76" s="63"/>
      <c r="C76" s="65"/>
      <c r="D76" s="65"/>
    </row>
    <row r="77" spans="2:4" ht="12">
      <c r="B77" s="63"/>
      <c r="C77" s="66"/>
      <c r="D77" s="66"/>
    </row>
    <row r="78" spans="3:4" ht="11.25">
      <c r="C78" s="2"/>
      <c r="D78" s="2"/>
    </row>
    <row r="79" spans="3:4" ht="11.25">
      <c r="C79" s="2"/>
      <c r="D79" s="2"/>
    </row>
  </sheetData>
  <sheetProtection/>
  <mergeCells count="5">
    <mergeCell ref="C71:D71"/>
    <mergeCell ref="C72:D72"/>
    <mergeCell ref="B2:D2"/>
    <mergeCell ref="C4:D4"/>
    <mergeCell ref="B4:B5"/>
  </mergeCells>
  <printOptions/>
  <pageMargins left="0.7086614173228347" right="0.31496062992125984" top="0.7480314960629921" bottom="0.35433070866141736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1"/>
  <sheetViews>
    <sheetView zoomScale="90" zoomScaleNormal="90" zoomScalePageLayoutView="0" workbookViewId="0" topLeftCell="A1">
      <pane xSplit="10" ySplit="5" topLeftCell="K6" activePane="bottomRight" state="frozen"/>
      <selection pane="topLeft" activeCell="A1" sqref="A1"/>
      <selection pane="topRight" activeCell="L1" sqref="L1"/>
      <selection pane="bottomLeft" activeCell="A7" sqref="A7"/>
      <selection pane="bottomRight" activeCell="O12" sqref="O12"/>
    </sheetView>
  </sheetViews>
  <sheetFormatPr defaultColWidth="8.8515625" defaultRowHeight="15"/>
  <cols>
    <col min="1" max="1" width="4.8515625" style="7" customWidth="1"/>
    <col min="2" max="2" width="33.140625" style="7" customWidth="1"/>
    <col min="3" max="3" width="10.57421875" style="8" customWidth="1"/>
    <col min="4" max="4" width="13.7109375" style="8" customWidth="1"/>
    <col min="5" max="5" width="9.421875" style="8" customWidth="1"/>
    <col min="6" max="6" width="12.421875" style="8" bestFit="1" customWidth="1"/>
    <col min="7" max="7" width="8.140625" style="8" bestFit="1" customWidth="1"/>
    <col min="8" max="8" width="9.8515625" style="8" bestFit="1" customWidth="1"/>
    <col min="9" max="9" width="9.57421875" style="8" customWidth="1"/>
    <col min="10" max="10" width="9.8515625" style="8" bestFit="1" customWidth="1"/>
    <col min="11" max="11" width="16.7109375" style="7" customWidth="1"/>
    <col min="12" max="12" width="17.28125" style="7" hidden="1" customWidth="1"/>
    <col min="13" max="13" width="12.8515625" style="9" hidden="1" customWidth="1"/>
    <col min="14" max="14" width="12.8515625" style="7" hidden="1" customWidth="1"/>
    <col min="15" max="16384" width="8.8515625" style="7" customWidth="1"/>
  </cols>
  <sheetData>
    <row r="1" spans="2:10" ht="12.75">
      <c r="B1" s="6" t="s">
        <v>96</v>
      </c>
      <c r="C1" s="15"/>
      <c r="D1" s="15"/>
      <c r="E1" s="15"/>
      <c r="I1" s="10"/>
      <c r="J1" s="11"/>
    </row>
    <row r="2" spans="2:10" ht="12.75">
      <c r="B2" s="6" t="s">
        <v>144</v>
      </c>
      <c r="H2" s="10"/>
      <c r="I2" s="10"/>
      <c r="J2" s="11"/>
    </row>
    <row r="3" spans="3:8" ht="11.25">
      <c r="C3" s="3"/>
      <c r="D3" s="3"/>
      <c r="E3" s="3"/>
      <c r="F3" s="3"/>
      <c r="G3" s="3"/>
      <c r="H3" s="3"/>
    </row>
    <row r="4" spans="2:13" s="12" customFormat="1" ht="12">
      <c r="B4" s="109" t="s">
        <v>0</v>
      </c>
      <c r="C4" s="111" t="s">
        <v>97</v>
      </c>
      <c r="D4" s="111"/>
      <c r="E4" s="111"/>
      <c r="F4" s="111"/>
      <c r="G4" s="111"/>
      <c r="H4" s="111"/>
      <c r="I4" s="107" t="s">
        <v>24</v>
      </c>
      <c r="J4" s="107" t="s">
        <v>98</v>
      </c>
      <c r="L4" s="13"/>
      <c r="M4" s="14"/>
    </row>
    <row r="5" spans="2:13" s="12" customFormat="1" ht="71.25" customHeight="1">
      <c r="B5" s="110"/>
      <c r="C5" s="68" t="s">
        <v>18</v>
      </c>
      <c r="D5" s="68" t="s">
        <v>100</v>
      </c>
      <c r="E5" s="68" t="s">
        <v>21</v>
      </c>
      <c r="F5" s="68" t="s">
        <v>22</v>
      </c>
      <c r="G5" s="68" t="s">
        <v>19</v>
      </c>
      <c r="H5" s="68" t="s">
        <v>98</v>
      </c>
      <c r="I5" s="108"/>
      <c r="J5" s="108"/>
      <c r="L5" s="13"/>
      <c r="M5" s="14"/>
    </row>
    <row r="6" spans="2:13" s="12" customFormat="1" ht="24.75" customHeight="1">
      <c r="B6" s="69" t="s">
        <v>127</v>
      </c>
      <c r="C6" s="70">
        <v>29781529</v>
      </c>
      <c r="D6" s="70">
        <v>-618111</v>
      </c>
      <c r="E6" s="70">
        <v>-489402</v>
      </c>
      <c r="F6" s="70">
        <v>-8722149</v>
      </c>
      <c r="G6" s="70">
        <v>677123</v>
      </c>
      <c r="H6" s="70">
        <f>SUM(C6:G6)</f>
        <v>20628990</v>
      </c>
      <c r="I6" s="70">
        <v>-110404</v>
      </c>
      <c r="J6" s="70">
        <f>H6+I6</f>
        <v>20518586</v>
      </c>
      <c r="L6" s="13">
        <v>19826947</v>
      </c>
      <c r="M6" s="14">
        <f>L6-J6</f>
        <v>-691639</v>
      </c>
    </row>
    <row r="7" spans="2:13" s="12" customFormat="1" ht="30.75" customHeight="1">
      <c r="B7" s="71" t="s">
        <v>138</v>
      </c>
      <c r="C7" s="57"/>
      <c r="D7" s="57"/>
      <c r="E7" s="57"/>
      <c r="F7" s="57">
        <v>220922</v>
      </c>
      <c r="G7" s="57"/>
      <c r="H7" s="57">
        <f>SUM(C7:G7)</f>
        <v>220922</v>
      </c>
      <c r="I7" s="57">
        <v>5418</v>
      </c>
      <c r="J7" s="57">
        <f>H7+I7</f>
        <v>226340</v>
      </c>
      <c r="L7" s="13"/>
      <c r="M7" s="14"/>
    </row>
    <row r="8" spans="2:13" s="12" customFormat="1" ht="31.5" customHeight="1">
      <c r="B8" s="71" t="s">
        <v>114</v>
      </c>
      <c r="C8" s="57"/>
      <c r="D8" s="57"/>
      <c r="E8" s="57"/>
      <c r="F8" s="57"/>
      <c r="G8" s="57"/>
      <c r="H8" s="57"/>
      <c r="I8" s="57"/>
      <c r="J8" s="57"/>
      <c r="L8" s="13"/>
      <c r="M8" s="14"/>
    </row>
    <row r="9" spans="2:13" s="12" customFormat="1" ht="24.75" customHeight="1">
      <c r="B9" s="69" t="s">
        <v>128</v>
      </c>
      <c r="C9" s="70"/>
      <c r="D9" s="70"/>
      <c r="E9" s="70"/>
      <c r="F9" s="70">
        <f>F7+F8</f>
        <v>220922</v>
      </c>
      <c r="G9" s="70"/>
      <c r="H9" s="70">
        <f>SUM(C9:G9)</f>
        <v>220922</v>
      </c>
      <c r="I9" s="70">
        <f>I7+I8</f>
        <v>5418</v>
      </c>
      <c r="J9" s="89">
        <f>H9+I9</f>
        <v>226340</v>
      </c>
      <c r="L9" s="13"/>
      <c r="M9" s="14"/>
    </row>
    <row r="10" spans="2:13" s="12" customFormat="1" ht="24.75" customHeight="1">
      <c r="B10" s="71" t="s">
        <v>147</v>
      </c>
      <c r="C10" s="60"/>
      <c r="D10" s="60"/>
      <c r="E10" s="60"/>
      <c r="F10" s="60"/>
      <c r="G10" s="57">
        <v>199154</v>
      </c>
      <c r="H10" s="57">
        <f>SUM(C10:G10)</f>
        <v>199154</v>
      </c>
      <c r="I10" s="60"/>
      <c r="J10" s="57">
        <f>H10+I10</f>
        <v>199154</v>
      </c>
      <c r="L10" s="13"/>
      <c r="M10" s="14"/>
    </row>
    <row r="11" spans="2:13" s="12" customFormat="1" ht="24.75" customHeight="1">
      <c r="B11" s="88" t="s">
        <v>146</v>
      </c>
      <c r="C11" s="70"/>
      <c r="D11" s="70"/>
      <c r="E11" s="70"/>
      <c r="F11" s="70"/>
      <c r="G11" s="70">
        <v>199154</v>
      </c>
      <c r="H11" s="70">
        <f>SUM(C11:G11)</f>
        <v>199154</v>
      </c>
      <c r="I11" s="70"/>
      <c r="J11" s="70">
        <f>H11+I11</f>
        <v>199154</v>
      </c>
      <c r="L11" s="13"/>
      <c r="M11" s="14"/>
    </row>
    <row r="12" spans="2:13" s="12" customFormat="1" ht="24.75" customHeight="1">
      <c r="B12" s="72" t="s">
        <v>129</v>
      </c>
      <c r="C12" s="60">
        <f>C6+C9+C11</f>
        <v>29781529</v>
      </c>
      <c r="D12" s="60">
        <f aca="true" t="shared" si="0" ref="D12:J12">D6+D9+D11</f>
        <v>-618111</v>
      </c>
      <c r="E12" s="60">
        <f t="shared" si="0"/>
        <v>-489402</v>
      </c>
      <c r="F12" s="60">
        <f t="shared" si="0"/>
        <v>-8501227</v>
      </c>
      <c r="G12" s="60">
        <f t="shared" si="0"/>
        <v>876277</v>
      </c>
      <c r="H12" s="60">
        <f t="shared" si="0"/>
        <v>21049066</v>
      </c>
      <c r="I12" s="60">
        <f t="shared" si="0"/>
        <v>-104986</v>
      </c>
      <c r="J12" s="60">
        <f t="shared" si="0"/>
        <v>20944080</v>
      </c>
      <c r="L12" s="13"/>
      <c r="M12" s="14"/>
    </row>
    <row r="13" spans="2:13" s="12" customFormat="1" ht="9" customHeight="1">
      <c r="B13" s="71"/>
      <c r="C13" s="57"/>
      <c r="D13" s="57"/>
      <c r="E13" s="57"/>
      <c r="F13" s="57"/>
      <c r="G13" s="57"/>
      <c r="H13" s="57"/>
      <c r="I13" s="57"/>
      <c r="J13" s="57"/>
      <c r="L13" s="13"/>
      <c r="M13" s="14"/>
    </row>
    <row r="14" spans="2:13" s="12" customFormat="1" ht="24.75" customHeight="1">
      <c r="B14" s="69" t="s">
        <v>130</v>
      </c>
      <c r="C14" s="70">
        <v>29781529</v>
      </c>
      <c r="D14" s="70">
        <v>-618111</v>
      </c>
      <c r="E14" s="70">
        <v>-783</v>
      </c>
      <c r="F14" s="70">
        <v>-12383501</v>
      </c>
      <c r="G14" s="70">
        <v>314270</v>
      </c>
      <c r="H14" s="70">
        <f>SUM(C14:G14)</f>
        <v>17093404</v>
      </c>
      <c r="I14" s="70">
        <v>-159098</v>
      </c>
      <c r="J14" s="70">
        <f>H14+I14</f>
        <v>16934306</v>
      </c>
      <c r="L14" s="13"/>
      <c r="M14" s="14"/>
    </row>
    <row r="15" spans="2:13" s="12" customFormat="1" ht="30.75" customHeight="1">
      <c r="B15" s="71" t="s">
        <v>117</v>
      </c>
      <c r="C15" s="57"/>
      <c r="D15" s="57"/>
      <c r="E15" s="57"/>
      <c r="F15" s="57">
        <f>'форма 2'!D55</f>
        <v>-527383.2987</v>
      </c>
      <c r="G15" s="57"/>
      <c r="H15" s="57">
        <f>SUM(C15:G15)</f>
        <v>-527383.2987</v>
      </c>
      <c r="I15" s="57">
        <f>'форма 2'!D56</f>
        <v>10737.2987</v>
      </c>
      <c r="J15" s="57">
        <f>H15+I15</f>
        <v>-516646.00000000006</v>
      </c>
      <c r="L15" s="13"/>
      <c r="M15" s="14"/>
    </row>
    <row r="16" spans="2:13" s="12" customFormat="1" ht="27" customHeight="1">
      <c r="B16" s="71" t="s">
        <v>114</v>
      </c>
      <c r="C16" s="57"/>
      <c r="D16" s="57"/>
      <c r="E16" s="57"/>
      <c r="F16" s="57"/>
      <c r="G16" s="57"/>
      <c r="H16" s="57"/>
      <c r="I16" s="57"/>
      <c r="J16" s="57"/>
      <c r="L16" s="13"/>
      <c r="M16" s="14"/>
    </row>
    <row r="17" spans="2:13" s="12" customFormat="1" ht="24.75" customHeight="1">
      <c r="B17" s="69" t="s">
        <v>128</v>
      </c>
      <c r="C17" s="70"/>
      <c r="D17" s="70"/>
      <c r="E17" s="70"/>
      <c r="F17" s="70">
        <f>F15+F16</f>
        <v>-527383.2987</v>
      </c>
      <c r="G17" s="70"/>
      <c r="H17" s="70">
        <f>SUM(C17:G17)</f>
        <v>-527383.2987</v>
      </c>
      <c r="I17" s="70">
        <f>I15+I16</f>
        <v>10737.2987</v>
      </c>
      <c r="J17" s="70">
        <f>J15+J16</f>
        <v>-516646.00000000006</v>
      </c>
      <c r="L17" s="13"/>
      <c r="M17" s="14"/>
    </row>
    <row r="18" spans="2:13" s="12" customFormat="1" ht="9.75" customHeight="1">
      <c r="B18" s="71"/>
      <c r="C18" s="57"/>
      <c r="D18" s="57"/>
      <c r="E18" s="57"/>
      <c r="F18" s="57"/>
      <c r="G18" s="57"/>
      <c r="H18" s="57"/>
      <c r="I18" s="57"/>
      <c r="J18" s="57"/>
      <c r="L18" s="13"/>
      <c r="M18" s="14"/>
    </row>
    <row r="19" spans="2:13" s="12" customFormat="1" ht="24.75" customHeight="1">
      <c r="B19" s="69" t="s">
        <v>131</v>
      </c>
      <c r="C19" s="70">
        <f>C14+C17</f>
        <v>29781529</v>
      </c>
      <c r="D19" s="70">
        <f aca="true" t="shared" si="1" ref="D19:J19">D14+D17</f>
        <v>-618111</v>
      </c>
      <c r="E19" s="70">
        <f t="shared" si="1"/>
        <v>-783</v>
      </c>
      <c r="F19" s="70">
        <f t="shared" si="1"/>
        <v>-12910884.2987</v>
      </c>
      <c r="G19" s="70">
        <f t="shared" si="1"/>
        <v>314270</v>
      </c>
      <c r="H19" s="70">
        <f t="shared" si="1"/>
        <v>16566020.7013</v>
      </c>
      <c r="I19" s="70">
        <f t="shared" si="1"/>
        <v>-148360.70130000002</v>
      </c>
      <c r="J19" s="70">
        <f t="shared" si="1"/>
        <v>16417660</v>
      </c>
      <c r="L19" s="13"/>
      <c r="M19" s="14"/>
    </row>
    <row r="20" spans="2:10" ht="16.5" customHeight="1">
      <c r="B20" s="73"/>
      <c r="C20" s="57"/>
      <c r="D20" s="57"/>
      <c r="E20" s="57"/>
      <c r="F20" s="57"/>
      <c r="G20" s="57"/>
      <c r="H20" s="57"/>
      <c r="I20" s="57"/>
      <c r="J20" s="57"/>
    </row>
    <row r="21" spans="2:10" ht="16.5" customHeight="1">
      <c r="B21" s="73"/>
      <c r="C21" s="57"/>
      <c r="D21" s="57"/>
      <c r="E21" s="57"/>
      <c r="F21" s="57"/>
      <c r="G21" s="57"/>
      <c r="H21" s="57"/>
      <c r="I21" s="57"/>
      <c r="J21" s="57"/>
    </row>
    <row r="22" spans="2:10" ht="11.25">
      <c r="B22" s="16"/>
      <c r="C22" s="4"/>
      <c r="D22" s="4"/>
      <c r="E22" s="4"/>
      <c r="F22" s="4"/>
      <c r="G22" s="4"/>
      <c r="H22" s="4"/>
      <c r="I22" s="4"/>
      <c r="J22" s="4"/>
    </row>
    <row r="23" spans="3:15" ht="11.25">
      <c r="C23" s="4"/>
      <c r="D23" s="4"/>
      <c r="E23" s="4"/>
      <c r="F23" s="4"/>
      <c r="G23" s="4"/>
      <c r="H23" s="4"/>
      <c r="I23" s="4"/>
      <c r="J23" s="4"/>
      <c r="K23" s="4"/>
      <c r="L23" s="4"/>
      <c r="M23" s="7"/>
      <c r="O23" s="9"/>
    </row>
    <row r="24" spans="2:15" ht="12">
      <c r="B24" s="85" t="s">
        <v>133</v>
      </c>
      <c r="C24" s="85"/>
      <c r="D24" s="87"/>
      <c r="E24" s="87"/>
      <c r="G24" s="85" t="s">
        <v>145</v>
      </c>
      <c r="H24" s="85"/>
      <c r="I24" s="85"/>
      <c r="J24" s="85"/>
      <c r="K24" s="8"/>
      <c r="L24" s="8"/>
      <c r="M24" s="7"/>
      <c r="O24" s="9"/>
    </row>
    <row r="25" spans="2:15" ht="12" customHeight="1">
      <c r="B25" s="91" t="s">
        <v>118</v>
      </c>
      <c r="C25" s="91"/>
      <c r="D25" s="91"/>
      <c r="E25" s="74"/>
      <c r="G25" s="105" t="s">
        <v>74</v>
      </c>
      <c r="H25" s="105"/>
      <c r="I25" s="105"/>
      <c r="J25" s="105"/>
      <c r="K25" s="8"/>
      <c r="L25" s="8"/>
      <c r="M25" s="7"/>
      <c r="O25" s="9"/>
    </row>
    <row r="26" spans="2:15" ht="12" customHeight="1">
      <c r="B26" s="91" t="s">
        <v>140</v>
      </c>
      <c r="C26" s="91"/>
      <c r="D26" s="91"/>
      <c r="E26" s="74"/>
      <c r="G26" s="106" t="s">
        <v>41</v>
      </c>
      <c r="H26" s="106"/>
      <c r="I26" s="106"/>
      <c r="J26" s="106"/>
      <c r="K26" s="8"/>
      <c r="L26" s="8"/>
      <c r="M26" s="7"/>
      <c r="O26" s="9"/>
    </row>
    <row r="27" spans="11:15" ht="11.25">
      <c r="K27" s="8"/>
      <c r="L27" s="8"/>
      <c r="M27" s="7"/>
      <c r="O27" s="9"/>
    </row>
    <row r="28" spans="11:15" ht="11.25">
      <c r="K28" s="8"/>
      <c r="L28" s="8"/>
      <c r="M28" s="7"/>
      <c r="O28" s="9"/>
    </row>
    <row r="29" spans="11:15" ht="11.25">
      <c r="K29" s="8"/>
      <c r="L29" s="8"/>
      <c r="M29" s="7"/>
      <c r="O29" s="9"/>
    </row>
    <row r="30" spans="11:15" ht="11.25">
      <c r="K30" s="8"/>
      <c r="L30" s="8"/>
      <c r="M30" s="7"/>
      <c r="O30" s="9"/>
    </row>
    <row r="31" spans="11:14" ht="11.25">
      <c r="K31" s="8"/>
      <c r="M31" s="7"/>
      <c r="N31" s="9"/>
    </row>
  </sheetData>
  <sheetProtection/>
  <mergeCells count="8">
    <mergeCell ref="B26:D26"/>
    <mergeCell ref="G25:J25"/>
    <mergeCell ref="G26:J26"/>
    <mergeCell ref="I4:I5"/>
    <mergeCell ref="J4:J5"/>
    <mergeCell ref="B4:B5"/>
    <mergeCell ref="C4:H4"/>
    <mergeCell ref="B25:D25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75" r:id="rId1"/>
  <ignoredErrors>
    <ignoredError sqref="J14:J15 J6 H14 F9 F17 H7 J7 I17 H15 I15 F15 H9 J9" unlockedFormula="1"/>
    <ignoredError sqref="J17 H17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Жанар А. Дуйсебаева</dc:creator>
  <cp:keywords/>
  <dc:description/>
  <cp:lastModifiedBy>Жанар А. Дуйсебаева</cp:lastModifiedBy>
  <cp:lastPrinted>2021-08-24T05:45:59Z</cp:lastPrinted>
  <dcterms:created xsi:type="dcterms:W3CDTF">2021-08-19T05:58:12Z</dcterms:created>
  <dcterms:modified xsi:type="dcterms:W3CDTF">2021-08-24T06:37:37Z</dcterms:modified>
  <cp:category/>
  <cp:version/>
  <cp:contentType/>
  <cp:contentStatus/>
</cp:coreProperties>
</file>