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activeTab="1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1'!$A$1:$D$51</definedName>
  </definedNames>
  <calcPr calcId="162913"/>
</workbook>
</file>

<file path=xl/calcChain.xml><?xml version="1.0" encoding="utf-8"?>
<calcChain xmlns="http://schemas.openxmlformats.org/spreadsheetml/2006/main">
  <c r="C39" i="3" l="1"/>
  <c r="D21" i="3" l="1"/>
  <c r="C15" i="1"/>
  <c r="D15" i="1"/>
  <c r="D24" i="1" l="1"/>
  <c r="D25" i="1" s="1"/>
  <c r="F14" i="5" l="1"/>
  <c r="G15" i="5" s="1"/>
  <c r="G17" i="5"/>
  <c r="G12" i="5"/>
  <c r="G10" i="5"/>
  <c r="D16" i="2"/>
  <c r="D19" i="2" s="1"/>
  <c r="D25" i="2" s="1"/>
  <c r="D26" i="2" s="1"/>
  <c r="D32" i="1"/>
  <c r="D45" i="1" s="1"/>
  <c r="D43" i="1"/>
  <c r="C43" i="1"/>
  <c r="D37" i="3"/>
  <c r="C37" i="3"/>
  <c r="C26" i="3"/>
  <c r="D26" i="3"/>
  <c r="D44" i="1" l="1"/>
  <c r="F18" i="5"/>
  <c r="G14" i="5"/>
  <c r="E31" i="1"/>
  <c r="C13" i="3"/>
  <c r="C20" i="3" s="1"/>
  <c r="D13" i="3"/>
  <c r="D20" i="3" s="1"/>
  <c r="D38" i="3" l="1"/>
  <c r="D40" i="3" s="1"/>
  <c r="C32" i="1"/>
  <c r="C45" i="1" s="1"/>
  <c r="C44" i="1" l="1"/>
  <c r="C24" i="1"/>
  <c r="C25" i="1" s="1"/>
  <c r="G18" i="5"/>
  <c r="C38" i="3"/>
  <c r="C40" i="3" l="1"/>
  <c r="C16" i="2"/>
  <c r="C19" i="2" l="1"/>
  <c r="C25" i="2" s="1"/>
  <c r="C26" i="2" s="1"/>
</calcChain>
</file>

<file path=xl/sharedStrings.xml><?xml version="1.0" encoding="utf-8"?>
<sst xmlns="http://schemas.openxmlformats.org/spreadsheetml/2006/main" count="145" uniqueCount="116">
  <si>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</si>
  <si>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</si>
  <si>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</si>
  <si>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</si>
  <si>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</si>
  <si>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</si>
  <si>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</si>
  <si>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</si>
  <si>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</si>
  <si>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</si>
  <si>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</si>
  <si>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</si>
  <si>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</si>
  <si>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</si>
  <si>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</si>
  <si>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</si>
  <si>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</si>
  <si>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</si>
  <si>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</si>
  <si>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</si>
  <si>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</si>
  <si>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</si>
  <si>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</si>
  <si>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</si>
  <si>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</si>
  <si>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</si>
  <si>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</si>
  <si>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</si>
  <si>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</si>
  <si>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</si>
  <si>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</si>
  <si>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</si>
  <si>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</si>
  <si>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</si>
  <si>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</si>
  <si>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</si>
  <si>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</si>
  <si>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</si>
  <si>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</si>
  <si>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</si>
  <si>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</si>
  <si>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</si>
  <si>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</si>
  <si>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</si>
  <si>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</si>
  <si>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</si>
  <si>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</si>
  <si>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</si>
  <si>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</si>
  <si>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</si>
  <si>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</si>
  <si>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</si>
  <si>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</si>
  <si>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</si>
  <si>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</si>
  <si>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</si>
  <si>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</si>
  <si>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</si>
  <si>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</si>
  <si>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</si>
  <si>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</si>
  <si>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</si>
  <si>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</si>
  <si>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</si>
  <si>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</si>
  <si>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</si>
  <si>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</si>
  <si>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</si>
  <si>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</si>
  <si>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</si>
  <si>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</si>
  <si>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</si>
  <si>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</si>
  <si>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</si>
  <si>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</si>
  <si>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</si>
  <si>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</si>
  <si>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</si>
  <si>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</si>
  <si>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</si>
  <si>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</si>
  <si>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</si>
  <si>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</si>
  <si>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</si>
  <si>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</si>
  <si>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</si>
  <si>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</si>
  <si>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</si>
  <si>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</si>
  <si>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</si>
  <si>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</si>
  <si>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</si>
  <si>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</si>
  <si>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</si>
  <si>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</si>
  <si>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</si>
  <si>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</si>
  <si>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</si>
  <si>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</si>
  <si>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</si>
  <si>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</si>
  <si>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</si>
  <si>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</si>
  <si>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</si>
  <si>
    <t>Отложенные налоговые активы</t>
  </si>
  <si>
    <t xml:space="preserve">Сальдо на 1 января 2017 года </t>
  </si>
  <si>
    <t>Сальдо на 31 декабря 2017 года</t>
  </si>
  <si>
    <t>Сальдо на 01 января 2018 года</t>
  </si>
  <si>
    <t>31.12.2017г.</t>
  </si>
  <si>
    <t>Отчет о финансовом положении за период с  01.01.2018г.по 30.06.2018г.</t>
  </si>
  <si>
    <t>Отчет о прибыли или убытке и прочем совокупном доходе  за период с 01.01.2018г.по 30.06.2018г.</t>
  </si>
  <si>
    <t>30.06.2018г.</t>
  </si>
  <si>
    <t>30.06.2017г.</t>
  </si>
  <si>
    <t>Отчет о движении денежных средств за период с 01.01.2018г. по 30.06.2018г.(прямой метод)</t>
  </si>
  <si>
    <t>Сальдо на 30 июня 2018 года</t>
  </si>
  <si>
    <t>Отчет об изменениях в капитале за период с 01.01.2018г. по 30.06.2018г.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</si>
</sst>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31" zoomScale="80" zoomScaleSheetLayoutView="80" workbookViewId="0">
      <selection activeCell="C23" sqref="C23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109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111</v>
      </c>
      <c r="D5" s="55" t="s">
        <v>108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61"/>
      <c r="C7" s="62"/>
      <c r="D7" s="62"/>
    </row>
    <row r="8" spans="1:4" x14ac:dyDescent="0.25">
      <c r="A8" s="4" t="s">
        <v>2</v>
      </c>
      <c r="B8" s="61"/>
      <c r="C8" s="62"/>
      <c r="D8" s="62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59" t="s">
        <v>104</v>
      </c>
      <c r="B13" s="8"/>
      <c r="C13" s="19">
        <v>2208</v>
      </c>
      <c r="D13" s="19">
        <v>2208</v>
      </c>
    </row>
    <row r="14" spans="1:4" x14ac:dyDescent="0.25">
      <c r="A14" s="7" t="s">
        <v>7</v>
      </c>
      <c r="B14" s="8"/>
      <c r="C14" s="9"/>
      <c r="D14" s="9"/>
    </row>
    <row r="15" spans="1:4" x14ac:dyDescent="0.25">
      <c r="A15" s="4" t="s">
        <v>8</v>
      </c>
      <c r="B15" s="10"/>
      <c r="C15" s="20">
        <f>C13</f>
        <v>2208</v>
      </c>
      <c r="D15" s="20">
        <f>D13</f>
        <v>2208</v>
      </c>
    </row>
    <row r="16" spans="1:4" x14ac:dyDescent="0.25">
      <c r="A16" s="4" t="s">
        <v>9</v>
      </c>
      <c r="B16" s="10"/>
      <c r="C16" s="13"/>
      <c r="D16" s="42"/>
    </row>
    <row r="17" spans="1:5" ht="38.25" x14ac:dyDescent="0.25">
      <c r="A17" s="12" t="s">
        <v>10</v>
      </c>
      <c r="B17" s="10"/>
      <c r="C17" s="19"/>
      <c r="D17" s="19"/>
    </row>
    <row r="18" spans="1:5" x14ac:dyDescent="0.25">
      <c r="A18" s="7" t="s">
        <v>11</v>
      </c>
      <c r="B18" s="8">
        <v>2</v>
      </c>
      <c r="C18" s="19">
        <v>8</v>
      </c>
      <c r="D18" s="19">
        <v>8</v>
      </c>
    </row>
    <row r="19" spans="1:5" x14ac:dyDescent="0.25">
      <c r="A19" s="7" t="s">
        <v>12</v>
      </c>
      <c r="B19" s="10"/>
      <c r="C19" s="19"/>
      <c r="D19" s="19"/>
    </row>
    <row r="20" spans="1:5" x14ac:dyDescent="0.25">
      <c r="A20" s="7" t="s">
        <v>13</v>
      </c>
      <c r="B20" s="8">
        <v>3</v>
      </c>
      <c r="C20" s="19"/>
      <c r="D20" s="19">
        <v>115</v>
      </c>
    </row>
    <row r="21" spans="1:5" x14ac:dyDescent="0.25">
      <c r="A21" s="7" t="s">
        <v>14</v>
      </c>
      <c r="B21" s="10"/>
      <c r="C21" s="19"/>
      <c r="D21" s="19"/>
    </row>
    <row r="22" spans="1:5" x14ac:dyDescent="0.25">
      <c r="A22" s="7" t="s">
        <v>15</v>
      </c>
      <c r="B22" s="8">
        <v>1</v>
      </c>
      <c r="C22" s="19">
        <v>70175</v>
      </c>
      <c r="D22" s="19">
        <v>74626</v>
      </c>
    </row>
    <row r="23" spans="1:5" ht="37.5" customHeight="1" x14ac:dyDescent="0.25">
      <c r="A23" s="12" t="s">
        <v>16</v>
      </c>
      <c r="B23" s="13"/>
      <c r="C23" s="19"/>
      <c r="D23" s="19"/>
    </row>
    <row r="24" spans="1:5" x14ac:dyDescent="0.25">
      <c r="A24" s="4" t="s">
        <v>17</v>
      </c>
      <c r="B24" s="10"/>
      <c r="C24" s="20">
        <f>C18+C20+C22</f>
        <v>70183</v>
      </c>
      <c r="D24" s="20">
        <f>D18+D20+D22</f>
        <v>74749</v>
      </c>
    </row>
    <row r="25" spans="1:5" x14ac:dyDescent="0.25">
      <c r="A25" s="4" t="s">
        <v>18</v>
      </c>
      <c r="B25" s="10"/>
      <c r="C25" s="20">
        <f>C16+C24+C15</f>
        <v>72391</v>
      </c>
      <c r="D25" s="20">
        <f>D16+D24+D15</f>
        <v>76957</v>
      </c>
    </row>
    <row r="26" spans="1:5" x14ac:dyDescent="0.25">
      <c r="A26" s="4" t="s">
        <v>19</v>
      </c>
      <c r="B26" s="10"/>
      <c r="C26" s="21"/>
      <c r="D26" s="21"/>
    </row>
    <row r="27" spans="1:5" x14ac:dyDescent="0.25">
      <c r="A27" s="4" t="s">
        <v>20</v>
      </c>
      <c r="B27" s="10"/>
      <c r="C27" s="21"/>
      <c r="D27" s="21"/>
    </row>
    <row r="28" spans="1:5" x14ac:dyDescent="0.25">
      <c r="A28" s="7" t="s">
        <v>21</v>
      </c>
      <c r="B28" s="8">
        <v>5</v>
      </c>
      <c r="C28" s="19">
        <v>100000</v>
      </c>
      <c r="D28" s="19">
        <v>100000</v>
      </c>
    </row>
    <row r="29" spans="1:5" x14ac:dyDescent="0.25">
      <c r="A29" s="7" t="s">
        <v>22</v>
      </c>
      <c r="B29" s="10"/>
      <c r="C29" s="19"/>
      <c r="D29" s="19"/>
    </row>
    <row r="30" spans="1:5" x14ac:dyDescent="0.25">
      <c r="A30" s="7" t="s">
        <v>23</v>
      </c>
      <c r="B30" s="10"/>
      <c r="C30" s="19"/>
      <c r="D30" s="19"/>
    </row>
    <row r="31" spans="1:5" x14ac:dyDescent="0.25">
      <c r="A31" s="7" t="s">
        <v>24</v>
      </c>
      <c r="B31" s="8">
        <v>6</v>
      </c>
      <c r="C31" s="22">
        <v>-27787</v>
      </c>
      <c r="D31" s="19">
        <v>-23271</v>
      </c>
      <c r="E31" s="36">
        <f>C31-D31</f>
        <v>-4516</v>
      </c>
    </row>
    <row r="32" spans="1:5" x14ac:dyDescent="0.25">
      <c r="A32" s="4" t="s">
        <v>25</v>
      </c>
      <c r="B32" s="10"/>
      <c r="C32" s="20">
        <f>C28+C31</f>
        <v>72213</v>
      </c>
      <c r="D32" s="20">
        <f>D28+D31</f>
        <v>76729</v>
      </c>
    </row>
    <row r="33" spans="1:4" x14ac:dyDescent="0.25">
      <c r="A33" s="4" t="s">
        <v>26</v>
      </c>
      <c r="B33" s="10"/>
      <c r="C33" s="21"/>
      <c r="D33" s="21"/>
    </row>
    <row r="34" spans="1:4" x14ac:dyDescent="0.25">
      <c r="A34" s="7" t="s">
        <v>27</v>
      </c>
      <c r="B34" s="10"/>
      <c r="C34" s="19"/>
      <c r="D34" s="19"/>
    </row>
    <row r="35" spans="1:4" x14ac:dyDescent="0.25">
      <c r="A35" s="4" t="s">
        <v>28</v>
      </c>
      <c r="B35" s="10"/>
      <c r="C35" s="20"/>
      <c r="D35" s="20"/>
    </row>
    <row r="36" spans="1:4" x14ac:dyDescent="0.25">
      <c r="A36" s="4" t="s">
        <v>29</v>
      </c>
      <c r="B36" s="10"/>
      <c r="C36" s="20"/>
      <c r="D36" s="20"/>
    </row>
    <row r="37" spans="1:4" x14ac:dyDescent="0.25">
      <c r="A37" s="7" t="s">
        <v>30</v>
      </c>
      <c r="B37" s="8"/>
      <c r="C37" s="19"/>
      <c r="D37" s="19"/>
    </row>
    <row r="38" spans="1:4" x14ac:dyDescent="0.25">
      <c r="A38" s="7" t="s">
        <v>31</v>
      </c>
      <c r="B38" s="8"/>
      <c r="C38" s="19"/>
      <c r="D38" s="19"/>
    </row>
    <row r="39" spans="1:4" x14ac:dyDescent="0.25">
      <c r="A39" s="7" t="s">
        <v>32</v>
      </c>
      <c r="B39" s="16"/>
      <c r="C39" s="19"/>
      <c r="D39" s="19"/>
    </row>
    <row r="40" spans="1:4" x14ac:dyDescent="0.25">
      <c r="A40" s="7" t="s">
        <v>33</v>
      </c>
      <c r="B40" s="8">
        <v>4</v>
      </c>
      <c r="C40" s="19">
        <v>178</v>
      </c>
      <c r="D40" s="19">
        <v>228</v>
      </c>
    </row>
    <row r="41" spans="1:4" x14ac:dyDescent="0.25">
      <c r="A41" s="7" t="s">
        <v>34</v>
      </c>
      <c r="B41" s="8"/>
      <c r="C41" s="19"/>
      <c r="D41" s="19"/>
    </row>
    <row r="42" spans="1:4" x14ac:dyDescent="0.25">
      <c r="A42" s="7" t="s">
        <v>35</v>
      </c>
      <c r="B42" s="8"/>
      <c r="C42" s="19"/>
      <c r="D42" s="19"/>
    </row>
    <row r="43" spans="1:4" x14ac:dyDescent="0.25">
      <c r="A43" s="4" t="s">
        <v>36</v>
      </c>
      <c r="B43" s="10"/>
      <c r="C43" s="20">
        <f>SUM(C37:C42)</f>
        <v>178</v>
      </c>
      <c r="D43" s="20">
        <f>SUM(D37:D42)</f>
        <v>228</v>
      </c>
    </row>
    <row r="44" spans="1:4" x14ac:dyDescent="0.25">
      <c r="A44" s="4" t="s">
        <v>37</v>
      </c>
      <c r="B44" s="17"/>
      <c r="C44" s="20">
        <f>C32+C43</f>
        <v>72391</v>
      </c>
      <c r="D44" s="20">
        <f>D32+D43</f>
        <v>76957</v>
      </c>
    </row>
    <row r="45" spans="1:4" x14ac:dyDescent="0.25">
      <c r="A45" s="4" t="s">
        <v>38</v>
      </c>
      <c r="B45" s="10"/>
      <c r="C45" s="14">
        <f>C32/1000</f>
        <v>72.212999999999994</v>
      </c>
      <c r="D45" s="14">
        <f>D32/1000</f>
        <v>76.728999999999999</v>
      </c>
    </row>
    <row r="47" spans="1:4" x14ac:dyDescent="0.25">
      <c r="C47" s="36"/>
    </row>
    <row r="48" spans="1:4" x14ac:dyDescent="0.25">
      <c r="A48" s="41" t="s">
        <v>101</v>
      </c>
    </row>
    <row r="49" spans="1:1" x14ac:dyDescent="0.25">
      <c r="A49" s="40"/>
    </row>
    <row r="50" spans="1:1" x14ac:dyDescent="0.25">
      <c r="A50" s="40"/>
    </row>
    <row r="51" spans="1:1" x14ac:dyDescent="0.25">
      <c r="A51" s="40" t="s">
        <v>102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view="pageBreakPreview" topLeftCell="A7" zoomScale="80" zoomScaleSheetLayoutView="80" workbookViewId="0">
      <selection activeCell="D9" sqref="D9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3" t="s">
        <v>110</v>
      </c>
      <c r="B3" s="63"/>
      <c r="C3" s="63"/>
      <c r="D3" s="63"/>
    </row>
    <row r="5" spans="1:4" x14ac:dyDescent="0.25">
      <c r="A5" s="56" t="s">
        <v>40</v>
      </c>
      <c r="B5" s="2" t="s">
        <v>0</v>
      </c>
      <c r="C5" s="55" t="s">
        <v>111</v>
      </c>
      <c r="D5" s="55" t="s">
        <v>112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7</v>
      </c>
      <c r="C14" s="19">
        <v>-4516</v>
      </c>
      <c r="D14" s="19">
        <v>-4698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-4516</v>
      </c>
      <c r="D16" s="29">
        <f>D14</f>
        <v>-4698</v>
      </c>
    </row>
    <row r="17" spans="1:4" x14ac:dyDescent="0.25">
      <c r="A17" s="53" t="s">
        <v>52</v>
      </c>
      <c r="B17" s="51"/>
      <c r="C17" s="19">
        <v>-4516</v>
      </c>
      <c r="D17" s="19">
        <v>-4698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-4516</v>
      </c>
      <c r="D19" s="20">
        <f>D16</f>
        <v>-4698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-4516</v>
      </c>
      <c r="D25" s="20">
        <f>D19</f>
        <v>-4698</v>
      </c>
    </row>
    <row r="26" spans="1:4" x14ac:dyDescent="0.25">
      <c r="A26" s="25" t="s">
        <v>60</v>
      </c>
      <c r="B26" s="26">
        <v>7</v>
      </c>
      <c r="C26" s="37">
        <f>C25/1000</f>
        <v>-4.516</v>
      </c>
      <c r="D26" s="37">
        <f>D25/1000</f>
        <v>-4.6980000000000004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80" zoomScaleSheetLayoutView="80" workbookViewId="0">
      <selection activeCell="C15" sqref="C15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113</v>
      </c>
    </row>
    <row r="4" spans="1:4" x14ac:dyDescent="0.25">
      <c r="D4" s="18" t="s">
        <v>39</v>
      </c>
    </row>
    <row r="5" spans="1:4" x14ac:dyDescent="0.25">
      <c r="A5" s="1" t="s">
        <v>40</v>
      </c>
      <c r="B5" s="2" t="s">
        <v>0</v>
      </c>
      <c r="C5" s="55" t="s">
        <v>111</v>
      </c>
      <c r="D5" s="55" t="s">
        <v>112</v>
      </c>
    </row>
    <row r="6" spans="1:4" x14ac:dyDescent="0.25">
      <c r="A6" s="65" t="s">
        <v>61</v>
      </c>
      <c r="B6" s="65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4451</v>
      </c>
      <c r="D13" s="32">
        <f>SUM(D14:D19)</f>
        <v>4463</v>
      </c>
    </row>
    <row r="14" spans="1:4" x14ac:dyDescent="0.25">
      <c r="A14" s="7" t="s">
        <v>69</v>
      </c>
      <c r="B14" s="10"/>
      <c r="C14">
        <v>883</v>
      </c>
      <c r="D14" s="30">
        <v>599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60">
        <v>2500</v>
      </c>
      <c r="D16" s="30">
        <v>2339</v>
      </c>
    </row>
    <row r="17" spans="1:4" x14ac:dyDescent="0.25">
      <c r="A17" s="7" t="s">
        <v>72</v>
      </c>
      <c r="B17" s="10"/>
      <c r="C17" s="60"/>
      <c r="D17" s="30">
        <v>975</v>
      </c>
    </row>
    <row r="18" spans="1:4" x14ac:dyDescent="0.25">
      <c r="A18" s="7" t="s">
        <v>73</v>
      </c>
      <c r="B18" s="10"/>
      <c r="C18" s="60">
        <v>1068</v>
      </c>
      <c r="D18" s="30">
        <v>520</v>
      </c>
    </row>
    <row r="19" spans="1:4" x14ac:dyDescent="0.25">
      <c r="A19" s="7" t="s">
        <v>74</v>
      </c>
      <c r="B19" s="7"/>
      <c r="C19" s="19"/>
      <c r="D19" s="30">
        <v>30</v>
      </c>
    </row>
    <row r="20" spans="1:4" ht="23.25" customHeight="1" x14ac:dyDescent="0.25">
      <c r="A20" s="24" t="s">
        <v>75</v>
      </c>
      <c r="B20" s="10"/>
      <c r="C20" s="20">
        <f>C7-C13</f>
        <v>-4451</v>
      </c>
      <c r="D20" s="20">
        <f>D7-D13</f>
        <v>-4463</v>
      </c>
    </row>
    <row r="21" spans="1:4" x14ac:dyDescent="0.25">
      <c r="A21" s="65" t="s">
        <v>76</v>
      </c>
      <c r="B21" s="65"/>
      <c r="C21" s="20">
        <v>0</v>
      </c>
      <c r="D21" s="20">
        <f>D23</f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5" t="s">
        <v>80</v>
      </c>
      <c r="B27" s="65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4" t="s">
        <v>84</v>
      </c>
      <c r="B33" s="64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4" t="s">
        <v>87</v>
      </c>
      <c r="B36" s="64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4" t="s">
        <v>89</v>
      </c>
      <c r="B38" s="64"/>
      <c r="C38" s="20">
        <f>C20</f>
        <v>-4451</v>
      </c>
      <c r="D38" s="20">
        <f>D20+D21</f>
        <v>-4463</v>
      </c>
    </row>
    <row r="39" spans="1:4" x14ac:dyDescent="0.25">
      <c r="A39" s="7" t="s">
        <v>90</v>
      </c>
      <c r="B39" s="7"/>
      <c r="C39" s="48">
        <f>'форма 1'!D22</f>
        <v>74626</v>
      </c>
      <c r="D39" s="32">
        <v>85705</v>
      </c>
    </row>
    <row r="40" spans="1:4" x14ac:dyDescent="0.25">
      <c r="A40" s="4" t="s">
        <v>91</v>
      </c>
      <c r="B40" s="10"/>
      <c r="C40" s="20">
        <f>C39+C38</f>
        <v>70175</v>
      </c>
      <c r="D40" s="20">
        <f>D39+D38</f>
        <v>81242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103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view="pageBreakPreview" topLeftCell="A4" zoomScaleSheetLayoutView="100" workbookViewId="0">
      <selection activeCell="E12" sqref="E12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115</v>
      </c>
    </row>
    <row r="6" spans="1:7" x14ac:dyDescent="0.25">
      <c r="G6" t="s">
        <v>39</v>
      </c>
    </row>
    <row r="7" spans="1:7" x14ac:dyDescent="0.25">
      <c r="A7" s="66" t="s">
        <v>40</v>
      </c>
      <c r="B7" s="66" t="s">
        <v>92</v>
      </c>
      <c r="C7" s="3"/>
      <c r="D7" s="67" t="s">
        <v>93</v>
      </c>
      <c r="E7" s="67"/>
      <c r="F7" s="67"/>
      <c r="G7" s="67"/>
    </row>
    <row r="8" spans="1:7" ht="51" x14ac:dyDescent="0.25">
      <c r="A8" s="66"/>
      <c r="B8" s="66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105</v>
      </c>
      <c r="B10" s="17"/>
      <c r="C10" s="48">
        <v>100000</v>
      </c>
      <c r="D10" s="48"/>
      <c r="E10" s="48"/>
      <c r="F10" s="48">
        <v>-11663</v>
      </c>
      <c r="G10" s="48">
        <f>SUM(C10:F10)</f>
        <v>88337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-11608</v>
      </c>
      <c r="G12" s="48">
        <f t="shared" ref="G12:G18" si="0">SUM(C12:F12)</f>
        <v>-11608</v>
      </c>
    </row>
    <row r="13" spans="1:7" ht="13.5" customHeight="1" x14ac:dyDescent="0.25">
      <c r="A13" s="12" t="s">
        <v>98</v>
      </c>
      <c r="B13" s="5"/>
      <c r="C13" s="30"/>
      <c r="D13" s="35"/>
      <c r="E13" s="30"/>
      <c r="F13" s="30"/>
      <c r="G13" s="48"/>
    </row>
    <row r="14" spans="1:7" ht="21.75" customHeight="1" x14ac:dyDescent="0.25">
      <c r="A14" s="50" t="s">
        <v>106</v>
      </c>
      <c r="B14" s="34"/>
      <c r="C14" s="48">
        <v>100000</v>
      </c>
      <c r="D14" s="48"/>
      <c r="E14" s="48"/>
      <c r="F14" s="48">
        <f>F10+F12</f>
        <v>-23271</v>
      </c>
      <c r="G14" s="48">
        <f t="shared" si="0"/>
        <v>76729</v>
      </c>
    </row>
    <row r="15" spans="1:7" ht="20.25" customHeight="1" x14ac:dyDescent="0.25">
      <c r="A15" s="50" t="s">
        <v>107</v>
      </c>
      <c r="B15" s="17"/>
      <c r="C15" s="48">
        <v>100000</v>
      </c>
      <c r="D15" s="48"/>
      <c r="E15" s="48"/>
      <c r="F15" s="48">
        <v>-22630</v>
      </c>
      <c r="G15" s="48">
        <f t="shared" si="0"/>
        <v>77370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/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-4516</v>
      </c>
      <c r="G17" s="48">
        <f t="shared" si="0"/>
        <v>-4516</v>
      </c>
    </row>
    <row r="18" spans="1:7" ht="20.25" customHeight="1" x14ac:dyDescent="0.25">
      <c r="A18" s="50" t="s">
        <v>114</v>
      </c>
      <c r="B18" s="34"/>
      <c r="C18" s="32">
        <v>100000</v>
      </c>
      <c r="D18" s="35"/>
      <c r="E18" s="35"/>
      <c r="F18" s="48">
        <f>F14+F17</f>
        <v>-27787</v>
      </c>
      <c r="G18" s="48">
        <f t="shared" si="0"/>
        <v>72213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103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2018-05-17T08:41:34Z</cp:lastPrinted>
  <dcterms:created xsi:type="dcterms:W3CDTF">2016-06-27T06:06:51Z</dcterms:created>
  <dcterms:modified xsi:type="dcterms:W3CDTF">2018-08-14T13:29:44Z</dcterms:modified>
</cp:coreProperties>
</file>