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tabRatio="832"/>
  </bookViews>
  <sheets>
    <sheet name="ББ" sheetId="1" r:id="rId1"/>
    <sheet name="ОПУ" sheetId="2" r:id="rId2"/>
  </sheets>
  <calcPr calcId="124519"/>
</workbook>
</file>

<file path=xl/calcChain.xml><?xml version="1.0" encoding="utf-8"?>
<calcChain xmlns="http://schemas.openxmlformats.org/spreadsheetml/2006/main">
  <c r="D19" i="2"/>
  <c r="D18"/>
  <c r="C19"/>
  <c r="C20" s="1"/>
  <c r="C53" i="1"/>
  <c r="C43"/>
  <c r="C35"/>
  <c r="C26"/>
  <c r="D53"/>
  <c r="D35"/>
  <c r="D26"/>
  <c r="C68" l="1"/>
  <c r="C58" l="1"/>
  <c r="C27"/>
  <c r="D68"/>
  <c r="D58"/>
  <c r="D15" i="2" l="1"/>
  <c r="D20" s="1"/>
  <c r="D26" s="1"/>
  <c r="D28" s="1"/>
  <c r="D30" s="1"/>
  <c r="D48" s="1"/>
  <c r="D75" i="1"/>
  <c r="D77" s="1"/>
  <c r="D78" s="1"/>
  <c r="D44"/>
  <c r="D27"/>
  <c r="D45" l="1"/>
  <c r="C44" l="1"/>
  <c r="C75"/>
  <c r="C77" s="1"/>
  <c r="C78" s="1"/>
  <c r="C15" i="2" l="1"/>
  <c r="C26" s="1"/>
  <c r="B9"/>
  <c r="B6"/>
  <c r="C28" l="1"/>
  <c r="C30" s="1"/>
  <c r="C45" i="1"/>
  <c r="C48" i="2" l="1"/>
</calcChain>
</file>

<file path=xl/sharedStrings.xml><?xml version="1.0" encoding="utf-8"?>
<sst xmlns="http://schemas.openxmlformats.org/spreadsheetml/2006/main" count="133" uniqueCount="120">
  <si>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</si>
  <si>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</si>
  <si>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</si>
  <si>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</si>
  <si>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</si>
  <si>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</si>
  <si>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</si>
  <si>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</si>
  <si>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</si>
  <si>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</si>
  <si>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</si>
  <si>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</si>
  <si>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</si>
  <si>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</si>
  <si>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</si>
  <si>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</si>
  <si>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</si>
  <si>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</si>
  <si>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</si>
  <si>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</si>
  <si>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</si>
  <si>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</si>
  <si>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</si>
  <si>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</si>
  <si>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</si>
  <si>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</si>
  <si>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</si>
  <si>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</si>
  <si>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</si>
  <si>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</si>
  <si>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</si>
  <si>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</si>
  <si>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</si>
  <si>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</si>
  <si>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</si>
  <si>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</si>
  <si>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</si>
  <si>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</si>
  <si>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</si>
  <si>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</si>
  <si>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</si>
  <si>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</si>
  <si>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</si>
  <si>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</si>
  <si>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</si>
  <si>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</si>
  <si>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</si>
  <si>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</si>
  <si>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</si>
  <si>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</si>
  <si>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</si>
  <si>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</si>
  <si>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</si>
  <si>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</si>
  <si>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</si>
  <si>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</si>
  <si>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</si>
  <si>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</si>
  <si>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</si>
  <si>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</si>
  <si>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</si>
  <si>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</si>
  <si>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</si>
  <si>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</si>
  <si>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</si>
  <si>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</si>
  <si>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</si>
  <si>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</si>
  <si>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</si>
  <si>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</si>
  <si>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</si>
  <si>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</si>
  <si>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</si>
  <si>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</si>
  <si>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</si>
  <si>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</si>
  <si>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</si>
  <si>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</si>
  <si>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</si>
  <si>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</si>
  <si>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</si>
  <si>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</si>
  <si>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</si>
  <si>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</si>
  <si>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</si>
  <si>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</si>
  <si>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</si>
  <si>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</si>
  <si>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</si>
  <si>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</si>
  <si>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</si>
  <si>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</si>
  <si>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</si>
  <si>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</si>
  <si>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</si>
  <si>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</si>
  <si>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</si>
  <si>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</si>
  <si>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</si>
  <si>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</si>
  <si>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</si>
  <si>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</si>
  <si>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</si>
  <si>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</si>
  <si>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</si>
  <si>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</si>
  <si>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</si>
  <si>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тенге</t>
  </si>
  <si>
    <t>Главный бухгалтер  Деева Ю.А.   ______________</t>
  </si>
  <si>
    <t>Главный бухгалтер  Деева Ю.А. ______________</t>
  </si>
  <si>
    <t xml:space="preserve">На конец отчетного периода </t>
  </si>
  <si>
    <t xml:space="preserve">На начало отчетного периода </t>
  </si>
  <si>
    <t>Прибыль/убыток на акцию</t>
  </si>
  <si>
    <t>На начало отчетного периода на 31.12.2012г.</t>
  </si>
  <si>
    <t>На конец отчетного периода 30.09.2013г.</t>
  </si>
  <si>
    <t>по состоянию на "30" сентября  2013 года</t>
  </si>
  <si>
    <t>За 9 месяцев 2013г.</t>
  </si>
  <si>
    <t>За 9 месяцев 2012г.</t>
  </si>
  <si>
    <t>Член Совета Директоров Сейдуллаев А.А.      _______________</t>
  </si>
  <si>
    <t>Член Совета Директоров Сейдуллаев А.А.        _______________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</si>
</sst>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58" zoomScale="90" zoomScaleNormal="90" workbookViewId="0">
      <selection activeCell="B82" sqref="B82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115</v>
      </c>
      <c r="D12" s="33" t="s">
        <v>107</v>
      </c>
    </row>
    <row r="13" spans="1:4" ht="4.5" customHeight="1" thickBot="1">
      <c r="C13" s="58"/>
      <c r="D13" s="58"/>
    </row>
    <row r="14" spans="1:4" ht="15" customHeight="1">
      <c r="A14" s="6"/>
      <c r="B14" s="59" t="s">
        <v>84</v>
      </c>
      <c r="C14" s="54" t="s">
        <v>114</v>
      </c>
      <c r="D14" s="56" t="s">
        <v>113</v>
      </c>
    </row>
    <row r="15" spans="1:4" ht="16.5" customHeight="1">
      <c r="A15" s="6"/>
      <c r="B15" s="60"/>
      <c r="C15" s="55"/>
      <c r="D15" s="57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22250654.77</v>
      </c>
      <c r="D17" s="35">
        <v>724512.56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9430217.3499999996</v>
      </c>
      <c r="D23" s="35">
        <v>10322842.789999999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94704930.859999999</v>
      </c>
      <c r="D25" s="35">
        <v>88043111.719999999</v>
      </c>
      <c r="E25" s="2"/>
    </row>
    <row r="26" spans="1:5">
      <c r="A26" s="6"/>
      <c r="B26" s="15" t="s">
        <v>7</v>
      </c>
      <c r="C26" s="38">
        <f>25857366.77+155539277.13</f>
        <v>181396643.90000001</v>
      </c>
      <c r="D26" s="35">
        <f>17689504.12+875214.09+54248951.77</f>
        <v>72813669.980000004</v>
      </c>
      <c r="E26" s="2"/>
    </row>
    <row r="27" spans="1:5">
      <c r="A27" s="6"/>
      <c r="B27" s="13" t="s">
        <v>93</v>
      </c>
      <c r="C27" s="9">
        <f>SUM(C17:C26)</f>
        <v>307782446.88</v>
      </c>
      <c r="D27" s="28">
        <f>SUM(D17:D26)</f>
        <v>171904137.05000001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>
        <f>860.42+12133900</f>
        <v>12134760.42</v>
      </c>
      <c r="D35" s="35">
        <f>12133900+72.92</f>
        <v>12133972.92</v>
      </c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23784003.510000002</v>
      </c>
      <c r="D38" s="35">
        <v>20247992.879999999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>
        <v>2055806026.3</v>
      </c>
      <c r="D40" s="35">
        <v>1919738350.6300001</v>
      </c>
      <c r="E40" s="2"/>
      <c r="F40" s="39"/>
    </row>
    <row r="41" spans="1:6">
      <c r="A41" s="6"/>
      <c r="B41" s="15" t="s">
        <v>14</v>
      </c>
      <c r="C41" s="38">
        <v>14161075.699999999</v>
      </c>
      <c r="D41" s="35">
        <v>15319089.369999999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f>444605248</f>
        <v>444605248</v>
      </c>
      <c r="D43" s="35">
        <v>444605248</v>
      </c>
      <c r="E43" s="2"/>
    </row>
    <row r="44" spans="1:6">
      <c r="A44" s="6"/>
      <c r="B44" s="13" t="s">
        <v>94</v>
      </c>
      <c r="C44" s="9">
        <f>SUM(C30:C43)</f>
        <v>2550491113.9300003</v>
      </c>
      <c r="D44" s="28">
        <f>SUM(D30:D43)</f>
        <v>2412044653.8000002</v>
      </c>
      <c r="E44" s="2"/>
      <c r="F44" s="36"/>
    </row>
    <row r="45" spans="1:6" ht="15.75" thickBot="1">
      <c r="A45" s="6"/>
      <c r="B45" s="16" t="s">
        <v>95</v>
      </c>
      <c r="C45" s="17">
        <f>C27+C28+C44</f>
        <v>2858273560.8100004</v>
      </c>
      <c r="D45" s="45">
        <f>D27+D28+D44</f>
        <v>2583948790.8500004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2" t="s">
        <v>89</v>
      </c>
      <c r="C47" s="54" t="s">
        <v>110</v>
      </c>
      <c r="D47" s="56" t="s">
        <v>111</v>
      </c>
      <c r="E47" s="2"/>
    </row>
    <row r="48" spans="1:6" ht="8.25" customHeight="1">
      <c r="A48" s="6"/>
      <c r="B48" s="53"/>
      <c r="C48" s="55"/>
      <c r="D48" s="57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>
        <v>447886675.79000002</v>
      </c>
      <c r="D50" s="35"/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f>3794980.85+2133466.37+1674134104.53</f>
        <v>1680062551.75</v>
      </c>
      <c r="D53" s="35">
        <f>1605454.33+1326414.66+1499807192.52</f>
        <v>1502739061.51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/>
      <c r="D56" s="14"/>
      <c r="E56" s="2"/>
    </row>
    <row r="57" spans="1:6">
      <c r="A57" s="6"/>
      <c r="B57" s="15" t="s">
        <v>21</v>
      </c>
      <c r="C57" s="38">
        <v>10676140</v>
      </c>
      <c r="D57" s="35">
        <v>10676140</v>
      </c>
      <c r="E57" s="2"/>
    </row>
    <row r="58" spans="1:6">
      <c r="A58" s="6"/>
      <c r="B58" s="13" t="s">
        <v>96</v>
      </c>
      <c r="C58" s="9">
        <f>SUM(C50:C57)</f>
        <v>2138625367.54</v>
      </c>
      <c r="D58" s="28">
        <f>SUM(D50:D57)</f>
        <v>1513415201.51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>
        <v>0</v>
      </c>
      <c r="D61" s="35">
        <v>259500655.56999999</v>
      </c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37978972</v>
      </c>
      <c r="D67" s="47">
        <v>37978972</v>
      </c>
      <c r="E67" s="2"/>
      <c r="F67" s="39"/>
    </row>
    <row r="68" spans="1:9">
      <c r="A68" s="6"/>
      <c r="B68" s="13" t="s">
        <v>97</v>
      </c>
      <c r="C68" s="9">
        <f>SUM(C61:C67)</f>
        <v>37978972</v>
      </c>
      <c r="D68" s="28">
        <f>SUM(D61:D67)</f>
        <v>297479627.56999999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1907886020.4000001</v>
      </c>
      <c r="D70" s="35">
        <v>1907886020.4000001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39"/>
    </row>
    <row r="74" spans="1:9" ht="12" customHeight="1">
      <c r="A74" s="6"/>
      <c r="B74" s="15" t="s">
        <v>62</v>
      </c>
      <c r="C74" s="38">
        <v>-1226216799.01</v>
      </c>
      <c r="D74" s="35">
        <v>-1134832058.51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681669221.3900001</v>
      </c>
      <c r="D75" s="28">
        <f>D70+D74</f>
        <v>773053961.8900001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681669221.3900001</v>
      </c>
      <c r="D77" s="28">
        <f>D75+D76</f>
        <v>773053961.8900001</v>
      </c>
      <c r="E77" s="2"/>
    </row>
    <row r="78" spans="1:9" ht="15.75" thickBot="1">
      <c r="A78" s="6"/>
      <c r="B78" s="16" t="s">
        <v>100</v>
      </c>
      <c r="C78" s="17">
        <f>C58+C68+C77</f>
        <v>2858273560.9300003</v>
      </c>
      <c r="D78" s="45">
        <f>D58+D68+D77</f>
        <v>2583948790.9700003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118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108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6"/>
  <sheetViews>
    <sheetView topLeftCell="A34" workbookViewId="0">
      <selection activeCell="D20" sqref="D20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"30" сентября  2013 года</v>
      </c>
    </row>
    <row r="10" spans="2:4" ht="13.5" thickBot="1">
      <c r="D10" s="25" t="s">
        <v>107</v>
      </c>
    </row>
    <row r="11" spans="2:4" ht="12" customHeight="1">
      <c r="B11" s="61" t="s">
        <v>33</v>
      </c>
      <c r="C11" s="54" t="s">
        <v>116</v>
      </c>
      <c r="D11" s="54" t="s">
        <v>117</v>
      </c>
    </row>
    <row r="12" spans="2:4" ht="24" customHeight="1">
      <c r="B12" s="62"/>
      <c r="C12" s="55"/>
      <c r="D12" s="55"/>
    </row>
    <row r="13" spans="2:4">
      <c r="B13" s="15" t="s">
        <v>34</v>
      </c>
      <c r="C13" s="32">
        <v>0</v>
      </c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v>77348167.920000002</v>
      </c>
      <c r="D17" s="46">
        <v>73896480.469999999</v>
      </c>
    </row>
    <row r="18" spans="2:5" ht="12.75" customHeight="1">
      <c r="B18" s="22" t="s">
        <v>37</v>
      </c>
      <c r="C18" s="34">
        <v>21055518.890000001</v>
      </c>
      <c r="D18" s="46">
        <f>98800894.5+12061449.98</f>
        <v>110862344.48</v>
      </c>
    </row>
    <row r="19" spans="2:5">
      <c r="B19" s="22" t="s">
        <v>38</v>
      </c>
      <c r="C19" s="34">
        <f>7018158.81+787.5</f>
        <v>7018946.3099999996</v>
      </c>
      <c r="D19" s="46">
        <f>125317857.15+5570780.28</f>
        <v>130888637.43000001</v>
      </c>
      <c r="E19" s="40"/>
    </row>
    <row r="20" spans="2:5">
      <c r="B20" s="22" t="s">
        <v>103</v>
      </c>
      <c r="C20" s="43">
        <f>C19-C17-C18</f>
        <v>-91384740.5</v>
      </c>
      <c r="D20" s="44">
        <f>D15-D17-D18+D19</f>
        <v>-53870187.519999981</v>
      </c>
    </row>
    <row r="21" spans="2:5">
      <c r="B21" s="15" t="s">
        <v>39</v>
      </c>
      <c r="C21" s="34"/>
      <c r="D21" s="46"/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</f>
        <v>-91384740.5</v>
      </c>
      <c r="D26" s="28">
        <f>D20-D22+D24</f>
        <v>-53870187.519999981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-91384740.5</v>
      </c>
      <c r="D28" s="28">
        <f>D26-D27</f>
        <v>-53870187.519999981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-91384740.5</v>
      </c>
      <c r="D30" s="28">
        <f>D28+D29</f>
        <v>-53870187.519999981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3"/>
      <c r="D37" s="64"/>
    </row>
    <row r="38" spans="2:6" ht="24">
      <c r="B38" s="15" t="s">
        <v>67</v>
      </c>
      <c r="C38" s="63"/>
      <c r="D38" s="64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112</v>
      </c>
      <c r="C47" s="50"/>
      <c r="D47" s="51"/>
    </row>
    <row r="48" spans="2:6" ht="12.75" thickBot="1">
      <c r="B48" s="16" t="s">
        <v>92</v>
      </c>
      <c r="C48" s="17">
        <f>C30</f>
        <v>-91384740.5</v>
      </c>
      <c r="D48" s="45">
        <f>D30</f>
        <v>-53870187.519999981</v>
      </c>
      <c r="F48" s="41"/>
    </row>
    <row r="49" spans="2:6" ht="12.75" customHeight="1">
      <c r="F49" s="41"/>
    </row>
    <row r="50" spans="2:6" customFormat="1" ht="15">
      <c r="B50" s="19" t="s">
        <v>119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109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yuliya_d</cp:lastModifiedBy>
  <cp:lastPrinted>2013-10-29T09:58:48Z</cp:lastPrinted>
  <dcterms:created xsi:type="dcterms:W3CDTF">2011-04-01T07:12:23Z</dcterms:created>
  <dcterms:modified xsi:type="dcterms:W3CDTF">2013-10-29T10:01:04Z</dcterms:modified>
</cp:coreProperties>
</file>