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9735" tabRatio="868" activeTab="3"/>
  </bookViews>
  <sheets>
    <sheet name="ф.1" sheetId="1" r:id="rId1"/>
    <sheet name="ф.2" sheetId="2" r:id="rId2"/>
    <sheet name="ф.3" sheetId="3" r:id="rId3"/>
    <sheet name="ф.4" sheetId="4" r:id="rId4"/>
  </sheets>
  <definedNames>
    <definedName name="Z_5F03C6E0_4856_11D8_914C_0050FC4F04F5_.wvu.PrintArea" localSheetId="0" hidden="1">'ф.1'!$A$1:$D$88</definedName>
    <definedName name="Z_5F03C6E0_4856_11D8_914C_0050FC4F04F5_.wvu.PrintArea" localSheetId="1" hidden="1">'ф.2'!$A$1:$F$94</definedName>
    <definedName name="Z_5F03C6E0_4856_11D8_914C_0050FC4F04F5_.wvu.PrintArea" localSheetId="2" hidden="1">'ф.3'!$A$1:$D$80</definedName>
    <definedName name="Z_5F03C6E0_4856_11D8_914C_0050FC4F04F5_.wvu.PrintArea" localSheetId="3" hidden="1">'ф.4'!$A$1:$G$30</definedName>
    <definedName name="Z_C5EEE2CB_B868_489D_B2F6_C499F128BFBE_.wvu.PrintArea" localSheetId="0" hidden="1">'ф.1'!$A$1:$D$88</definedName>
    <definedName name="Z_C5EEE2CB_B868_489D_B2F6_C499F128BFBE_.wvu.PrintArea" localSheetId="1" hidden="1">'ф.2'!$A$1:$F$94</definedName>
    <definedName name="Z_C5EEE2CB_B868_489D_B2F6_C499F128BFBE_.wvu.PrintArea" localSheetId="2" hidden="1">'ф.3'!$A$1:$D$80</definedName>
    <definedName name="Z_C5EEE2CB_B868_489D_B2F6_C499F128BFBE_.wvu.PrintArea" localSheetId="3" hidden="1">'ф.4'!$A$1:$G$30</definedName>
    <definedName name="Z_FD0A44E0_7F7D_4D8C_AA7A_3624FE952AD5_.wvu.PrintArea" localSheetId="0" hidden="1">'ф.1'!$A$1:$D$88</definedName>
    <definedName name="Z_FD0A44E0_7F7D_4D8C_AA7A_3624FE952AD5_.wvu.PrintArea" localSheetId="1" hidden="1">'ф.2'!$A$1:$F$94</definedName>
    <definedName name="Z_FD0A44E0_7F7D_4D8C_AA7A_3624FE952AD5_.wvu.PrintArea" localSheetId="3" hidden="1">'ф.4'!$A$1:$G$30</definedName>
    <definedName name="_xlnm.Print_Area" localSheetId="0">'ф.1'!$A$1:$F$88</definedName>
    <definedName name="_xlnm.Print_Area" localSheetId="1">'ф.2'!$A$1:$F$94</definedName>
  </definedNames>
  <calcPr fullCalcOnLoad="1" fullPrecision="0"/>
</workbook>
</file>

<file path=xl/sharedStrings.xml><?xml version="1.0" encoding="utf-8"?>
<sst xmlns="http://schemas.openxmlformats.org/spreadsheetml/2006/main" count="316" uniqueCount="269">
  <si>
    <t>Возмещение по регрессному требованию (нетто)</t>
  </si>
  <si>
    <t>Операция "РЕПО"</t>
  </si>
  <si>
    <t>50</t>
  </si>
  <si>
    <t>51</t>
  </si>
  <si>
    <t>52</t>
  </si>
  <si>
    <t>53</t>
  </si>
  <si>
    <t>Расчеты с акционерами по дивидендам</t>
  </si>
  <si>
    <t>Изменение активов перестрахования по не произошедшим убыткам по договорам аннуитета</t>
  </si>
  <si>
    <t>Итого увеличение (уменьшение) денег от операционной деятельности после налогообложения</t>
  </si>
  <si>
    <t>Примечание*</t>
  </si>
  <si>
    <t>Основные средства (нетто)</t>
  </si>
  <si>
    <t>Нематериальные активы (нетто)</t>
  </si>
  <si>
    <t>Доходы будущих периодов</t>
  </si>
  <si>
    <t>Дивиденды</t>
  </si>
  <si>
    <t>Прочие операции</t>
  </si>
  <si>
    <t>за аналогичный период с начала предыдущего года (с нарастающим итогом)</t>
  </si>
  <si>
    <t>за аналогичный отчетный период предыдущего года</t>
  </si>
  <si>
    <t>Доходы в виде комиссионного вознаграждения по страховой деятельности</t>
  </si>
  <si>
    <t>Начисленные комиссионные доходы по перестрахованию</t>
  </si>
  <si>
    <t>Выпущенные облигации</t>
  </si>
  <si>
    <t>Сальдо на конец отчетного периода</t>
  </si>
  <si>
    <t>При составлении неконсолидированной финансовой отчетности или отсутствии дочерних организаций страховые (перестраховочные) организации и страховые брокеры заполняют графы  2-6.</t>
  </si>
  <si>
    <t>на конец отчетного периода</t>
  </si>
  <si>
    <t>за период с начала текущего года (с нарастающим итогом)</t>
  </si>
  <si>
    <t>Резервный капитал</t>
  </si>
  <si>
    <t>доходы (расходы) от купли/продажи ценных бумаг (нетто)</t>
  </si>
  <si>
    <t>Прочие расходы</t>
  </si>
  <si>
    <t>(Увеличение) уменьшение операции "обратное РЕПО"</t>
  </si>
  <si>
    <t>Доходы</t>
  </si>
  <si>
    <t>Счета к уплате по договорам страхования (перестрахования)</t>
  </si>
  <si>
    <t>Увеличение (уменьшение) расчетов с перестраховщиками</t>
  </si>
  <si>
    <t>Чистая сумма страховых премий</t>
  </si>
  <si>
    <t>Активы</t>
  </si>
  <si>
    <t>Обязательства</t>
  </si>
  <si>
    <t>Доходы от страховой деятельности</t>
  </si>
  <si>
    <t>Доходы от инвестиционной деятельности</t>
  </si>
  <si>
    <t>Доходы от иной деятельности</t>
  </si>
  <si>
    <t>Итого доходов</t>
  </si>
  <si>
    <t>Расходы</t>
  </si>
  <si>
    <t>Итого расходов</t>
  </si>
  <si>
    <t>* В графе 2 указываются номера примечаний по статьям, отраженным в пояснительной записке или приложениях к финансовой отчетности</t>
  </si>
  <si>
    <t>Страховые премии, принятые по договорам перестрахования</t>
  </si>
  <si>
    <t>11.1</t>
  </si>
  <si>
    <t>11.2</t>
  </si>
  <si>
    <t>11.3</t>
  </si>
  <si>
    <t>11.4</t>
  </si>
  <si>
    <t>Прочие активы</t>
  </si>
  <si>
    <t>Оценочные обязательства</t>
  </si>
  <si>
    <t>Уставный капитал (взносы учредителей)</t>
  </si>
  <si>
    <t>Изъятый капитал (взносы учредителей)</t>
  </si>
  <si>
    <t>Страховые премии, принятые по договорам страхования</t>
  </si>
  <si>
    <t>Инвестиционное имущество</t>
  </si>
  <si>
    <t>Доходы (расходы) от реализации активов и получения (передачи) активов</t>
  </si>
  <si>
    <t>Расходы по осуществлению страховых выплат по договорам страхования</t>
  </si>
  <si>
    <t>Расходы по осуществлению страховых выплат по договорам, принятым на перестрахование</t>
  </si>
  <si>
    <t>Изменение резерва не произошедших убытков по договорам страхования (перестрахования) жизни</t>
  </si>
  <si>
    <t>Отчет об изменениях в капитале</t>
  </si>
  <si>
    <t xml:space="preserve"> </t>
  </si>
  <si>
    <t>Прочие доходы от иной деятельности</t>
  </si>
  <si>
    <t>Бухгалтерский баланс</t>
  </si>
  <si>
    <t xml:space="preserve">Форма №1 </t>
  </si>
  <si>
    <t>Отчет о доходах и расходах</t>
  </si>
  <si>
    <t xml:space="preserve">Форма №2 </t>
  </si>
  <si>
    <t xml:space="preserve">Форма №3 </t>
  </si>
  <si>
    <t xml:space="preserve">Форма №4 </t>
  </si>
  <si>
    <t>в том числе:</t>
  </si>
  <si>
    <t>Доходы, связанные с получением вознаграждения</t>
  </si>
  <si>
    <t>амортизационные отчисления и износ</t>
  </si>
  <si>
    <t>Продажа основных средств и нематериальных активов</t>
  </si>
  <si>
    <t>Выпуск акций</t>
  </si>
  <si>
    <t>(в тысячах тенге)</t>
  </si>
  <si>
    <t>Займы полученные</t>
  </si>
  <si>
    <t>Изменение активов перестрахования по не произошедшим убыткам по договорам страхования (перестрахования) жизни</t>
  </si>
  <si>
    <t>Изменение резерва не произошедших убытков по договорам аннуитета</t>
  </si>
  <si>
    <t>Операция "обратное РЕПО"</t>
  </si>
  <si>
    <t>Изменение резерва незаработанной премии</t>
  </si>
  <si>
    <t>страховой (перестраховочной) организации  АО "Страховая компания"STANDARD"</t>
  </si>
  <si>
    <t>Изменение активов перестрахования по  незаработанным премиям</t>
  </si>
  <si>
    <t>доходы (расходы) от операции "РЕПО" (нетто)</t>
  </si>
  <si>
    <t>доходы (расходы) от операций с аффинированными драгоценными металлами</t>
  </si>
  <si>
    <t>доходы (расходы) от переоценки иностранной валюты(нетто)</t>
  </si>
  <si>
    <t>Прочие доходы от страховой деятельности</t>
  </si>
  <si>
    <t>Изменение резерва произошедших, но незаявленных убытков</t>
  </si>
  <si>
    <t>Изменение активов перестрахования по произошедшим, но незаявленным убыткам</t>
  </si>
  <si>
    <t>Изменение резерва заявленных, но неурегулированных убытков</t>
  </si>
  <si>
    <t>Изменение активов перестрахования по заявленным, но неурегулированным убыткам</t>
  </si>
  <si>
    <t>Изменение дополнительных резервов</t>
  </si>
  <si>
    <t>Расходы, связанные с выплатой вознаграждения</t>
  </si>
  <si>
    <t>Общие и административные расходы</t>
  </si>
  <si>
    <t>Прибыль (убыток) от прекращенной деятельности</t>
  </si>
  <si>
    <t>Прибыль (убыток) до налогообложения</t>
  </si>
  <si>
    <t>Операционный доход (расход) до изменения в операционных активах и обязательствах</t>
  </si>
  <si>
    <t>Увеличение (уменьшение) суммы резерва незаработанной премии</t>
  </si>
  <si>
    <t>Увеличение (уменьшение) суммы резерва не произошедших убытков по договорам страхования (перестрахования) жизни</t>
  </si>
  <si>
    <t>Увеличение (уменьшение) суммы резерва не произошедших убытков по договорам аннуитета</t>
  </si>
  <si>
    <t>Увеличение (уменьшение) суммы резерва произошедших, но незаявленных убытков</t>
  </si>
  <si>
    <t>Увеличение (уменьшение) суммы резерва заявленных, но неурегулированных убытков</t>
  </si>
  <si>
    <t>Увеличение (уменьшение) суммы дополнительных резервов</t>
  </si>
  <si>
    <t>Увеличение (уменьшение) счетов к уплате по договорам страхования (перестрахования)</t>
  </si>
  <si>
    <t>Покупка (продажа) ценных бумаг, удерживаемых до погашения</t>
  </si>
  <si>
    <t>Изъятие акции</t>
  </si>
  <si>
    <t>Увеличение (уменьшение) взносов учредителей</t>
  </si>
  <si>
    <t>36-1</t>
  </si>
  <si>
    <t>Остаток денег и денежных эквивалентов на начало отчетного периода</t>
  </si>
  <si>
    <t>Остаток денег и денежных эквивалентов на конец отчетного периода</t>
  </si>
  <si>
    <t>Отчет о движении денег (косвенный метод)</t>
  </si>
  <si>
    <t>Увеличение (уменьшение) в операционных обязательствах</t>
  </si>
  <si>
    <t>(Увеличение) уменьшение в операционных активах</t>
  </si>
  <si>
    <t>(Увеличение) уменьшение вкладов размещенных</t>
  </si>
  <si>
    <t>Капитал родительской организации</t>
  </si>
  <si>
    <t>Доля мень-шинства</t>
  </si>
  <si>
    <t>Итого капитал</t>
  </si>
  <si>
    <t>Устав-ный капитал</t>
  </si>
  <si>
    <t>Нераспределенная прибыль (убыток)</t>
  </si>
  <si>
    <t>Сальдо на начало предыдущего периода</t>
  </si>
  <si>
    <t>Увеличение (уменьшение) расчетов с посредниками по страховой (перестраховочной) деятельности</t>
  </si>
  <si>
    <t>Аффинированные драгоценные металлы</t>
  </si>
  <si>
    <t>(Увеличение) уменьшение начисленных комиссионных доходов по перестрахованию</t>
  </si>
  <si>
    <t>11-1</t>
  </si>
  <si>
    <t>Расходы на резервы по обесценению</t>
  </si>
  <si>
    <t>Восстановление резервов по обесценению</t>
  </si>
  <si>
    <t>Чистые расходы на резервы по обесценению</t>
  </si>
  <si>
    <t>Корпоративный подоходный налог</t>
  </si>
  <si>
    <t>от основной деятельности</t>
  </si>
  <si>
    <t>от иной деятельности</t>
  </si>
  <si>
    <t>Производные инструменты</t>
  </si>
  <si>
    <t>доходы в виде вознаграждения (купона или дисконта) по ценным бумагам</t>
  </si>
  <si>
    <t>12.1</t>
  </si>
  <si>
    <t>12.2</t>
  </si>
  <si>
    <t>12.3</t>
  </si>
  <si>
    <t>12.4</t>
  </si>
  <si>
    <t>36.1</t>
  </si>
  <si>
    <t>40.1</t>
  </si>
  <si>
    <t>40.2</t>
  </si>
  <si>
    <t>40.3</t>
  </si>
  <si>
    <t>47.1</t>
  </si>
  <si>
    <t>47.2</t>
  </si>
  <si>
    <t>Доходы (расходы) по операциям с финансовыми активами (нетто)</t>
  </si>
  <si>
    <t>доходы (расходы) от операций с производными инструментами</t>
  </si>
  <si>
    <t>Доходы (расходы) от переоценки (нетто)</t>
  </si>
  <si>
    <t>Чистая прибыль (убыток) до уплаты корпоративного подоходного налога</t>
  </si>
  <si>
    <t>Итого чистая прибыль (убыток) после уплаты налогов</t>
  </si>
  <si>
    <t xml:space="preserve">  расходы в виде премии по ценным бумагам</t>
  </si>
  <si>
    <t xml:space="preserve">  расходы на оплату труда и командировочные</t>
  </si>
  <si>
    <t xml:space="preserve">  текущие налоги и другие обязательные платежи в бюджет за ислючением корпоративного подоходного налога</t>
  </si>
  <si>
    <t xml:space="preserve">  расходы по текущей аренде</t>
  </si>
  <si>
    <t xml:space="preserve">  амортизационные отчисления и износ</t>
  </si>
  <si>
    <t xml:space="preserve">Телефон: </t>
  </si>
  <si>
    <t>Прочие обязательства</t>
  </si>
  <si>
    <t>М.П.</t>
  </si>
  <si>
    <t>за аналогичный период с нача ла предыдущего года                                (с нарастающим итогом)</t>
  </si>
  <si>
    <t>за период с начала текущего года                                  (с нарастающим итогом)</t>
  </si>
  <si>
    <t>Прочая кредиторская задолженность</t>
  </si>
  <si>
    <t>Сальдо на начало отчетного периода</t>
  </si>
  <si>
    <t>Пересчитанное сальдо на начало отчетного периода</t>
  </si>
  <si>
    <t>Переоценка основных средств</t>
  </si>
  <si>
    <t>Изменение стоимости ценных бумаг, имеющихся в наличии для продажи</t>
  </si>
  <si>
    <t xml:space="preserve">Исполнитель ____________________________________ </t>
  </si>
  <si>
    <t xml:space="preserve">Исполнитель _________________________________ </t>
  </si>
  <si>
    <t>доходы в виде вознаграждения по размещенным вкладам</t>
  </si>
  <si>
    <t>Расходы по урегулированию страховых убытков</t>
  </si>
  <si>
    <t>Резерв не произошедших убытков по договорам страхования (перестрахования) жизни</t>
  </si>
  <si>
    <t>Резерв не произошедших убытков по договорам аннуитета</t>
  </si>
  <si>
    <t>Денежные поступления и платежи, связанные с инвестиционной деятельностью</t>
  </si>
  <si>
    <t>Инвестиции в капитал других юридических лиц</t>
  </si>
  <si>
    <t>Расходы будущих периодов</t>
  </si>
  <si>
    <t>Изменение активов перестрахования по дополнительным резервам</t>
  </si>
  <si>
    <t>расходы по резервам по сомнительным долгам</t>
  </si>
  <si>
    <t>Результаты переоценки</t>
  </si>
  <si>
    <t>(Увеличение) уменьшение активов перестрахования</t>
  </si>
  <si>
    <t>Расходы по выплате комиссионного вознаграждения по страховой деятельности</t>
  </si>
  <si>
    <t>Наименование статьи</t>
  </si>
  <si>
    <t xml:space="preserve">за отчетный период </t>
  </si>
  <si>
    <t>доходы (расходы) от переоценки аффинированных драгоценных металлов</t>
  </si>
  <si>
    <t>10.1</t>
  </si>
  <si>
    <t>10.2</t>
  </si>
  <si>
    <t>Всего</t>
  </si>
  <si>
    <t>Возмещение расходов по рискам, переданным на перестрахование</t>
  </si>
  <si>
    <t>Доходы от участия в капитале других юридических лиц</t>
  </si>
  <si>
    <t>Увеличение (уменьшение) операции "РЕПО"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</si>
  <si>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</si>
  <si>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</si>
  <si>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</si>
  <si>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</si>
  <si>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(Увеличение) уменьшение прочих активов</t>
  </si>
  <si>
    <t>Страховые премии, переданные на перестрахование</t>
  </si>
  <si>
    <t>Чистая сумма заработанных страховых премий</t>
  </si>
  <si>
    <t>Прочие доходы от инвестиционной деятельности</t>
  </si>
  <si>
    <t>(Увеличение) уменьшение ценных бумаг, предназначенных для торговли и имеющихся в наличии для продажи</t>
  </si>
  <si>
    <t>Увеличение (уменьшение) прочей кредиторской задолженности</t>
  </si>
  <si>
    <t>Увеличение (уменьшение) доходов будущих периодов</t>
  </si>
  <si>
    <t>Увеличение (уменьшение) прочих обязательств</t>
  </si>
  <si>
    <t xml:space="preserve">Уплаченный корпоративный подоходный налог </t>
  </si>
  <si>
    <t>Увеличение или уменьшение денег от операционной деятельности</t>
  </si>
  <si>
    <t>Чистые расходы по осуществлению страховых выплат</t>
  </si>
  <si>
    <t>Итого увеличение или уменьшение денег от инвестиционной деятельности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</si>
  <si>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</si>
  <si>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</si>
  <si>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Ценные бумаги, оцениваемые по справедливой стоимости, изменения которой отражаются в составе прибыли или убытка</t>
  </si>
  <si>
    <t>Деньги и денежные эквиваленты</t>
  </si>
  <si>
    <t>Резерв незаработанной премии</t>
  </si>
  <si>
    <t>Резерв заявленных, но неурегулированных убытков</t>
  </si>
  <si>
    <t>Дополнительные резервы</t>
  </si>
  <si>
    <t>Расчеты с перестраховщиками</t>
  </si>
  <si>
    <t>Расчеты с посредниками по страховой (перестраховочной) деятельности</t>
  </si>
  <si>
    <t>Капитал</t>
  </si>
  <si>
    <t>Резерв предупредительных мероприятий</t>
  </si>
  <si>
    <t>Итого капитал и обязательства</t>
  </si>
  <si>
    <t>Долгосрочные активы, предназначенные для продажи</t>
  </si>
  <si>
    <t>нефинансовые активы</t>
  </si>
  <si>
    <t>Пересчитанное сальдо на начало предыдущего периода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</si>
  <si>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</si>
  <si>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</si>
  <si>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</si>
  <si>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Прибыль (убыток) за период</t>
  </si>
  <si>
    <t>Всего прибыль (убыток) за период</t>
  </si>
  <si>
    <t>Внутренние переводы</t>
  </si>
  <si>
    <t>Эмиссия акций (взносы)</t>
  </si>
  <si>
    <t>Выкупленные акции (взносы)</t>
  </si>
  <si>
    <t>Изменение накопленной переоценки основных средств</t>
  </si>
  <si>
    <t>Формирование резервного капитала</t>
  </si>
  <si>
    <t>Графы «Капитал родительской организации» и «Доля меньшинства» заполняются при составлении консолидированной финансовой отчетности.</t>
  </si>
  <si>
    <t>Резерв произошедших, но незаявленных убытков</t>
  </si>
  <si>
    <t>Вклады размещенные (за вычетом резервов на обесценение)</t>
  </si>
  <si>
    <t>Ценные бумаги, имеющиеся в наличии для продажи (за вычетом резервов на обесценение)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</si>
  <si>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</si>
  <si>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</si>
  <si>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не произошедшим убыткам по договорам страхования (перестрахования) жизни (за вычетом резервов на обесценение)</t>
  </si>
  <si>
    <t>Активы перестрахования по не произошедшим убыткам по договорам аннуитета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</si>
  <si>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</si>
  <si>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Активы перестрахования по дополнительным резервам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</si>
  <si>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</si>
  <si>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Прочая дебиторская задолженность (за вычетом резервов на обесценение)</t>
  </si>
  <si>
    <t>Займы, предоставленные страхователям (за вычетом резервов на обесценение)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</si>
  <si>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</si>
  <si>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</si>
  <si>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</si>
  <si>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Итого активы</t>
  </si>
  <si>
    <t>Текущее налоговое обязательство</t>
  </si>
  <si>
    <t>Отложенное налоговое обязательство</t>
  </si>
  <si>
    <t>Итого обязательства</t>
  </si>
  <si>
    <t>54</t>
  </si>
  <si>
    <t>55</t>
  </si>
  <si>
    <t>56</t>
  </si>
  <si>
    <t>Нераспределенная прибыль (непокрытый убыток)</t>
  </si>
  <si>
    <t>отчетного периода</t>
  </si>
  <si>
    <t>из них: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</si>
  <si>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</si>
  <si>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доходы (расходы) от переоценки производных инструментов</t>
  </si>
  <si>
    <t>Прочие доходы</t>
  </si>
  <si>
    <t>Изменения в учетной политике и корректировка ошибок</t>
  </si>
  <si>
    <t>нереализованные  доходы и расходы от изменения стоимости финансового актива</t>
  </si>
  <si>
    <t>прочие корректировки на неденежные статьи</t>
  </si>
  <si>
    <t>Денежные поступления и платежи, связанные с финансовой деятельностью</t>
  </si>
  <si>
    <t>Прочие поступления и платежи</t>
  </si>
  <si>
    <t>Корректировки на неденежные операционные статьи:</t>
  </si>
  <si>
    <t>Выплата дивидендов</t>
  </si>
  <si>
    <t>Покупка основных средств и нематериальных активов</t>
  </si>
  <si>
    <t>Председатель правления ____________________________ Хайбуллин Д.Р.</t>
  </si>
  <si>
    <t>на 31 декабря 2012 года</t>
  </si>
  <si>
    <t xml:space="preserve"> дата 01.04.13</t>
  </si>
  <si>
    <t>Главный бухгалтер __________________________________ Сарткожинова Ж.К.</t>
  </si>
  <si>
    <t>Стабилизационный резерв</t>
  </si>
  <si>
    <t xml:space="preserve">Резерв непредвиденных рисков </t>
  </si>
  <si>
    <t xml:space="preserve">предыдущих лет </t>
  </si>
  <si>
    <t>56.1</t>
  </si>
  <si>
    <t>56.2</t>
  </si>
  <si>
    <t>по состоянию на " 01 " октября  2014 года</t>
  </si>
  <si>
    <t>за 1 октября  2013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</si>
</sst>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\ mmm\ yy"/>
    <numFmt numFmtId="166" formatCode="_-* #,##0_-;\-* #,##0_-;_-* &quot;-&quot;_-;_-@_-"/>
    <numFmt numFmtId="167" formatCode="000000"/>
    <numFmt numFmtId="168" formatCode="dd/mm/yy"/>
    <numFmt numFmtId="169" formatCode="_-* #,##0_р_._-;\-* #,##0_р_._-;_-* &quot;-&quot;??_р_._-;_-@_-"/>
    <numFmt numFmtId="170" formatCode="_-* #,##0_-;\-* #,##0_-;_-* &quot;-&quot;??_-;_-@_-"/>
    <numFmt numFmtId="171" formatCode="0.0000%"/>
    <numFmt numFmtId="172" formatCode="_-* #,##0.00_-;\-* #,##0.00_-;_-* &quot;-&quot;??_-;_-@_-"/>
    <numFmt numFmtId="173" formatCode="#,##0_ ;\-#,##0\ "/>
    <numFmt numFmtId="174" formatCode="#\ ###\ ##0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[$-FC19]d\ mmmm\ yyyy\ &quot;г.&quot;"/>
    <numFmt numFmtId="178" formatCode="#,##0.0"/>
    <numFmt numFmtId="179" formatCode="_-* #,##0.0_р_._-;\-* #,##0.0_р_._-;_-* &quot;-&quot;??_р_._-;_-@_-"/>
    <numFmt numFmtId="180" formatCode="0.0%"/>
    <numFmt numFmtId="181" formatCode="#,##0.000"/>
    <numFmt numFmtId="182" formatCode="0;[Red]0"/>
    <numFmt numFmtId="183" formatCode="#,##0;[Red]#,##0"/>
  </numFmts>
  <fonts count="43">
    <font>
      <sz val="10"/>
      <name val="Arial Cyr"/>
      <family val="0"/>
    </font>
    <font>
      <sz val="11"/>
      <color indexed="8"/>
      <name val="Times New Roman"/>
      <family val="2"/>
    </font>
    <font>
      <sz val="10"/>
      <name val="Times New Roman"/>
      <family val="1"/>
    </font>
    <font>
      <sz val="10"/>
      <name val="Times New Roman Cyr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2"/>
      <name val="Times New Roman"/>
      <family val="1"/>
    </font>
    <font>
      <sz val="8"/>
      <name val="MS Sans Serif"/>
      <family val="2"/>
    </font>
    <font>
      <sz val="10"/>
      <color indexed="9"/>
      <name val="Times New Roman Cyr"/>
      <family val="1"/>
    </font>
    <font>
      <sz val="10"/>
      <color indexed="9"/>
      <name val="Times New Roman"/>
      <family val="1"/>
    </font>
    <font>
      <u val="single"/>
      <sz val="9.5"/>
      <color indexed="36"/>
      <name val="Arial Cyr"/>
      <family val="0"/>
    </font>
    <font>
      <sz val="11"/>
      <color indexed="50"/>
      <name val="Times New Roman"/>
      <family val="2"/>
    </font>
    <font>
      <b/>
      <sz val="11"/>
      <color indexed="8"/>
      <name val="Times New Roman"/>
      <family val="2"/>
    </font>
    <font>
      <b/>
      <sz val="15"/>
      <color indexed="45"/>
      <name val="Times New Roman"/>
      <family val="2"/>
    </font>
    <font>
      <b/>
      <sz val="13"/>
      <color indexed="45"/>
      <name val="Times New Roman"/>
      <family val="2"/>
    </font>
    <font>
      <b/>
      <sz val="11"/>
      <color indexed="45"/>
      <name val="Times New Roman"/>
      <family val="2"/>
    </font>
    <font>
      <sz val="11"/>
      <color indexed="18"/>
      <name val="Times New Roman"/>
      <family val="2"/>
    </font>
    <font>
      <i/>
      <sz val="11"/>
      <color indexed="22"/>
      <name val="Times New Roman"/>
      <family val="2"/>
    </font>
    <font>
      <sz val="11"/>
      <color indexed="46"/>
      <name val="Times New Roman"/>
      <family val="2"/>
    </font>
    <font>
      <sz val="11"/>
      <color indexed="9"/>
      <name val="Times New Roman"/>
      <family val="2"/>
    </font>
    <font>
      <b/>
      <sz val="11"/>
      <color indexed="10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45"/>
      <name val="Cambria"/>
      <family val="2"/>
    </font>
    <font>
      <sz val="11"/>
      <color indexed="20"/>
      <name val="Times New Roman"/>
      <family val="2"/>
    </font>
    <font>
      <sz val="11"/>
      <color indexed="10"/>
      <name val="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1"/>
      <color rgb="FF9C0006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0"/>
      <color theme="0"/>
      <name val="Times New Roman"/>
      <family val="1"/>
    </font>
    <font>
      <sz val="10"/>
      <color theme="0"/>
      <name val="Times New Roman Cyr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8" borderId="0" applyNumberFormat="0" applyBorder="0" applyAlignment="0" applyProtection="0"/>
    <xf numFmtId="0" fontId="31" fillId="9" borderId="0" applyNumberFormat="0" applyBorder="0" applyAlignment="0" applyProtection="0"/>
    <xf numFmtId="0" fontId="14" fillId="21" borderId="1" applyNumberFormat="0" applyAlignment="0" applyProtection="0"/>
    <xf numFmtId="0" fontId="15" fillId="22" borderId="2" applyNumberFormat="0" applyAlignment="0" applyProtection="0"/>
    <xf numFmtId="0" fontId="32" fillId="22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15" borderId="7" applyNumberFormat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0" xfId="64" applyFont="1" applyBorder="1">
      <alignment/>
      <protection/>
    </xf>
    <xf numFmtId="0" fontId="2" fillId="0" borderId="0" xfId="0" applyFont="1" applyBorder="1" applyAlignment="1">
      <alignment vertical="top"/>
    </xf>
    <xf numFmtId="0" fontId="2" fillId="0" borderId="0" xfId="0" applyFont="1" applyAlignment="1" applyProtection="1">
      <alignment vertical="top"/>
      <protection locked="0"/>
    </xf>
    <xf numFmtId="0" fontId="2" fillId="0" borderId="10" xfId="0" applyFont="1" applyBorder="1" applyAlignment="1">
      <alignment horizontal="left" vertical="top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10" xfId="64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vertical="top" wrapText="1"/>
      <protection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>
      <alignment vertical="top"/>
    </xf>
    <xf numFmtId="0" fontId="2" fillId="0" borderId="0" xfId="0" applyFont="1" applyFill="1" applyAlignment="1" applyProtection="1">
      <alignment vertical="top"/>
      <protection locked="0"/>
    </xf>
    <xf numFmtId="3" fontId="2" fillId="0" borderId="10" xfId="0" applyNumberFormat="1" applyFont="1" applyBorder="1" applyAlignment="1">
      <alignment horizontal="center" vertical="top"/>
    </xf>
    <xf numFmtId="0" fontId="2" fillId="0" borderId="0" xfId="0" applyFont="1" applyFill="1" applyAlignment="1" applyProtection="1">
      <alignment vertical="top"/>
      <protection/>
    </xf>
    <xf numFmtId="0" fontId="6" fillId="0" borderId="0" xfId="0" applyFont="1" applyFill="1" applyAlignment="1" applyProtection="1">
      <alignment horizontal="right" vertical="top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0" fontId="2" fillId="0" borderId="12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Alignment="1" applyProtection="1">
      <alignment vertical="top"/>
      <protection/>
    </xf>
    <xf numFmtId="0" fontId="2" fillId="0" borderId="13" xfId="0" applyFont="1" applyFill="1" applyBorder="1" applyAlignment="1" applyProtection="1">
      <alignment horizontal="center" vertical="top"/>
      <protection/>
    </xf>
    <xf numFmtId="0" fontId="2" fillId="0" borderId="0" xfId="64" applyFont="1" applyFill="1" applyAlignment="1" applyProtection="1">
      <alignment vertical="top"/>
      <protection locked="0"/>
    </xf>
    <xf numFmtId="0" fontId="8" fillId="0" borderId="0" xfId="64" applyFont="1" applyFill="1" applyAlignment="1" applyProtection="1">
      <alignment vertical="top"/>
      <protection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vertical="top"/>
      <protection/>
    </xf>
    <xf numFmtId="0" fontId="2" fillId="0" borderId="0" xfId="64" applyFont="1" applyFill="1" applyBorder="1" applyProtection="1">
      <alignment/>
      <protection/>
    </xf>
    <xf numFmtId="0" fontId="2" fillId="0" borderId="0" xfId="64" applyFont="1" applyFill="1" applyBorder="1" applyProtection="1">
      <alignment/>
      <protection locked="0"/>
    </xf>
    <xf numFmtId="0" fontId="8" fillId="0" borderId="0" xfId="0" applyFont="1" applyFill="1" applyAlignment="1" applyProtection="1">
      <alignment vertical="top"/>
      <protection locked="0"/>
    </xf>
    <xf numFmtId="0" fontId="8" fillId="0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horizontal="center"/>
      <protection locked="0"/>
    </xf>
    <xf numFmtId="3" fontId="2" fillId="0" borderId="0" xfId="0" applyNumberFormat="1" applyFont="1" applyFill="1" applyAlignment="1">
      <alignment vertical="top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top"/>
      <protection locked="0"/>
    </xf>
    <xf numFmtId="3" fontId="2" fillId="0" borderId="0" xfId="0" applyNumberFormat="1" applyFont="1" applyFill="1" applyAlignment="1" applyProtection="1">
      <alignment vertical="top"/>
      <protection locked="0"/>
    </xf>
    <xf numFmtId="169" fontId="2" fillId="0" borderId="10" xfId="73" applyNumberFormat="1" applyFont="1" applyFill="1" applyBorder="1" applyAlignment="1" applyProtection="1">
      <alignment vertical="top"/>
      <protection locked="0"/>
    </xf>
    <xf numFmtId="169" fontId="2" fillId="0" borderId="10" xfId="73" applyNumberFormat="1" applyFont="1" applyFill="1" applyBorder="1" applyAlignment="1" applyProtection="1">
      <alignment vertical="center"/>
      <protection locked="0"/>
    </xf>
    <xf numFmtId="169" fontId="2" fillId="0" borderId="10" xfId="73" applyNumberFormat="1" applyFont="1" applyFill="1" applyBorder="1" applyAlignment="1" applyProtection="1">
      <alignment vertical="top"/>
      <protection locked="0"/>
    </xf>
    <xf numFmtId="169" fontId="4" fillId="0" borderId="10" xfId="73" applyNumberFormat="1" applyFont="1" applyFill="1" applyBorder="1" applyAlignment="1" applyProtection="1">
      <alignment vertical="top"/>
      <protection locked="0"/>
    </xf>
    <xf numFmtId="169" fontId="2" fillId="0" borderId="10" xfId="73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Border="1" applyAlignment="1">
      <alignment horizontal="center" vertical="center"/>
    </xf>
    <xf numFmtId="169" fontId="2" fillId="0" borderId="0" xfId="0" applyNumberFormat="1" applyFont="1" applyFill="1" applyAlignment="1" applyProtection="1">
      <alignment vertical="top"/>
      <protection locked="0"/>
    </xf>
    <xf numFmtId="0" fontId="2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10" xfId="0" applyFont="1" applyBorder="1" applyAlignment="1">
      <alignment vertical="top"/>
    </xf>
    <xf numFmtId="3" fontId="6" fillId="0" borderId="10" xfId="0" applyNumberFormat="1" applyFont="1" applyBorder="1" applyAlignment="1">
      <alignment horizontal="center" vertical="top"/>
    </xf>
    <xf numFmtId="3" fontId="6" fillId="0" borderId="0" xfId="0" applyNumberFormat="1" applyFont="1" applyAlignment="1">
      <alignment vertical="top"/>
    </xf>
    <xf numFmtId="3" fontId="6" fillId="0" borderId="0" xfId="0" applyNumberFormat="1" applyFont="1" applyFill="1" applyAlignment="1">
      <alignment vertical="top"/>
    </xf>
    <xf numFmtId="0" fontId="4" fillId="0" borderId="10" xfId="0" applyFont="1" applyFill="1" applyBorder="1" applyAlignment="1" applyProtection="1">
      <alignment vertical="top" wrapText="1"/>
      <protection/>
    </xf>
    <xf numFmtId="0" fontId="4" fillId="0" borderId="10" xfId="0" applyFont="1" applyFill="1" applyBorder="1" applyAlignment="1" applyProtection="1">
      <alignment horizontal="center" vertical="top"/>
      <protection/>
    </xf>
    <xf numFmtId="169" fontId="4" fillId="0" borderId="10" xfId="73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/>
    </xf>
    <xf numFmtId="49" fontId="2" fillId="0" borderId="13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169" fontId="11" fillId="0" borderId="0" xfId="73" applyNumberFormat="1" applyFont="1" applyFill="1" applyAlignment="1">
      <alignment vertical="top"/>
    </xf>
    <xf numFmtId="0" fontId="11" fillId="0" borderId="0" xfId="0" applyFont="1" applyFill="1" applyAlignment="1">
      <alignment vertical="top"/>
    </xf>
    <xf numFmtId="169" fontId="11" fillId="0" borderId="0" xfId="0" applyNumberFormat="1" applyFont="1" applyFill="1" applyAlignment="1">
      <alignment vertical="top"/>
    </xf>
    <xf numFmtId="169" fontId="6" fillId="0" borderId="0" xfId="0" applyNumberFormat="1" applyFont="1" applyFill="1" applyAlignment="1">
      <alignment vertical="top"/>
    </xf>
    <xf numFmtId="169" fontId="6" fillId="0" borderId="0" xfId="0" applyNumberFormat="1" applyFont="1" applyFill="1" applyAlignment="1" applyProtection="1">
      <alignment vertical="top"/>
      <protection locked="0"/>
    </xf>
    <xf numFmtId="169" fontId="2" fillId="0" borderId="0" xfId="0" applyNumberFormat="1" applyFont="1" applyFill="1" applyAlignment="1" applyProtection="1">
      <alignment vertical="center"/>
      <protection locked="0"/>
    </xf>
    <xf numFmtId="0" fontId="6" fillId="4" borderId="10" xfId="0" applyFont="1" applyFill="1" applyBorder="1" applyAlignment="1">
      <alignment vertical="top" wrapText="1"/>
    </xf>
    <xf numFmtId="3" fontId="6" fillId="4" borderId="10" xfId="0" applyNumberFormat="1" applyFont="1" applyFill="1" applyBorder="1" applyAlignment="1">
      <alignment horizontal="center" vertical="top"/>
    </xf>
    <xf numFmtId="0" fontId="6" fillId="4" borderId="10" xfId="0" applyFont="1" applyFill="1" applyBorder="1" applyAlignment="1">
      <alignment vertical="top"/>
    </xf>
    <xf numFmtId="0" fontId="8" fillId="4" borderId="10" xfId="0" applyFont="1" applyFill="1" applyBorder="1" applyAlignment="1">
      <alignment vertical="top"/>
    </xf>
    <xf numFmtId="3" fontId="8" fillId="4" borderId="10" xfId="0" applyNumberFormat="1" applyFont="1" applyFill="1" applyBorder="1" applyAlignment="1">
      <alignment horizontal="center" vertical="top"/>
    </xf>
    <xf numFmtId="49" fontId="8" fillId="4" borderId="10" xfId="0" applyNumberFormat="1" applyFont="1" applyFill="1" applyBorder="1" applyAlignment="1">
      <alignment horizontal="center" vertical="top"/>
    </xf>
    <xf numFmtId="0" fontId="8" fillId="4" borderId="10" xfId="0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169" fontId="7" fillId="0" borderId="0" xfId="73" applyNumberFormat="1" applyFont="1" applyFill="1" applyAlignment="1" applyProtection="1">
      <alignment vertical="top"/>
      <protection locked="0"/>
    </xf>
    <xf numFmtId="3" fontId="12" fillId="0" borderId="0" xfId="0" applyNumberFormat="1" applyFont="1" applyFill="1" applyAlignment="1" applyProtection="1">
      <alignment vertical="top"/>
      <protection locked="0"/>
    </xf>
    <xf numFmtId="169" fontId="7" fillId="0" borderId="0" xfId="0" applyNumberFormat="1" applyFont="1" applyFill="1" applyAlignment="1" applyProtection="1">
      <alignment vertical="top"/>
      <protection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169" fontId="2" fillId="0" borderId="0" xfId="0" applyNumberFormat="1" applyFont="1" applyFill="1" applyAlignment="1" applyProtection="1">
      <alignment vertical="top"/>
      <protection/>
    </xf>
    <xf numFmtId="169" fontId="2" fillId="0" borderId="0" xfId="0" applyNumberFormat="1" applyFont="1" applyAlignment="1">
      <alignment vertical="top"/>
    </xf>
    <xf numFmtId="0" fontId="38" fillId="0" borderId="0" xfId="0" applyFont="1" applyAlignment="1" applyProtection="1">
      <alignment horizontal="left"/>
      <protection locked="0"/>
    </xf>
    <xf numFmtId="0" fontId="38" fillId="0" borderId="0" xfId="0" applyFont="1" applyFill="1" applyAlignment="1" applyProtection="1">
      <alignment horizontal="center"/>
      <protection locked="0"/>
    </xf>
    <xf numFmtId="0" fontId="39" fillId="0" borderId="0" xfId="0" applyFont="1" applyFill="1" applyAlignment="1">
      <alignment vertical="top"/>
    </xf>
    <xf numFmtId="169" fontId="40" fillId="0" borderId="0" xfId="73" applyNumberFormat="1" applyFont="1" applyFill="1" applyAlignment="1" applyProtection="1">
      <alignment vertical="top"/>
      <protection locked="0"/>
    </xf>
    <xf numFmtId="169" fontId="6" fillId="0" borderId="10" xfId="73" applyNumberFormat="1" applyFont="1" applyFill="1" applyBorder="1" applyAlignment="1">
      <alignment horizontal="right" vertical="top"/>
    </xf>
    <xf numFmtId="169" fontId="2" fillId="0" borderId="10" xfId="73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169" fontId="10" fillId="0" borderId="10" xfId="73" applyNumberFormat="1" applyFont="1" applyFill="1" applyBorder="1" applyAlignment="1">
      <alignment horizontal="right" vertical="top"/>
    </xf>
    <xf numFmtId="169" fontId="0" fillId="0" borderId="0" xfId="0" applyNumberFormat="1" applyFill="1" applyAlignment="1">
      <alignment/>
    </xf>
    <xf numFmtId="0" fontId="8" fillId="26" borderId="10" xfId="0" applyFont="1" applyFill="1" applyBorder="1" applyAlignment="1" applyProtection="1">
      <alignment vertical="top" wrapText="1"/>
      <protection/>
    </xf>
    <xf numFmtId="0" fontId="8" fillId="26" borderId="10" xfId="0" applyFont="1" applyFill="1" applyBorder="1" applyAlignment="1" applyProtection="1">
      <alignment horizontal="center" vertical="top"/>
      <protection/>
    </xf>
    <xf numFmtId="169" fontId="8" fillId="26" borderId="10" xfId="73" applyNumberFormat="1" applyFont="1" applyFill="1" applyBorder="1" applyAlignment="1" applyProtection="1">
      <alignment vertical="top"/>
      <protection/>
    </xf>
    <xf numFmtId="0" fontId="8" fillId="26" borderId="10" xfId="0" applyFont="1" applyFill="1" applyBorder="1" applyAlignment="1" applyProtection="1">
      <alignment horizontal="left" vertical="top" wrapText="1"/>
      <protection/>
    </xf>
    <xf numFmtId="0" fontId="8" fillId="26" borderId="10" xfId="0" applyFont="1" applyFill="1" applyBorder="1" applyAlignment="1" applyProtection="1">
      <alignment horizontal="center" vertical="top"/>
      <protection/>
    </xf>
    <xf numFmtId="169" fontId="9" fillId="26" borderId="10" xfId="73" applyNumberFormat="1" applyFont="1" applyFill="1" applyBorder="1" applyAlignment="1" applyProtection="1">
      <alignment vertical="top"/>
      <protection/>
    </xf>
    <xf numFmtId="169" fontId="9" fillId="26" borderId="10" xfId="73" applyNumberFormat="1" applyFont="1" applyFill="1" applyBorder="1" applyAlignment="1" applyProtection="1">
      <alignment vertical="top"/>
      <protection/>
    </xf>
    <xf numFmtId="0" fontId="8" fillId="26" borderId="10" xfId="0" applyFont="1" applyFill="1" applyBorder="1" applyAlignment="1" applyProtection="1">
      <alignment horizontal="left" vertical="top" wrapText="1"/>
      <protection/>
    </xf>
    <xf numFmtId="169" fontId="8" fillId="26" borderId="10" xfId="73" applyNumberFormat="1" applyFont="1" applyFill="1" applyBorder="1" applyAlignment="1" applyProtection="1">
      <alignment vertical="top"/>
      <protection locked="0"/>
    </xf>
    <xf numFmtId="0" fontId="8" fillId="26" borderId="14" xfId="64" applyFont="1" applyFill="1" applyBorder="1" applyAlignment="1" applyProtection="1">
      <alignment horizontal="left" vertical="center" wrapText="1"/>
      <protection/>
    </xf>
    <xf numFmtId="0" fontId="8" fillId="26" borderId="10" xfId="64" applyFont="1" applyFill="1" applyBorder="1" applyAlignment="1" applyProtection="1">
      <alignment horizontal="center" vertical="top" wrapText="1"/>
      <protection/>
    </xf>
    <xf numFmtId="169" fontId="9" fillId="26" borderId="10" xfId="73" applyNumberFormat="1" applyFont="1" applyFill="1" applyBorder="1" applyAlignment="1" applyProtection="1">
      <alignment vertical="center"/>
      <protection/>
    </xf>
    <xf numFmtId="0" fontId="8" fillId="26" borderId="10" xfId="0" applyFont="1" applyFill="1" applyBorder="1" applyAlignment="1" applyProtection="1">
      <alignment vertical="top" wrapText="1"/>
      <protection/>
    </xf>
    <xf numFmtId="0" fontId="8" fillId="26" borderId="13" xfId="0" applyFont="1" applyFill="1" applyBorder="1" applyAlignment="1" applyProtection="1">
      <alignment horizontal="center" vertical="top"/>
      <protection/>
    </xf>
    <xf numFmtId="169" fontId="8" fillId="26" borderId="10" xfId="73" applyNumberFormat="1" applyFont="1" applyFill="1" applyBorder="1" applyAlignment="1" applyProtection="1">
      <alignment vertical="top"/>
      <protection/>
    </xf>
    <xf numFmtId="0" fontId="8" fillId="26" borderId="12" xfId="0" applyFont="1" applyFill="1" applyBorder="1" applyAlignment="1" applyProtection="1">
      <alignment vertical="top" wrapText="1"/>
      <protection/>
    </xf>
    <xf numFmtId="169" fontId="9" fillId="26" borderId="10" xfId="73" applyNumberFormat="1" applyFont="1" applyFill="1" applyBorder="1" applyAlignment="1" applyProtection="1">
      <alignment vertical="top"/>
      <protection locked="0"/>
    </xf>
    <xf numFmtId="0" fontId="41" fillId="0" borderId="0" xfId="0" applyFont="1" applyFill="1" applyAlignment="1">
      <alignment vertical="top"/>
    </xf>
    <xf numFmtId="0" fontId="42" fillId="0" borderId="0" xfId="0" applyFont="1" applyFill="1" applyAlignment="1">
      <alignment horizontal="right" vertical="top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right" vertical="top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top"/>
    </xf>
    <xf numFmtId="0" fontId="41" fillId="0" borderId="10" xfId="0" applyFont="1" applyFill="1" applyBorder="1" applyAlignment="1">
      <alignment horizontal="center" vertical="top"/>
    </xf>
    <xf numFmtId="0" fontId="42" fillId="0" borderId="10" xfId="0" applyFont="1" applyFill="1" applyBorder="1" applyAlignment="1">
      <alignment vertical="top"/>
    </xf>
    <xf numFmtId="169" fontId="42" fillId="0" borderId="10" xfId="73" applyNumberFormat="1" applyFont="1" applyFill="1" applyBorder="1" applyAlignment="1">
      <alignment vertical="top"/>
    </xf>
    <xf numFmtId="169" fontId="41" fillId="0" borderId="0" xfId="0" applyNumberFormat="1" applyFont="1" applyFill="1" applyAlignment="1">
      <alignment vertical="center"/>
    </xf>
    <xf numFmtId="0" fontId="41" fillId="0" borderId="10" xfId="0" applyFont="1" applyFill="1" applyBorder="1" applyAlignment="1">
      <alignment vertical="top"/>
    </xf>
    <xf numFmtId="169" fontId="41" fillId="0" borderId="0" xfId="0" applyNumberFormat="1" applyFont="1" applyFill="1" applyAlignment="1">
      <alignment vertical="top"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top"/>
    </xf>
    <xf numFmtId="0" fontId="41" fillId="0" borderId="10" xfId="0" applyNumberFormat="1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left" vertical="center" wrapText="1"/>
    </xf>
    <xf numFmtId="0" fontId="42" fillId="0" borderId="0" xfId="0" applyFont="1" applyFill="1" applyAlignment="1">
      <alignment vertical="top"/>
    </xf>
    <xf numFmtId="169" fontId="42" fillId="0" borderId="0" xfId="0" applyNumberFormat="1" applyFont="1" applyFill="1" applyAlignment="1">
      <alignment vertical="top"/>
    </xf>
    <xf numFmtId="0" fontId="41" fillId="0" borderId="13" xfId="0" applyFont="1" applyFill="1" applyBorder="1" applyAlignment="1">
      <alignment horizontal="center" vertical="top"/>
    </xf>
    <xf numFmtId="169" fontId="41" fillId="0" borderId="0" xfId="73" applyNumberFormat="1" applyFont="1" applyFill="1" applyAlignment="1">
      <alignment vertical="top"/>
    </xf>
    <xf numFmtId="0" fontId="42" fillId="0" borderId="0" xfId="0" applyFont="1" applyFill="1" applyAlignment="1">
      <alignment vertical="center"/>
    </xf>
    <xf numFmtId="49" fontId="41" fillId="0" borderId="10" xfId="0" applyNumberFormat="1" applyFont="1" applyFill="1" applyBorder="1" applyAlignment="1">
      <alignment horizontal="center" vertical="top"/>
    </xf>
    <xf numFmtId="0" fontId="42" fillId="0" borderId="10" xfId="0" applyFont="1" applyFill="1" applyBorder="1" applyAlignment="1">
      <alignment horizontal="center" vertical="top"/>
    </xf>
    <xf numFmtId="0" fontId="41" fillId="0" borderId="0" xfId="0" applyFont="1" applyFill="1" applyBorder="1" applyAlignment="1">
      <alignment vertical="top"/>
    </xf>
    <xf numFmtId="0" fontId="41" fillId="0" borderId="0" xfId="0" applyFont="1" applyFill="1" applyBorder="1" applyAlignment="1">
      <alignment horizontal="center" vertical="top"/>
    </xf>
    <xf numFmtId="0" fontId="41" fillId="0" borderId="0" xfId="64" applyFont="1" applyFill="1" applyBorder="1">
      <alignment/>
      <protection/>
    </xf>
    <xf numFmtId="0" fontId="41" fillId="0" borderId="0" xfId="0" applyFont="1" applyFill="1" applyAlignment="1" applyProtection="1">
      <alignment vertical="top"/>
      <protection locked="0"/>
    </xf>
    <xf numFmtId="169" fontId="41" fillId="0" borderId="0" xfId="73" applyNumberFormat="1" applyFont="1" applyFill="1" applyAlignment="1" applyProtection="1">
      <alignment vertical="top"/>
      <protection locked="0"/>
    </xf>
    <xf numFmtId="3" fontId="41" fillId="0" borderId="0" xfId="0" applyNumberFormat="1" applyFont="1" applyFill="1" applyAlignment="1" applyProtection="1">
      <alignment vertical="top"/>
      <protection locked="0"/>
    </xf>
    <xf numFmtId="3" fontId="41" fillId="0" borderId="0" xfId="0" applyNumberFormat="1" applyFont="1" applyFill="1" applyAlignment="1">
      <alignment vertical="top"/>
    </xf>
    <xf numFmtId="169" fontId="41" fillId="0" borderId="0" xfId="0" applyNumberFormat="1" applyFont="1" applyFill="1" applyAlignment="1" applyProtection="1">
      <alignment vertical="top"/>
      <protection locked="0"/>
    </xf>
    <xf numFmtId="4" fontId="2" fillId="0" borderId="10" xfId="0" applyNumberFormat="1" applyFont="1" applyBorder="1" applyAlignment="1">
      <alignment horizontal="right" vertical="top"/>
    </xf>
    <xf numFmtId="4" fontId="10" fillId="0" borderId="10" xfId="0" applyNumberFormat="1" applyFont="1" applyBorder="1" applyAlignment="1">
      <alignment horizontal="right" vertical="top"/>
    </xf>
    <xf numFmtId="4" fontId="2" fillId="0" borderId="0" xfId="0" applyNumberFormat="1" applyFont="1" applyBorder="1" applyAlignment="1">
      <alignment horizontal="right" vertical="top"/>
    </xf>
    <xf numFmtId="169" fontId="41" fillId="27" borderId="0" xfId="0" applyNumberFormat="1" applyFont="1" applyFill="1" applyAlignment="1">
      <alignment vertical="top"/>
    </xf>
    <xf numFmtId="0" fontId="42" fillId="0" borderId="10" xfId="0" applyNumberFormat="1" applyFont="1" applyFill="1" applyBorder="1" applyAlignment="1">
      <alignment horizontal="left" vertical="center" wrapText="1"/>
    </xf>
    <xf numFmtId="49" fontId="42" fillId="0" borderId="10" xfId="0" applyNumberFormat="1" applyFont="1" applyFill="1" applyBorder="1" applyAlignment="1">
      <alignment horizontal="center" vertical="top"/>
    </xf>
    <xf numFmtId="0" fontId="42" fillId="0" borderId="0" xfId="0" applyFont="1" applyFill="1" applyAlignment="1">
      <alignment vertical="center"/>
    </xf>
    <xf numFmtId="169" fontId="42" fillId="0" borderId="0" xfId="0" applyNumberFormat="1" applyFont="1" applyFill="1" applyAlignment="1">
      <alignment vertical="top"/>
    </xf>
    <xf numFmtId="0" fontId="42" fillId="0" borderId="0" xfId="0" applyFont="1" applyFill="1" applyAlignment="1">
      <alignment vertical="top"/>
    </xf>
    <xf numFmtId="0" fontId="42" fillId="0" borderId="10" xfId="0" applyNumberFormat="1" applyFont="1" applyFill="1" applyBorder="1" applyAlignment="1">
      <alignment horizontal="center" vertical="center"/>
    </xf>
    <xf numFmtId="169" fontId="42" fillId="0" borderId="10" xfId="73" applyNumberFormat="1" applyFont="1" applyFill="1" applyBorder="1" applyAlignment="1" applyProtection="1">
      <alignment vertical="top"/>
      <protection locked="0"/>
    </xf>
    <xf numFmtId="4" fontId="42" fillId="0" borderId="0" xfId="0" applyNumberFormat="1" applyFont="1" applyFill="1" applyAlignment="1">
      <alignment vertical="top"/>
    </xf>
    <xf numFmtId="0" fontId="42" fillId="0" borderId="13" xfId="0" applyFont="1" applyFill="1" applyBorder="1" applyAlignment="1">
      <alignment horizontal="center" vertical="top"/>
    </xf>
    <xf numFmtId="0" fontId="42" fillId="0" borderId="10" xfId="0" applyFont="1" applyFill="1" applyBorder="1" applyAlignment="1">
      <alignment vertical="top"/>
    </xf>
    <xf numFmtId="0" fontId="42" fillId="0" borderId="10" xfId="0" applyFont="1" applyFill="1" applyBorder="1" applyAlignment="1">
      <alignment horizontal="center" vertical="top"/>
    </xf>
    <xf numFmtId="4" fontId="41" fillId="0" borderId="0" xfId="0" applyNumberFormat="1" applyFont="1" applyFill="1" applyAlignment="1">
      <alignment vertical="top"/>
    </xf>
    <xf numFmtId="169" fontId="38" fillId="0" borderId="0" xfId="0" applyNumberFormat="1" applyFont="1" applyFill="1" applyAlignment="1" applyProtection="1">
      <alignment vertical="top"/>
      <protection/>
    </xf>
    <xf numFmtId="0" fontId="42" fillId="0" borderId="0" xfId="0" applyFont="1" applyFill="1" applyAlignment="1">
      <alignment horizontal="center" vertical="top"/>
    </xf>
    <xf numFmtId="0" fontId="42" fillId="0" borderId="0" xfId="0" applyFont="1" applyFill="1" applyAlignment="1" applyProtection="1">
      <alignment horizontal="center" vertical="top"/>
      <protection locked="0"/>
    </xf>
    <xf numFmtId="0" fontId="6" fillId="0" borderId="0" xfId="0" applyFont="1" applyAlignment="1">
      <alignment horizontal="center" vertical="top"/>
    </xf>
    <xf numFmtId="0" fontId="6" fillId="0" borderId="0" xfId="0" applyFont="1" applyAlignment="1" applyProtection="1">
      <alignment horizontal="center" vertical="top"/>
      <protection locked="0"/>
    </xf>
    <xf numFmtId="0" fontId="6" fillId="0" borderId="0" xfId="0" applyFont="1" applyFill="1" applyAlignment="1" applyProtection="1">
      <alignment horizontal="center" vertical="top"/>
      <protection/>
    </xf>
    <xf numFmtId="0" fontId="6" fillId="0" borderId="0" xfId="0" applyFont="1" applyFill="1" applyAlignment="1" applyProtection="1">
      <alignment horizontal="center" vertical="top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right" vertical="top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9" xfId="53"/>
    <cellStyle name="Обычный 2" xfId="54"/>
    <cellStyle name="Обычный 2 2" xfId="55"/>
    <cellStyle name="Обычный 2 3" xfId="56"/>
    <cellStyle name="Обычный 2 4" xfId="57"/>
    <cellStyle name="Обычный 2 5" xfId="58"/>
    <cellStyle name="Обычный 20" xfId="59"/>
    <cellStyle name="Обычный 3" xfId="60"/>
    <cellStyle name="Обычный 4" xfId="61"/>
    <cellStyle name="Обычный 5" xfId="62"/>
    <cellStyle name="Обычный 6" xfId="63"/>
    <cellStyle name="Обычный_Формы ФО для НПФ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Процентный 2 2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10" xfId="75"/>
    <cellStyle name="Финансовый 11" xfId="76"/>
    <cellStyle name="Финансовый 12" xfId="77"/>
    <cellStyle name="Финансовый 13" xfId="78"/>
    <cellStyle name="Финансовый 14" xfId="79"/>
    <cellStyle name="Финансовый 15" xfId="80"/>
    <cellStyle name="Финансовый 16" xfId="81"/>
    <cellStyle name="Финансовый 2" xfId="82"/>
    <cellStyle name="Финансовый 2 10" xfId="83"/>
    <cellStyle name="Финансовый 22" xfId="84"/>
    <cellStyle name="Финансовый 29" xfId="85"/>
    <cellStyle name="Финансовый 3" xfId="86"/>
    <cellStyle name="Финансовый 32" xfId="87"/>
    <cellStyle name="Финансовый 33" xfId="88"/>
    <cellStyle name="Финансовый 34" xfId="89"/>
    <cellStyle name="Финансовый 35" xfId="90"/>
    <cellStyle name="Финансовый 36" xfId="91"/>
    <cellStyle name="Финансовый 37" xfId="92"/>
    <cellStyle name="Финансовый 38" xfId="93"/>
    <cellStyle name="Финансовый 39" xfId="94"/>
    <cellStyle name="Финансовый 4" xfId="95"/>
    <cellStyle name="Финансовый 40" xfId="96"/>
    <cellStyle name="Финансовый 41" xfId="97"/>
    <cellStyle name="Финансовый 42" xfId="98"/>
    <cellStyle name="Финансовый 5" xfId="99"/>
    <cellStyle name="Финансовый 6" xfId="100"/>
    <cellStyle name="Финансовый 7" xfId="101"/>
    <cellStyle name="Финансовый 8" xfId="102"/>
    <cellStyle name="Финансовый 9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90"/>
  <sheetViews>
    <sheetView view="pageBreakPreview" zoomScaleNormal="95" zoomScaleSheetLayoutView="100" zoomScalePageLayoutView="0" workbookViewId="0" topLeftCell="A27">
      <selection activeCell="D72" sqref="D72"/>
    </sheetView>
  </sheetViews>
  <sheetFormatPr defaultColWidth="9.00390625" defaultRowHeight="12.75"/>
  <cols>
    <col min="1" max="1" width="97.125" style="132" customWidth="1"/>
    <col min="2" max="2" width="7.875" style="132" customWidth="1"/>
    <col min="3" max="3" width="15.375" style="132" customWidth="1"/>
    <col min="4" max="4" width="17.00390625" style="132" customWidth="1"/>
    <col min="5" max="5" width="12.375" style="134" hidden="1" customWidth="1"/>
    <col min="6" max="6" width="13.375" style="132" hidden="1" customWidth="1"/>
    <col min="7" max="7" width="11.00390625" style="132" hidden="1" customWidth="1"/>
    <col min="8" max="8" width="11.875" style="132" hidden="1" customWidth="1"/>
    <col min="9" max="9" width="10.375" style="132" bestFit="1" customWidth="1"/>
    <col min="10" max="16384" width="9.125" style="132" customWidth="1"/>
  </cols>
  <sheetData>
    <row r="1" ht="12.75">
      <c r="D1" s="133" t="s">
        <v>60</v>
      </c>
    </row>
    <row r="2" ht="12.75">
      <c r="D2" s="135"/>
    </row>
    <row r="3" spans="1:4" ht="12.75">
      <c r="A3" s="185" t="s">
        <v>59</v>
      </c>
      <c r="B3" s="185"/>
      <c r="C3" s="185"/>
      <c r="D3" s="185"/>
    </row>
    <row r="4" spans="1:4" ht="12.75">
      <c r="A4" s="186" t="s">
        <v>76</v>
      </c>
      <c r="B4" s="186"/>
      <c r="C4" s="186"/>
      <c r="D4" s="186"/>
    </row>
    <row r="5" spans="1:4" ht="12.75">
      <c r="A5" s="186" t="s">
        <v>267</v>
      </c>
      <c r="B5" s="186"/>
      <c r="C5" s="186"/>
      <c r="D5" s="186"/>
    </row>
    <row r="6" ht="12.75">
      <c r="D6" s="135" t="s">
        <v>70</v>
      </c>
    </row>
    <row r="7" spans="1:5" s="139" customFormat="1" ht="38.25">
      <c r="A7" s="136" t="s">
        <v>171</v>
      </c>
      <c r="B7" s="137" t="s">
        <v>9</v>
      </c>
      <c r="C7" s="136" t="s">
        <v>22</v>
      </c>
      <c r="D7" s="136" t="s">
        <v>259</v>
      </c>
      <c r="E7" s="138"/>
    </row>
    <row r="8" spans="1:4" ht="12.75">
      <c r="A8" s="140">
        <v>1</v>
      </c>
      <c r="B8" s="140">
        <v>2</v>
      </c>
      <c r="C8" s="140">
        <v>3</v>
      </c>
      <c r="D8" s="140">
        <v>4</v>
      </c>
    </row>
    <row r="9" spans="1:5" ht="12.75">
      <c r="A9" s="141" t="s">
        <v>32</v>
      </c>
      <c r="B9" s="140"/>
      <c r="C9" s="142"/>
      <c r="D9" s="142"/>
      <c r="E9" s="143">
        <f>C37-C17-C21</f>
        <v>4989123</v>
      </c>
    </row>
    <row r="10" spans="1:7" ht="12.75">
      <c r="A10" s="144" t="s">
        <v>199</v>
      </c>
      <c r="B10" s="140">
        <v>1</v>
      </c>
      <c r="C10" s="168">
        <v>107994</v>
      </c>
      <c r="D10" s="168">
        <v>319978</v>
      </c>
      <c r="F10" s="145"/>
      <c r="G10" s="145"/>
    </row>
    <row r="11" spans="1:6" ht="12.75">
      <c r="A11" s="144" t="s">
        <v>223</v>
      </c>
      <c r="B11" s="140">
        <v>2</v>
      </c>
      <c r="C11" s="168">
        <v>2498978</v>
      </c>
      <c r="D11" s="168">
        <v>1956128</v>
      </c>
      <c r="F11" s="145">
        <f>D11-C11</f>
        <v>-542850</v>
      </c>
    </row>
    <row r="12" spans="1:6" ht="25.5">
      <c r="A12" s="146" t="s">
        <v>198</v>
      </c>
      <c r="B12" s="147">
        <v>3</v>
      </c>
      <c r="C12" s="168">
        <v>830620</v>
      </c>
      <c r="D12" s="168">
        <v>1007952</v>
      </c>
      <c r="F12" s="145">
        <f>D12-C12</f>
        <v>177332</v>
      </c>
    </row>
    <row r="13" spans="1:6" ht="12.75">
      <c r="A13" s="144" t="s">
        <v>224</v>
      </c>
      <c r="B13" s="140">
        <v>4</v>
      </c>
      <c r="C13" s="168">
        <v>37350</v>
      </c>
      <c r="D13" s="168">
        <v>37887</v>
      </c>
      <c r="F13" s="145">
        <f aca="true" t="shared" si="0" ref="F13:F63">D13-C13</f>
        <v>537</v>
      </c>
    </row>
    <row r="14" spans="1:6" ht="12.75">
      <c r="A14" s="144" t="s">
        <v>74</v>
      </c>
      <c r="B14" s="140">
        <v>5</v>
      </c>
      <c r="C14" s="168"/>
      <c r="D14" s="168"/>
      <c r="F14" s="145">
        <f t="shared" si="0"/>
        <v>0</v>
      </c>
    </row>
    <row r="15" spans="1:6" ht="12.75">
      <c r="A15" s="144" t="s">
        <v>116</v>
      </c>
      <c r="B15" s="140">
        <v>6</v>
      </c>
      <c r="C15" s="168"/>
      <c r="D15" s="168"/>
      <c r="F15" s="145">
        <f t="shared" si="0"/>
        <v>0</v>
      </c>
    </row>
    <row r="16" spans="1:6" ht="12.75">
      <c r="A16" s="144" t="s">
        <v>125</v>
      </c>
      <c r="B16" s="140">
        <v>7</v>
      </c>
      <c r="C16" s="168"/>
      <c r="D16" s="168"/>
      <c r="F16" s="145">
        <f t="shared" si="0"/>
        <v>0</v>
      </c>
    </row>
    <row r="17" spans="1:7" ht="12.75">
      <c r="A17" s="148" t="s">
        <v>225</v>
      </c>
      <c r="B17" s="140">
        <v>8</v>
      </c>
      <c r="C17" s="168">
        <v>2035864</v>
      </c>
      <c r="D17" s="168">
        <v>2254610</v>
      </c>
      <c r="E17" s="143">
        <f>C17-D17</f>
        <v>-218746</v>
      </c>
      <c r="F17" s="145">
        <f t="shared" si="0"/>
        <v>218746</v>
      </c>
      <c r="G17" s="145">
        <f>C17-D17</f>
        <v>-218746</v>
      </c>
    </row>
    <row r="18" spans="1:7" ht="12.75">
      <c r="A18" s="149" t="s">
        <v>226</v>
      </c>
      <c r="B18" s="140">
        <v>9</v>
      </c>
      <c r="C18" s="168">
        <v>124813</v>
      </c>
      <c r="D18" s="168"/>
      <c r="E18" s="143">
        <f>C18-D18</f>
        <v>124813</v>
      </c>
      <c r="F18" s="145">
        <f t="shared" si="0"/>
        <v>-124813</v>
      </c>
      <c r="G18" s="145">
        <f>C18-D18</f>
        <v>124813</v>
      </c>
    </row>
    <row r="19" spans="1:7" ht="25.5">
      <c r="A19" s="149" t="s">
        <v>227</v>
      </c>
      <c r="B19" s="147">
        <v>10</v>
      </c>
      <c r="C19" s="168"/>
      <c r="D19" s="168"/>
      <c r="E19" s="143"/>
      <c r="F19" s="145">
        <f t="shared" si="0"/>
        <v>0</v>
      </c>
      <c r="G19" s="145">
        <f>C19-D19</f>
        <v>0</v>
      </c>
    </row>
    <row r="20" spans="1:7" ht="25.5">
      <c r="A20" s="149" t="s">
        <v>228</v>
      </c>
      <c r="B20" s="147">
        <v>11</v>
      </c>
      <c r="C20" s="168"/>
      <c r="D20" s="168"/>
      <c r="E20" s="143"/>
      <c r="F20" s="145">
        <f t="shared" si="0"/>
        <v>0</v>
      </c>
      <c r="G20" s="145">
        <f>C20-D20</f>
        <v>0</v>
      </c>
    </row>
    <row r="21" spans="1:7" ht="12.75">
      <c r="A21" s="149" t="s">
        <v>229</v>
      </c>
      <c r="B21" s="140">
        <v>12</v>
      </c>
      <c r="C21" s="168">
        <v>16722</v>
      </c>
      <c r="D21" s="168">
        <v>6701</v>
      </c>
      <c r="E21" s="143">
        <f>C21-D21</f>
        <v>10021</v>
      </c>
      <c r="F21" s="145">
        <f t="shared" si="0"/>
        <v>-10021</v>
      </c>
      <c r="G21" s="145">
        <f>C21-D21</f>
        <v>10021</v>
      </c>
    </row>
    <row r="22" spans="1:6" ht="12.75">
      <c r="A22" s="149" t="s">
        <v>230</v>
      </c>
      <c r="B22" s="140">
        <v>13</v>
      </c>
      <c r="C22" s="168"/>
      <c r="D22" s="168"/>
      <c r="F22" s="145">
        <f t="shared" si="0"/>
        <v>0</v>
      </c>
    </row>
    <row r="23" spans="1:8" ht="25.5">
      <c r="A23" s="149" t="s">
        <v>231</v>
      </c>
      <c r="B23" s="147">
        <v>14</v>
      </c>
      <c r="C23" s="168">
        <v>280962</v>
      </c>
      <c r="D23" s="168">
        <v>136910</v>
      </c>
      <c r="F23" s="145">
        <f>D23-C23</f>
        <v>-144052</v>
      </c>
      <c r="G23" s="145"/>
      <c r="H23" s="145"/>
    </row>
    <row r="24" spans="1:6" ht="12.75">
      <c r="A24" s="150" t="s">
        <v>18</v>
      </c>
      <c r="B24" s="151">
        <v>15</v>
      </c>
      <c r="C24" s="168"/>
      <c r="D24" s="168"/>
      <c r="F24" s="145">
        <f t="shared" si="0"/>
        <v>0</v>
      </c>
    </row>
    <row r="25" spans="1:8" ht="12.75">
      <c r="A25" s="149" t="s">
        <v>232</v>
      </c>
      <c r="B25" s="151">
        <f>B24+1</f>
        <v>16</v>
      </c>
      <c r="C25" s="168">
        <v>799357</v>
      </c>
      <c r="D25" s="168">
        <v>530908</v>
      </c>
      <c r="F25" s="145">
        <f>D25-C25</f>
        <v>-268449</v>
      </c>
      <c r="G25" s="145"/>
      <c r="H25" s="145"/>
    </row>
    <row r="26" spans="1:6" ht="12.75">
      <c r="A26" s="149" t="s">
        <v>233</v>
      </c>
      <c r="B26" s="151">
        <f aca="true" t="shared" si="1" ref="B26:B37">B25+1</f>
        <v>17</v>
      </c>
      <c r="C26" s="168"/>
      <c r="D26" s="168"/>
      <c r="F26" s="145">
        <f t="shared" si="0"/>
        <v>0</v>
      </c>
    </row>
    <row r="27" spans="1:6" ht="12.75">
      <c r="A27" s="149" t="s">
        <v>165</v>
      </c>
      <c r="B27" s="151">
        <f t="shared" si="1"/>
        <v>18</v>
      </c>
      <c r="C27" s="168">
        <v>136231</v>
      </c>
      <c r="D27" s="168">
        <v>132414</v>
      </c>
      <c r="F27" s="145">
        <f t="shared" si="0"/>
        <v>-3817</v>
      </c>
    </row>
    <row r="28" spans="1:6" ht="12.75">
      <c r="A28" s="149" t="s">
        <v>234</v>
      </c>
      <c r="B28" s="151">
        <f t="shared" si="1"/>
        <v>19</v>
      </c>
      <c r="C28" s="168">
        <v>5724</v>
      </c>
      <c r="D28" s="168">
        <v>3035</v>
      </c>
      <c r="F28" s="145">
        <f t="shared" si="0"/>
        <v>-2689</v>
      </c>
    </row>
    <row r="29" spans="1:6" ht="12.75">
      <c r="A29" s="149" t="s">
        <v>235</v>
      </c>
      <c r="B29" s="151">
        <f t="shared" si="1"/>
        <v>20</v>
      </c>
      <c r="C29" s="168"/>
      <c r="D29" s="168"/>
      <c r="F29" s="145">
        <f t="shared" si="0"/>
        <v>0</v>
      </c>
    </row>
    <row r="30" spans="1:7" ht="12.75">
      <c r="A30" s="149" t="s">
        <v>236</v>
      </c>
      <c r="B30" s="151">
        <f>B29+1</f>
        <v>21</v>
      </c>
      <c r="C30" s="168"/>
      <c r="D30" s="168"/>
      <c r="F30" s="145">
        <f t="shared" si="0"/>
        <v>0</v>
      </c>
      <c r="G30" s="145"/>
    </row>
    <row r="31" spans="1:6" ht="12.75">
      <c r="A31" s="149" t="s">
        <v>164</v>
      </c>
      <c r="B31" s="151">
        <f t="shared" si="1"/>
        <v>22</v>
      </c>
      <c r="C31" s="168"/>
      <c r="D31" s="168"/>
      <c r="F31" s="145">
        <f t="shared" si="0"/>
        <v>0</v>
      </c>
    </row>
    <row r="32" spans="1:7" ht="12.75">
      <c r="A32" s="149" t="s">
        <v>10</v>
      </c>
      <c r="B32" s="151">
        <f t="shared" si="1"/>
        <v>23</v>
      </c>
      <c r="C32" s="168">
        <v>136317</v>
      </c>
      <c r="D32" s="168">
        <v>64623</v>
      </c>
      <c r="F32" s="145">
        <f>D32-C32</f>
        <v>-71694</v>
      </c>
      <c r="G32" s="145"/>
    </row>
    <row r="33" spans="1:6" ht="12.75">
      <c r="A33" s="149" t="s">
        <v>51</v>
      </c>
      <c r="B33" s="151">
        <f t="shared" si="1"/>
        <v>24</v>
      </c>
      <c r="C33" s="168"/>
      <c r="D33" s="168"/>
      <c r="F33" s="145">
        <f t="shared" si="0"/>
        <v>0</v>
      </c>
    </row>
    <row r="34" spans="1:6" ht="12.75">
      <c r="A34" s="149" t="s">
        <v>208</v>
      </c>
      <c r="B34" s="151">
        <f t="shared" si="1"/>
        <v>25</v>
      </c>
      <c r="C34" s="168"/>
      <c r="D34" s="168"/>
      <c r="F34" s="145">
        <f t="shared" si="0"/>
        <v>0</v>
      </c>
    </row>
    <row r="35" spans="1:6" ht="12.75">
      <c r="A35" s="149" t="s">
        <v>11</v>
      </c>
      <c r="B35" s="151">
        <f t="shared" si="1"/>
        <v>26</v>
      </c>
      <c r="C35" s="168">
        <v>13607</v>
      </c>
      <c r="D35" s="168">
        <v>12640</v>
      </c>
      <c r="F35" s="145">
        <f>D35-C35</f>
        <v>-967</v>
      </c>
    </row>
    <row r="36" spans="1:6" ht="12.75">
      <c r="A36" s="149" t="s">
        <v>46</v>
      </c>
      <c r="B36" s="151">
        <f t="shared" si="1"/>
        <v>27</v>
      </c>
      <c r="C36" s="168">
        <v>17170</v>
      </c>
      <c r="D36" s="168">
        <v>40513</v>
      </c>
      <c r="F36" s="145">
        <f>D36-C36</f>
        <v>23343</v>
      </c>
    </row>
    <row r="37" spans="1:9" s="176" customFormat="1" ht="12.75">
      <c r="A37" s="172" t="s">
        <v>237</v>
      </c>
      <c r="B37" s="177">
        <f t="shared" si="1"/>
        <v>28</v>
      </c>
      <c r="C37" s="168">
        <v>7041709</v>
      </c>
      <c r="D37" s="168">
        <v>6504299</v>
      </c>
      <c r="E37" s="174"/>
      <c r="F37" s="178">
        <f>SUM(F11:F36)</f>
        <v>-749394</v>
      </c>
      <c r="G37" s="179">
        <f>C37-D37</f>
        <v>537410</v>
      </c>
      <c r="H37" s="175">
        <f>C37-C17-C21</f>
        <v>4989123</v>
      </c>
      <c r="I37" s="175">
        <f>H37*10%</f>
        <v>498912</v>
      </c>
    </row>
    <row r="38" spans="1:7" ht="12.75">
      <c r="A38" s="152" t="s">
        <v>33</v>
      </c>
      <c r="B38" s="155"/>
      <c r="C38" s="169"/>
      <c r="D38" s="169"/>
      <c r="F38" s="145">
        <f t="shared" si="0"/>
        <v>0</v>
      </c>
      <c r="G38" s="145"/>
    </row>
    <row r="39" spans="1:7" ht="12.75">
      <c r="A39" s="149" t="s">
        <v>200</v>
      </c>
      <c r="B39" s="155">
        <v>29</v>
      </c>
      <c r="C39" s="168">
        <v>3383083</v>
      </c>
      <c r="D39" s="168">
        <v>3366956</v>
      </c>
      <c r="E39" s="143">
        <f aca="true" t="shared" si="2" ref="E39:E45">C39-D39</f>
        <v>16127</v>
      </c>
      <c r="F39" s="145">
        <f>D39-C39</f>
        <v>-16127</v>
      </c>
      <c r="G39" s="145">
        <f aca="true" t="shared" si="3" ref="G39:G44">C39-D39</f>
        <v>16127</v>
      </c>
    </row>
    <row r="40" spans="1:7" ht="12.75">
      <c r="A40" s="149" t="s">
        <v>161</v>
      </c>
      <c r="B40" s="155">
        <f>B39+1</f>
        <v>30</v>
      </c>
      <c r="C40" s="168">
        <v>0</v>
      </c>
      <c r="D40" s="168"/>
      <c r="E40" s="143">
        <f t="shared" si="2"/>
        <v>0</v>
      </c>
      <c r="F40" s="145">
        <f t="shared" si="0"/>
        <v>0</v>
      </c>
      <c r="G40" s="145">
        <f t="shared" si="3"/>
        <v>0</v>
      </c>
    </row>
    <row r="41" spans="1:7" ht="12.75">
      <c r="A41" s="149" t="s">
        <v>162</v>
      </c>
      <c r="B41" s="155">
        <f aca="true" t="shared" si="4" ref="B41:B58">B40+1</f>
        <v>31</v>
      </c>
      <c r="C41" s="168"/>
      <c r="D41" s="168"/>
      <c r="E41" s="143">
        <f t="shared" si="2"/>
        <v>0</v>
      </c>
      <c r="F41" s="145">
        <f t="shared" si="0"/>
        <v>0</v>
      </c>
      <c r="G41" s="145">
        <f t="shared" si="3"/>
        <v>0</v>
      </c>
    </row>
    <row r="42" spans="1:7" ht="12.75">
      <c r="A42" s="149" t="s">
        <v>222</v>
      </c>
      <c r="B42" s="155">
        <f t="shared" si="4"/>
        <v>32</v>
      </c>
      <c r="C42" s="168">
        <v>492295</v>
      </c>
      <c r="D42" s="168">
        <v>229676</v>
      </c>
      <c r="E42" s="143">
        <f t="shared" si="2"/>
        <v>262619</v>
      </c>
      <c r="F42" s="145">
        <f t="shared" si="0"/>
        <v>-262619</v>
      </c>
      <c r="G42" s="145">
        <f t="shared" si="3"/>
        <v>262619</v>
      </c>
    </row>
    <row r="43" spans="1:7" ht="12.75">
      <c r="A43" s="149" t="s">
        <v>201</v>
      </c>
      <c r="B43" s="155">
        <f t="shared" si="4"/>
        <v>33</v>
      </c>
      <c r="C43" s="168">
        <v>354262</v>
      </c>
      <c r="D43" s="168">
        <v>317749</v>
      </c>
      <c r="E43" s="143">
        <f t="shared" si="2"/>
        <v>36513</v>
      </c>
      <c r="F43" s="145">
        <f t="shared" si="0"/>
        <v>-36513</v>
      </c>
      <c r="G43" s="145">
        <f t="shared" si="3"/>
        <v>36513</v>
      </c>
    </row>
    <row r="44" spans="1:7" ht="12.75">
      <c r="A44" s="149" t="s">
        <v>202</v>
      </c>
      <c r="B44" s="155">
        <f t="shared" si="4"/>
        <v>34</v>
      </c>
      <c r="C44" s="168"/>
      <c r="D44" s="168">
        <v>7000</v>
      </c>
      <c r="E44" s="143">
        <f t="shared" si="2"/>
        <v>-7000</v>
      </c>
      <c r="F44" s="145">
        <f t="shared" si="0"/>
        <v>7000</v>
      </c>
      <c r="G44" s="145">
        <f t="shared" si="3"/>
        <v>-7000</v>
      </c>
    </row>
    <row r="45" spans="1:6" ht="12.75">
      <c r="A45" s="149" t="s">
        <v>71</v>
      </c>
      <c r="B45" s="155">
        <f t="shared" si="4"/>
        <v>35</v>
      </c>
      <c r="C45" s="168"/>
      <c r="D45" s="168"/>
      <c r="E45" s="143">
        <f t="shared" si="2"/>
        <v>0</v>
      </c>
      <c r="F45" s="145">
        <f t="shared" si="0"/>
        <v>0</v>
      </c>
    </row>
    <row r="46" spans="1:6" ht="12.75">
      <c r="A46" s="149" t="s">
        <v>203</v>
      </c>
      <c r="B46" s="155">
        <f t="shared" si="4"/>
        <v>36</v>
      </c>
      <c r="C46" s="168">
        <v>35530</v>
      </c>
      <c r="D46" s="168">
        <v>52414</v>
      </c>
      <c r="F46" s="145">
        <f>D46-C46</f>
        <v>16884</v>
      </c>
    </row>
    <row r="47" spans="1:6" ht="12.75">
      <c r="A47" s="149" t="s">
        <v>204</v>
      </c>
      <c r="B47" s="155">
        <f t="shared" si="4"/>
        <v>37</v>
      </c>
      <c r="C47" s="168">
        <v>39270</v>
      </c>
      <c r="D47" s="168">
        <v>20035</v>
      </c>
      <c r="F47" s="145">
        <f t="shared" si="0"/>
        <v>-19235</v>
      </c>
    </row>
    <row r="48" spans="1:6" ht="12.75">
      <c r="A48" s="149" t="s">
        <v>6</v>
      </c>
      <c r="B48" s="155">
        <f t="shared" si="4"/>
        <v>38</v>
      </c>
      <c r="C48" s="168"/>
      <c r="D48" s="168"/>
      <c r="F48" s="145">
        <f t="shared" si="0"/>
        <v>0</v>
      </c>
    </row>
    <row r="49" spans="1:6" ht="12.75">
      <c r="A49" s="149" t="s">
        <v>29</v>
      </c>
      <c r="B49" s="155">
        <f t="shared" si="4"/>
        <v>39</v>
      </c>
      <c r="C49" s="168">
        <v>27308</v>
      </c>
      <c r="D49" s="168">
        <v>14769</v>
      </c>
      <c r="F49" s="145">
        <f>D49-C49</f>
        <v>-12539</v>
      </c>
    </row>
    <row r="50" spans="1:6" ht="12.75">
      <c r="A50" s="149" t="s">
        <v>152</v>
      </c>
      <c r="B50" s="155">
        <f t="shared" si="4"/>
        <v>40</v>
      </c>
      <c r="C50" s="168">
        <v>68878</v>
      </c>
      <c r="D50" s="168">
        <v>67903</v>
      </c>
      <c r="F50" s="171">
        <f>D50-C50</f>
        <v>-975</v>
      </c>
    </row>
    <row r="51" spans="1:6" ht="12.75">
      <c r="A51" s="149" t="s">
        <v>47</v>
      </c>
      <c r="B51" s="155">
        <f t="shared" si="4"/>
        <v>41</v>
      </c>
      <c r="C51" s="168"/>
      <c r="D51" s="168"/>
      <c r="F51" s="145">
        <f t="shared" si="0"/>
        <v>0</v>
      </c>
    </row>
    <row r="52" spans="1:6" ht="12.75">
      <c r="A52" s="149" t="s">
        <v>1</v>
      </c>
      <c r="B52" s="155">
        <f t="shared" si="4"/>
        <v>42</v>
      </c>
      <c r="C52" s="168"/>
      <c r="D52" s="168"/>
      <c r="F52" s="145">
        <f t="shared" si="0"/>
        <v>0</v>
      </c>
    </row>
    <row r="53" spans="1:6" ht="12.75">
      <c r="A53" s="149" t="s">
        <v>125</v>
      </c>
      <c r="B53" s="155">
        <f t="shared" si="4"/>
        <v>43</v>
      </c>
      <c r="C53" s="168"/>
      <c r="D53" s="168"/>
      <c r="F53" s="145">
        <f t="shared" si="0"/>
        <v>0</v>
      </c>
    </row>
    <row r="54" spans="1:6" ht="12.75">
      <c r="A54" s="149" t="s">
        <v>19</v>
      </c>
      <c r="B54" s="155">
        <f t="shared" si="4"/>
        <v>44</v>
      </c>
      <c r="C54" s="168"/>
      <c r="D54" s="168"/>
      <c r="F54" s="145">
        <f t="shared" si="0"/>
        <v>0</v>
      </c>
    </row>
    <row r="55" spans="1:7" ht="12.75">
      <c r="A55" s="149" t="s">
        <v>12</v>
      </c>
      <c r="B55" s="155">
        <f t="shared" si="4"/>
        <v>45</v>
      </c>
      <c r="C55" s="168">
        <v>114424</v>
      </c>
      <c r="D55" s="168">
        <v>48768</v>
      </c>
      <c r="F55" s="145">
        <f>D55-C55</f>
        <v>-65656</v>
      </c>
      <c r="G55" s="156"/>
    </row>
    <row r="56" spans="1:7" ht="12.75">
      <c r="A56" s="149" t="s">
        <v>238</v>
      </c>
      <c r="B56" s="155">
        <f t="shared" si="4"/>
        <v>46</v>
      </c>
      <c r="C56" s="168">
        <v>18550</v>
      </c>
      <c r="D56" s="168">
        <v>20861</v>
      </c>
      <c r="F56" s="171">
        <f>D56-C56</f>
        <v>2311</v>
      </c>
      <c r="G56" s="145"/>
    </row>
    <row r="57" spans="1:6" ht="12.75">
      <c r="A57" s="149" t="s">
        <v>239</v>
      </c>
      <c r="B57" s="155">
        <f t="shared" si="4"/>
        <v>47</v>
      </c>
      <c r="C57" s="168"/>
      <c r="D57" s="168"/>
      <c r="F57" s="171">
        <f t="shared" si="0"/>
        <v>0</v>
      </c>
    </row>
    <row r="58" spans="1:6" ht="12.75">
      <c r="A58" s="149" t="s">
        <v>148</v>
      </c>
      <c r="B58" s="155">
        <f t="shared" si="4"/>
        <v>48</v>
      </c>
      <c r="C58" s="168">
        <v>6414</v>
      </c>
      <c r="D58" s="168">
        <v>7030</v>
      </c>
      <c r="F58" s="145">
        <f>D58-C58</f>
        <v>616</v>
      </c>
    </row>
    <row r="59" spans="1:6" s="176" customFormat="1" ht="12.75">
      <c r="A59" s="172" t="s">
        <v>240</v>
      </c>
      <c r="B59" s="180">
        <f>B58+1</f>
        <v>49</v>
      </c>
      <c r="C59" s="168">
        <v>4540014</v>
      </c>
      <c r="D59" s="168">
        <v>4153161</v>
      </c>
      <c r="E59" s="174"/>
      <c r="F59" s="178">
        <f>SUM(F39:F58)</f>
        <v>-386853</v>
      </c>
    </row>
    <row r="60" spans="1:6" s="153" customFormat="1" ht="12.75">
      <c r="A60" s="152" t="s">
        <v>205</v>
      </c>
      <c r="B60" s="159"/>
      <c r="C60" s="169"/>
      <c r="D60" s="169"/>
      <c r="E60" s="157"/>
      <c r="F60" s="154">
        <f t="shared" si="0"/>
        <v>0</v>
      </c>
    </row>
    <row r="61" spans="1:6" ht="12.75">
      <c r="A61" s="149" t="s">
        <v>48</v>
      </c>
      <c r="B61" s="158" t="s">
        <v>2</v>
      </c>
      <c r="C61" s="168">
        <v>2298691</v>
      </c>
      <c r="D61" s="168">
        <v>2298691</v>
      </c>
      <c r="F61" s="145">
        <f>D61-C61</f>
        <v>0</v>
      </c>
    </row>
    <row r="62" spans="1:6" ht="12.75">
      <c r="A62" s="149" t="s">
        <v>49</v>
      </c>
      <c r="B62" s="158" t="s">
        <v>3</v>
      </c>
      <c r="C62" s="168"/>
      <c r="D62" s="168"/>
      <c r="F62" s="145">
        <f t="shared" si="0"/>
        <v>0</v>
      </c>
    </row>
    <row r="63" spans="1:7" ht="12.75">
      <c r="A63" s="149" t="s">
        <v>24</v>
      </c>
      <c r="B63" s="158" t="s">
        <v>4</v>
      </c>
      <c r="C63" s="168"/>
      <c r="D63" s="168"/>
      <c r="F63" s="145">
        <f t="shared" si="0"/>
        <v>0</v>
      </c>
      <c r="G63" s="145"/>
    </row>
    <row r="64" spans="1:7" ht="12.75">
      <c r="A64" s="149" t="s">
        <v>263</v>
      </c>
      <c r="B64" s="158" t="s">
        <v>5</v>
      </c>
      <c r="C64" s="168">
        <v>126976</v>
      </c>
      <c r="D64" s="168"/>
      <c r="F64" s="145">
        <f>D64-C64</f>
        <v>-126976</v>
      </c>
      <c r="G64" s="145"/>
    </row>
    <row r="65" spans="1:6" ht="12.75">
      <c r="A65" s="149" t="s">
        <v>262</v>
      </c>
      <c r="B65" s="158" t="s">
        <v>241</v>
      </c>
      <c r="C65" s="168">
        <v>26057</v>
      </c>
      <c r="D65" s="168">
        <v>52764</v>
      </c>
      <c r="F65" s="145">
        <f>D65-C65</f>
        <v>26707</v>
      </c>
    </row>
    <row r="66" spans="1:6" ht="12.75">
      <c r="A66" s="149" t="s">
        <v>168</v>
      </c>
      <c r="B66" s="158" t="s">
        <v>242</v>
      </c>
      <c r="C66" s="168">
        <v>-2021</v>
      </c>
      <c r="D66" s="168">
        <v>-1848</v>
      </c>
      <c r="F66" s="145">
        <f aca="true" t="shared" si="5" ref="F66:F72">D66-C66</f>
        <v>173</v>
      </c>
    </row>
    <row r="67" spans="1:6" s="176" customFormat="1" ht="12.75">
      <c r="A67" s="172" t="s">
        <v>244</v>
      </c>
      <c r="B67" s="173" t="s">
        <v>243</v>
      </c>
      <c r="C67" s="168">
        <v>51992</v>
      </c>
      <c r="D67" s="168">
        <v>1531</v>
      </c>
      <c r="E67" s="174"/>
      <c r="F67" s="145">
        <f t="shared" si="5"/>
        <v>-50461</v>
      </c>
    </row>
    <row r="68" spans="1:6" ht="12.75">
      <c r="A68" s="149" t="s">
        <v>65</v>
      </c>
      <c r="B68" s="158"/>
      <c r="C68" s="168"/>
      <c r="D68" s="168"/>
      <c r="F68" s="145">
        <f t="shared" si="5"/>
        <v>0</v>
      </c>
    </row>
    <row r="69" spans="1:6" ht="12.75">
      <c r="A69" s="149" t="s">
        <v>264</v>
      </c>
      <c r="B69" s="158" t="s">
        <v>265</v>
      </c>
      <c r="C69" s="168">
        <v>-98738</v>
      </c>
      <c r="D69" s="168">
        <v>63883</v>
      </c>
      <c r="F69" s="145">
        <f t="shared" si="5"/>
        <v>162621</v>
      </c>
    </row>
    <row r="70" spans="1:6" ht="12.75">
      <c r="A70" s="149" t="s">
        <v>245</v>
      </c>
      <c r="B70" s="158" t="s">
        <v>266</v>
      </c>
      <c r="C70" s="168">
        <v>150730</v>
      </c>
      <c r="D70" s="168">
        <v>-62352</v>
      </c>
      <c r="F70" s="145">
        <f t="shared" si="5"/>
        <v>-213082</v>
      </c>
    </row>
    <row r="71" spans="1:6" s="176" customFormat="1" ht="12.75">
      <c r="A71" s="172" t="s">
        <v>111</v>
      </c>
      <c r="B71" s="173" t="s">
        <v>243</v>
      </c>
      <c r="C71" s="168">
        <v>2501695</v>
      </c>
      <c r="D71" s="168">
        <v>2351138</v>
      </c>
      <c r="E71" s="174"/>
      <c r="F71" s="145">
        <f t="shared" si="5"/>
        <v>-150557</v>
      </c>
    </row>
    <row r="72" spans="1:7" s="176" customFormat="1" ht="12.75">
      <c r="A72" s="181" t="s">
        <v>207</v>
      </c>
      <c r="B72" s="182">
        <v>57</v>
      </c>
      <c r="C72" s="168">
        <v>7041709</v>
      </c>
      <c r="D72" s="168">
        <v>6504299</v>
      </c>
      <c r="E72" s="174"/>
      <c r="F72" s="145">
        <f t="shared" si="5"/>
        <v>-537410</v>
      </c>
      <c r="G72" s="175"/>
    </row>
    <row r="73" spans="1:4" ht="12.75">
      <c r="A73" s="160"/>
      <c r="B73" s="161"/>
      <c r="C73" s="170"/>
      <c r="D73" s="183"/>
    </row>
    <row r="74" ht="12.75">
      <c r="A74" s="162" t="s">
        <v>40</v>
      </c>
    </row>
    <row r="75" spans="1:3" ht="12.75">
      <c r="A75" s="162"/>
      <c r="C75" s="145"/>
    </row>
    <row r="76" spans="1:4" ht="15" customHeight="1">
      <c r="A76" s="163" t="s">
        <v>258</v>
      </c>
      <c r="B76" s="163" t="s">
        <v>260</v>
      </c>
      <c r="C76" s="164"/>
      <c r="D76" s="164"/>
    </row>
    <row r="77" spans="1:4" ht="12.75">
      <c r="A77" s="163"/>
      <c r="B77" s="163"/>
      <c r="C77" s="163"/>
      <c r="D77" s="163"/>
    </row>
    <row r="78" spans="1:4" ht="15.75" customHeight="1">
      <c r="A78" s="163" t="s">
        <v>261</v>
      </c>
      <c r="B78" s="163"/>
      <c r="C78" s="165"/>
      <c r="D78" s="163"/>
    </row>
    <row r="79" spans="1:4" ht="12.75">
      <c r="A79" s="163"/>
      <c r="B79" s="163"/>
      <c r="C79" s="163"/>
      <c r="D79" s="163"/>
    </row>
    <row r="80" spans="1:4" ht="12.75">
      <c r="A80" s="163" t="s">
        <v>157</v>
      </c>
      <c r="B80" s="163"/>
      <c r="C80" s="163"/>
      <c r="D80" s="163"/>
    </row>
    <row r="81" spans="1:4" ht="12.75">
      <c r="A81" s="163"/>
      <c r="B81" s="163"/>
      <c r="C81" s="163"/>
      <c r="D81" s="163"/>
    </row>
    <row r="82" spans="1:4" ht="12.75">
      <c r="A82" s="163" t="s">
        <v>147</v>
      </c>
      <c r="B82" s="163"/>
      <c r="C82" s="163"/>
      <c r="D82" s="163"/>
    </row>
    <row r="83" spans="1:4" ht="12.75">
      <c r="A83" s="163" t="s">
        <v>149</v>
      </c>
      <c r="B83" s="163"/>
      <c r="C83" s="163"/>
      <c r="D83" s="163"/>
    </row>
    <row r="84" spans="1:4" ht="12.75">
      <c r="A84" s="163"/>
      <c r="B84" s="163"/>
      <c r="C84" s="163"/>
      <c r="D84" s="163"/>
    </row>
    <row r="85" spans="1:4" ht="12.75">
      <c r="A85" s="163"/>
      <c r="B85" s="163"/>
      <c r="C85" s="163"/>
      <c r="D85" s="163"/>
    </row>
    <row r="86" spans="1:5" ht="12.75">
      <c r="A86" s="132" t="s">
        <v>209</v>
      </c>
      <c r="D86" s="166"/>
      <c r="E86" s="132"/>
    </row>
    <row r="87" spans="1:4" ht="12.75">
      <c r="A87" s="163"/>
      <c r="B87" s="163"/>
      <c r="C87" s="163"/>
      <c r="D87" s="163"/>
    </row>
    <row r="88" spans="1:4" ht="12.75">
      <c r="A88" s="163"/>
      <c r="B88" s="163"/>
      <c r="C88" s="167"/>
      <c r="D88" s="163"/>
    </row>
    <row r="89" spans="1:4" ht="12.75">
      <c r="A89" s="163"/>
      <c r="B89" s="163"/>
      <c r="C89" s="167"/>
      <c r="D89" s="163"/>
    </row>
    <row r="90" spans="1:4" ht="12.75">
      <c r="A90" s="163"/>
      <c r="B90" s="163"/>
      <c r="C90" s="163"/>
      <c r="D90" s="163"/>
    </row>
  </sheetData>
  <sheetProtection/>
  <mergeCells count="3">
    <mergeCell ref="A3:D3"/>
    <mergeCell ref="A4:D4"/>
    <mergeCell ref="A5:D5"/>
  </mergeCells>
  <printOptions horizontalCentered="1" verticalCentered="1"/>
  <pageMargins left="0.1968503937007874" right="0" top="0.1968503937007874" bottom="0.1968503937007874" header="0" footer="0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94"/>
  <sheetViews>
    <sheetView showZeros="0" showOutlineSymbols="0" view="pageBreakPreview" zoomScaleNormal="93" zoomScaleSheetLayoutView="100" zoomScalePageLayoutView="0" workbookViewId="0" topLeftCell="A1">
      <selection activeCell="D17" sqref="D17"/>
    </sheetView>
  </sheetViews>
  <sheetFormatPr defaultColWidth="9.00390625" defaultRowHeight="12.75" outlineLevelCol="7"/>
  <cols>
    <col min="1" max="1" width="89.25390625" style="4" customWidth="1"/>
    <col min="2" max="2" width="11.375" style="4" customWidth="1" outlineLevel="3"/>
    <col min="3" max="3" width="15.875" style="4" customWidth="1" outlineLevel="7"/>
    <col min="4" max="4" width="16.00390625" style="4" customWidth="1" outlineLevel="7"/>
    <col min="5" max="5" width="14.875" style="14" customWidth="1" outlineLevel="1"/>
    <col min="6" max="6" width="16.875" style="14" customWidth="1"/>
    <col min="7" max="7" width="9.125" style="4" customWidth="1"/>
    <col min="8" max="8" width="11.125" style="4" bestFit="1" customWidth="1"/>
    <col min="9" max="16384" width="9.125" style="4" customWidth="1"/>
  </cols>
  <sheetData>
    <row r="1" ht="12.75">
      <c r="F1" s="57" t="s">
        <v>62</v>
      </c>
    </row>
    <row r="3" spans="1:6" ht="12.75">
      <c r="A3" s="187" t="s">
        <v>61</v>
      </c>
      <c r="B3" s="187"/>
      <c r="C3" s="187"/>
      <c r="D3" s="187"/>
      <c r="E3" s="187"/>
      <c r="F3" s="187"/>
    </row>
    <row r="4" spans="1:6" ht="12.75">
      <c r="A4" s="188" t="s">
        <v>76</v>
      </c>
      <c r="B4" s="188"/>
      <c r="C4" s="188"/>
      <c r="D4" s="188"/>
      <c r="E4" s="188"/>
      <c r="F4" s="188"/>
    </row>
    <row r="5" spans="1:6" ht="12.75">
      <c r="A5" s="188" t="s">
        <v>268</v>
      </c>
      <c r="B5" s="188"/>
      <c r="C5" s="188"/>
      <c r="D5" s="188"/>
      <c r="E5" s="188"/>
      <c r="F5" s="188"/>
    </row>
    <row r="6" ht="12.75">
      <c r="F6" s="15" t="s">
        <v>70</v>
      </c>
    </row>
    <row r="7" spans="1:6" ht="77.25" customHeight="1">
      <c r="A7" s="56" t="s">
        <v>171</v>
      </c>
      <c r="B7" s="59" t="s">
        <v>9</v>
      </c>
      <c r="C7" s="56" t="s">
        <v>172</v>
      </c>
      <c r="D7" s="56" t="s">
        <v>151</v>
      </c>
      <c r="E7" s="58" t="s">
        <v>16</v>
      </c>
      <c r="F7" s="58" t="s">
        <v>150</v>
      </c>
    </row>
    <row r="8" spans="1:6" ht="12.75">
      <c r="A8" s="2">
        <v>1</v>
      </c>
      <c r="B8" s="2">
        <v>2</v>
      </c>
      <c r="C8" s="2">
        <v>3</v>
      </c>
      <c r="D8" s="2">
        <v>4</v>
      </c>
      <c r="E8" s="17">
        <v>5</v>
      </c>
      <c r="F8" s="17">
        <v>6</v>
      </c>
    </row>
    <row r="9" spans="1:6" ht="12.75">
      <c r="A9" s="60" t="s">
        <v>28</v>
      </c>
      <c r="B9" s="2"/>
      <c r="C9" s="20"/>
      <c r="D9" s="20"/>
      <c r="E9" s="18"/>
      <c r="F9" s="18"/>
    </row>
    <row r="10" spans="1:6" s="61" customFormat="1" ht="13.5">
      <c r="A10" s="93" t="s">
        <v>34</v>
      </c>
      <c r="B10" s="96"/>
      <c r="C10" s="93">
        <v>264713</v>
      </c>
      <c r="D10" s="93">
        <v>2087799</v>
      </c>
      <c r="E10" s="93">
        <v>454748</v>
      </c>
      <c r="F10" s="93">
        <v>2375491</v>
      </c>
    </row>
    <row r="11" spans="1:6" ht="12.75">
      <c r="A11" s="1" t="s">
        <v>50</v>
      </c>
      <c r="B11" s="2">
        <v>1</v>
      </c>
      <c r="C11" s="168">
        <v>361954</v>
      </c>
      <c r="D11" s="168">
        <v>3219303</v>
      </c>
      <c r="E11" s="168">
        <v>986786</v>
      </c>
      <c r="F11" s="168">
        <v>4443363</v>
      </c>
    </row>
    <row r="12" spans="1:6" ht="12.75">
      <c r="A12" s="1" t="s">
        <v>41</v>
      </c>
      <c r="B12" s="2">
        <v>2</v>
      </c>
      <c r="C12" s="168">
        <v>68078</v>
      </c>
      <c r="D12" s="168">
        <v>378804</v>
      </c>
      <c r="E12" s="168">
        <v>14841</v>
      </c>
      <c r="F12" s="168">
        <v>110452</v>
      </c>
    </row>
    <row r="13" spans="1:6" ht="12.75">
      <c r="A13" s="10" t="s">
        <v>185</v>
      </c>
      <c r="B13" s="2">
        <v>3</v>
      </c>
      <c r="C13" s="168">
        <v>70563</v>
      </c>
      <c r="D13" s="168">
        <v>1312895</v>
      </c>
      <c r="E13" s="168">
        <v>767312</v>
      </c>
      <c r="F13" s="168">
        <v>2661260</v>
      </c>
    </row>
    <row r="14" spans="1:6" ht="12.75">
      <c r="A14" s="10" t="s">
        <v>31</v>
      </c>
      <c r="B14" s="2">
        <v>4</v>
      </c>
      <c r="C14" s="168">
        <v>359469</v>
      </c>
      <c r="D14" s="168">
        <v>2285212</v>
      </c>
      <c r="E14" s="168">
        <v>234315</v>
      </c>
      <c r="F14" s="168">
        <v>1892555</v>
      </c>
    </row>
    <row r="15" spans="1:6" ht="12.75">
      <c r="A15" s="10" t="s">
        <v>75</v>
      </c>
      <c r="B15" s="2">
        <v>5</v>
      </c>
      <c r="C15" s="168">
        <v>55031</v>
      </c>
      <c r="D15" s="168">
        <v>16127</v>
      </c>
      <c r="E15" s="168">
        <v>616559</v>
      </c>
      <c r="F15" s="168">
        <v>1733925</v>
      </c>
    </row>
    <row r="16" spans="1:6" ht="12.75">
      <c r="A16" s="74" t="s">
        <v>77</v>
      </c>
      <c r="B16" s="2">
        <v>6</v>
      </c>
      <c r="C16" s="168">
        <v>-42939</v>
      </c>
      <c r="D16" s="168">
        <v>-218746</v>
      </c>
      <c r="E16" s="168">
        <v>663306</v>
      </c>
      <c r="F16" s="168">
        <v>1874477</v>
      </c>
    </row>
    <row r="17" spans="1:6" ht="12.75">
      <c r="A17" s="10" t="s">
        <v>186</v>
      </c>
      <c r="B17" s="2">
        <v>7</v>
      </c>
      <c r="C17" s="168">
        <v>261499</v>
      </c>
      <c r="D17" s="168">
        <v>2050339</v>
      </c>
      <c r="E17" s="168">
        <v>281062</v>
      </c>
      <c r="F17" s="168">
        <v>2033107</v>
      </c>
    </row>
    <row r="18" spans="1:8" ht="12.75">
      <c r="A18" s="74" t="s">
        <v>17</v>
      </c>
      <c r="B18" s="2">
        <v>8</v>
      </c>
      <c r="C18" s="168"/>
      <c r="D18" s="168">
        <v>2548</v>
      </c>
      <c r="E18" s="168">
        <v>173686</v>
      </c>
      <c r="F18" s="168">
        <v>328041</v>
      </c>
      <c r="H18" s="105"/>
    </row>
    <row r="19" spans="1:8" ht="12.75">
      <c r="A19" s="74" t="s">
        <v>81</v>
      </c>
      <c r="B19" s="2">
        <v>9</v>
      </c>
      <c r="C19" s="168">
        <v>3214</v>
      </c>
      <c r="D19" s="168">
        <v>34912</v>
      </c>
      <c r="E19" s="168">
        <v>0</v>
      </c>
      <c r="F19" s="168">
        <v>14343</v>
      </c>
      <c r="H19" s="105"/>
    </row>
    <row r="20" spans="1:6" s="61" customFormat="1" ht="13.5">
      <c r="A20" s="93" t="s">
        <v>35</v>
      </c>
      <c r="B20" s="95"/>
      <c r="C20" s="93">
        <v>-10719</v>
      </c>
      <c r="D20" s="93">
        <v>353437</v>
      </c>
      <c r="E20" s="93">
        <v>203554</v>
      </c>
      <c r="F20" s="93">
        <v>317748</v>
      </c>
    </row>
    <row r="21" spans="1:6" ht="12.75">
      <c r="A21" s="74" t="s">
        <v>66</v>
      </c>
      <c r="B21" s="2">
        <v>10</v>
      </c>
      <c r="C21" s="168">
        <v>12482</v>
      </c>
      <c r="D21" s="168">
        <v>109689</v>
      </c>
      <c r="E21" s="168">
        <v>12826</v>
      </c>
      <c r="F21" s="168">
        <v>121956</v>
      </c>
    </row>
    <row r="22" spans="1:6" ht="12.75">
      <c r="A22" s="74" t="s">
        <v>246</v>
      </c>
      <c r="B22" s="5"/>
      <c r="C22" s="169"/>
      <c r="D22" s="169"/>
      <c r="E22" s="169"/>
      <c r="F22" s="169"/>
    </row>
    <row r="23" spans="1:6" ht="12.75">
      <c r="A23" s="74" t="s">
        <v>126</v>
      </c>
      <c r="B23" s="5" t="s">
        <v>174</v>
      </c>
      <c r="C23" s="168">
        <v>3375</v>
      </c>
      <c r="D23" s="168">
        <v>36742</v>
      </c>
      <c r="E23" s="168">
        <v>3676</v>
      </c>
      <c r="F23" s="168">
        <v>31270</v>
      </c>
    </row>
    <row r="24" spans="1:6" ht="12.75">
      <c r="A24" s="74" t="s">
        <v>159</v>
      </c>
      <c r="B24" s="5" t="s">
        <v>175</v>
      </c>
      <c r="C24" s="168">
        <v>9107</v>
      </c>
      <c r="D24" s="168">
        <v>72947</v>
      </c>
      <c r="E24" s="168">
        <v>9150</v>
      </c>
      <c r="F24" s="168">
        <v>90686</v>
      </c>
    </row>
    <row r="25" spans="1:6" ht="12.75">
      <c r="A25" s="74" t="s">
        <v>137</v>
      </c>
      <c r="B25" s="20">
        <v>11</v>
      </c>
      <c r="C25" s="168">
        <v>556</v>
      </c>
      <c r="D25" s="168">
        <v>12465</v>
      </c>
      <c r="E25" s="168">
        <v>0</v>
      </c>
      <c r="F25" s="168">
        <v>35</v>
      </c>
    </row>
    <row r="26" spans="1:6" ht="12.75">
      <c r="A26" s="74" t="s">
        <v>246</v>
      </c>
      <c r="B26" s="20"/>
      <c r="C26" s="169"/>
      <c r="D26" s="169"/>
      <c r="E26" s="169"/>
      <c r="F26" s="169"/>
    </row>
    <row r="27" spans="1:6" ht="12.75">
      <c r="A27" s="74" t="s">
        <v>25</v>
      </c>
      <c r="B27" s="5" t="s">
        <v>42</v>
      </c>
      <c r="C27" s="168">
        <v>556</v>
      </c>
      <c r="D27" s="168">
        <v>1309</v>
      </c>
      <c r="E27" s="168"/>
      <c r="F27" s="168">
        <v>35</v>
      </c>
    </row>
    <row r="28" spans="1:6" ht="12.75">
      <c r="A28" s="74" t="s">
        <v>78</v>
      </c>
      <c r="B28" s="5" t="s">
        <v>43</v>
      </c>
      <c r="C28" s="168">
        <v>0</v>
      </c>
      <c r="D28" s="168">
        <v>11156</v>
      </c>
      <c r="E28" s="168"/>
      <c r="F28" s="168"/>
    </row>
    <row r="29" spans="1:6" ht="12.75">
      <c r="A29" s="74" t="s">
        <v>79</v>
      </c>
      <c r="B29" s="5" t="s">
        <v>44</v>
      </c>
      <c r="C29" s="168"/>
      <c r="D29" s="168"/>
      <c r="E29" s="168"/>
      <c r="F29" s="168"/>
    </row>
    <row r="30" spans="1:6" ht="12.75">
      <c r="A30" s="74" t="s">
        <v>138</v>
      </c>
      <c r="B30" s="5" t="s">
        <v>45</v>
      </c>
      <c r="C30" s="168"/>
      <c r="D30" s="168"/>
      <c r="E30" s="168"/>
      <c r="F30" s="168"/>
    </row>
    <row r="31" spans="1:6" ht="12.75">
      <c r="A31" s="74" t="s">
        <v>139</v>
      </c>
      <c r="B31" s="20">
        <v>12</v>
      </c>
      <c r="C31" s="168">
        <v>-23757</v>
      </c>
      <c r="D31" s="168">
        <v>228426</v>
      </c>
      <c r="E31" s="168">
        <v>190728</v>
      </c>
      <c r="F31" s="168">
        <v>193416</v>
      </c>
    </row>
    <row r="32" spans="1:6" ht="12.75">
      <c r="A32" s="74" t="s">
        <v>246</v>
      </c>
      <c r="B32" s="20"/>
      <c r="C32" s="169"/>
      <c r="D32" s="169"/>
      <c r="E32" s="169"/>
      <c r="F32" s="169"/>
    </row>
    <row r="33" spans="1:6" ht="25.5">
      <c r="A33" s="74" t="s">
        <v>247</v>
      </c>
      <c r="B33" s="5" t="s">
        <v>127</v>
      </c>
      <c r="C33" s="168">
        <v>-5070</v>
      </c>
      <c r="D33" s="168">
        <v>-34800</v>
      </c>
      <c r="E33" s="168">
        <v>184545</v>
      </c>
      <c r="F33" s="168">
        <v>188776</v>
      </c>
    </row>
    <row r="34" spans="1:6" ht="12.75">
      <c r="A34" s="74" t="s">
        <v>80</v>
      </c>
      <c r="B34" s="5" t="s">
        <v>128</v>
      </c>
      <c r="C34" s="168">
        <v>-18687</v>
      </c>
      <c r="D34" s="168">
        <v>263226</v>
      </c>
      <c r="E34" s="168">
        <v>6183</v>
      </c>
      <c r="F34" s="168">
        <v>4640</v>
      </c>
    </row>
    <row r="35" spans="1:6" ht="12.75">
      <c r="A35" s="74" t="s">
        <v>173</v>
      </c>
      <c r="B35" s="5" t="s">
        <v>129</v>
      </c>
      <c r="C35" s="168"/>
      <c r="D35" s="168"/>
      <c r="E35" s="168"/>
      <c r="F35" s="168"/>
    </row>
    <row r="36" spans="1:6" ht="12.75">
      <c r="A36" s="74" t="s">
        <v>248</v>
      </c>
      <c r="B36" s="5" t="s">
        <v>130</v>
      </c>
      <c r="C36" s="168"/>
      <c r="D36" s="168"/>
      <c r="E36" s="168"/>
      <c r="F36" s="168"/>
    </row>
    <row r="37" spans="1:6" ht="12.75">
      <c r="A37" s="74" t="s">
        <v>178</v>
      </c>
      <c r="B37" s="20">
        <v>13</v>
      </c>
      <c r="C37" s="168"/>
      <c r="D37" s="168"/>
      <c r="E37" s="168"/>
      <c r="F37" s="168"/>
    </row>
    <row r="38" spans="1:6" ht="12.75">
      <c r="A38" s="74" t="s">
        <v>187</v>
      </c>
      <c r="B38" s="20">
        <v>14</v>
      </c>
      <c r="C38" s="168"/>
      <c r="D38" s="168">
        <v>2857</v>
      </c>
      <c r="E38" s="168"/>
      <c r="F38" s="168">
        <v>2341</v>
      </c>
    </row>
    <row r="39" spans="1:6" s="61" customFormat="1" ht="13.5">
      <c r="A39" s="93" t="s">
        <v>36</v>
      </c>
      <c r="B39" s="94"/>
      <c r="C39" s="93">
        <v>-715</v>
      </c>
      <c r="D39" s="93">
        <v>-5073</v>
      </c>
      <c r="E39" s="93">
        <v>-1091</v>
      </c>
      <c r="F39" s="93">
        <v>-1420</v>
      </c>
    </row>
    <row r="40" spans="1:6" ht="12.75">
      <c r="A40" s="74" t="s">
        <v>52</v>
      </c>
      <c r="B40" s="20">
        <v>15</v>
      </c>
      <c r="C40" s="168">
        <v>-778</v>
      </c>
      <c r="D40" s="168">
        <v>-4347</v>
      </c>
      <c r="E40" s="168">
        <v>0</v>
      </c>
      <c r="F40" s="168">
        <v>755</v>
      </c>
    </row>
    <row r="41" spans="1:6" ht="12.75">
      <c r="A41" s="74" t="s">
        <v>58</v>
      </c>
      <c r="B41" s="20">
        <v>16</v>
      </c>
      <c r="C41" s="168">
        <v>63</v>
      </c>
      <c r="D41" s="168">
        <v>-726</v>
      </c>
      <c r="E41" s="168">
        <v>-1091</v>
      </c>
      <c r="F41" s="168">
        <v>-2175</v>
      </c>
    </row>
    <row r="42" spans="1:6" ht="12.75">
      <c r="A42" s="74" t="s">
        <v>249</v>
      </c>
      <c r="B42" s="20">
        <v>17</v>
      </c>
      <c r="C42" s="168"/>
      <c r="D42" s="168"/>
      <c r="E42" s="168"/>
      <c r="F42" s="168"/>
    </row>
    <row r="43" spans="1:6" s="62" customFormat="1" ht="13.5">
      <c r="A43" s="92" t="s">
        <v>37</v>
      </c>
      <c r="B43" s="91">
        <v>18</v>
      </c>
      <c r="C43" s="93">
        <v>253279</v>
      </c>
      <c r="D43" s="93">
        <v>2436163</v>
      </c>
      <c r="E43" s="93">
        <v>657211</v>
      </c>
      <c r="F43" s="93">
        <v>2691819</v>
      </c>
    </row>
    <row r="44" spans="1:6" s="62" customFormat="1" ht="12.75">
      <c r="A44" s="63" t="s">
        <v>38</v>
      </c>
      <c r="B44" s="64"/>
      <c r="C44" s="169"/>
      <c r="D44" s="169"/>
      <c r="E44" s="169"/>
      <c r="F44" s="169"/>
    </row>
    <row r="45" spans="1:6" ht="12.75">
      <c r="A45" s="1" t="s">
        <v>53</v>
      </c>
      <c r="B45" s="20">
        <v>19</v>
      </c>
      <c r="C45" s="168">
        <v>55259</v>
      </c>
      <c r="D45" s="168">
        <v>702180</v>
      </c>
      <c r="E45" s="168">
        <v>60055</v>
      </c>
      <c r="F45" s="168">
        <v>692217</v>
      </c>
    </row>
    <row r="46" spans="1:6" ht="12.75">
      <c r="A46" s="1" t="s">
        <v>54</v>
      </c>
      <c r="B46" s="20">
        <v>20</v>
      </c>
      <c r="C46" s="168">
        <v>176</v>
      </c>
      <c r="D46" s="168">
        <v>80466</v>
      </c>
      <c r="E46" s="168">
        <v>260</v>
      </c>
      <c r="F46" s="168">
        <v>422501</v>
      </c>
    </row>
    <row r="47" spans="1:6" ht="12.75">
      <c r="A47" s="1" t="s">
        <v>177</v>
      </c>
      <c r="B47" s="20">
        <v>21</v>
      </c>
      <c r="C47" s="168">
        <v>1147</v>
      </c>
      <c r="D47" s="168">
        <v>38259</v>
      </c>
      <c r="E47" s="168">
        <v>2725</v>
      </c>
      <c r="F47" s="168">
        <v>488589</v>
      </c>
    </row>
    <row r="48" spans="1:6" ht="12.75">
      <c r="A48" s="1" t="s">
        <v>0</v>
      </c>
      <c r="B48" s="20">
        <v>22</v>
      </c>
      <c r="C48" s="168">
        <v>3979</v>
      </c>
      <c r="D48" s="168">
        <v>64745</v>
      </c>
      <c r="E48" s="168">
        <v>2833</v>
      </c>
      <c r="F48" s="168">
        <v>46278</v>
      </c>
    </row>
    <row r="49" spans="1:6" ht="12.75">
      <c r="A49" s="1" t="s">
        <v>194</v>
      </c>
      <c r="B49" s="20">
        <v>23</v>
      </c>
      <c r="C49" s="168">
        <v>50309</v>
      </c>
      <c r="D49" s="168">
        <v>679642</v>
      </c>
      <c r="E49" s="168">
        <v>54757</v>
      </c>
      <c r="F49" s="168">
        <v>579851</v>
      </c>
    </row>
    <row r="50" spans="1:6" ht="12.75">
      <c r="A50" s="6" t="s">
        <v>160</v>
      </c>
      <c r="B50" s="20">
        <v>24</v>
      </c>
      <c r="C50" s="168">
        <v>239</v>
      </c>
      <c r="D50" s="168">
        <v>5161</v>
      </c>
      <c r="E50" s="168">
        <v>1832</v>
      </c>
      <c r="F50" s="168">
        <v>7056</v>
      </c>
    </row>
    <row r="51" spans="1:6" ht="12.75">
      <c r="A51" s="74" t="s">
        <v>55</v>
      </c>
      <c r="B51" s="20">
        <v>25</v>
      </c>
      <c r="C51" s="168"/>
      <c r="D51" s="168"/>
      <c r="E51" s="168"/>
      <c r="F51" s="168"/>
    </row>
    <row r="52" spans="1:6" ht="25.5">
      <c r="A52" s="74" t="s">
        <v>72</v>
      </c>
      <c r="B52" s="20">
        <v>26</v>
      </c>
      <c r="C52" s="168"/>
      <c r="D52" s="168"/>
      <c r="E52" s="168"/>
      <c r="F52" s="168"/>
    </row>
    <row r="53" spans="1:6" ht="12.75">
      <c r="A53" s="74" t="s">
        <v>73</v>
      </c>
      <c r="B53" s="20">
        <v>27</v>
      </c>
      <c r="C53" s="168"/>
      <c r="D53" s="168"/>
      <c r="E53" s="168"/>
      <c r="F53" s="168"/>
    </row>
    <row r="54" spans="1:6" ht="12.75">
      <c r="A54" s="74" t="s">
        <v>7</v>
      </c>
      <c r="B54" s="20">
        <v>28</v>
      </c>
      <c r="C54" s="168"/>
      <c r="D54" s="168"/>
      <c r="E54" s="168"/>
      <c r="F54" s="168"/>
    </row>
    <row r="55" spans="1:6" ht="13.5" customHeight="1">
      <c r="A55" s="74" t="s">
        <v>82</v>
      </c>
      <c r="B55" s="20">
        <v>29</v>
      </c>
      <c r="C55" s="168">
        <v>50172</v>
      </c>
      <c r="D55" s="168">
        <v>262619</v>
      </c>
      <c r="E55" s="168">
        <v>30078</v>
      </c>
      <c r="F55" s="168">
        <v>106804</v>
      </c>
    </row>
    <row r="56" spans="1:6" ht="13.5" customHeight="1">
      <c r="A56" s="74" t="s">
        <v>83</v>
      </c>
      <c r="B56" s="20">
        <v>30</v>
      </c>
      <c r="C56" s="168">
        <v>-8351</v>
      </c>
      <c r="D56" s="168">
        <v>124813</v>
      </c>
      <c r="E56" s="168"/>
      <c r="F56" s="168"/>
    </row>
    <row r="57" spans="1:6" ht="13.5" customHeight="1">
      <c r="A57" s="74" t="s">
        <v>84</v>
      </c>
      <c r="B57" s="20">
        <v>31</v>
      </c>
      <c r="C57" s="168">
        <v>-8714</v>
      </c>
      <c r="D57" s="168">
        <v>36513</v>
      </c>
      <c r="E57" s="168">
        <v>6745</v>
      </c>
      <c r="F57" s="168">
        <v>-609799</v>
      </c>
    </row>
    <row r="58" spans="1:6" ht="13.5" customHeight="1">
      <c r="A58" s="74" t="s">
        <v>85</v>
      </c>
      <c r="B58" s="20">
        <v>32</v>
      </c>
      <c r="C58" s="168">
        <v>75</v>
      </c>
      <c r="D58" s="168">
        <v>10021</v>
      </c>
      <c r="E58" s="168">
        <v>6850</v>
      </c>
      <c r="F58" s="168">
        <v>-644678</v>
      </c>
    </row>
    <row r="59" spans="1:6" ht="12.75">
      <c r="A59" s="74" t="s">
        <v>86</v>
      </c>
      <c r="B59" s="20">
        <v>33</v>
      </c>
      <c r="C59" s="168">
        <v>0</v>
      </c>
      <c r="D59" s="168">
        <v>-7000</v>
      </c>
      <c r="E59" s="168"/>
      <c r="F59" s="168"/>
    </row>
    <row r="60" spans="1:6" ht="12.75">
      <c r="A60" s="74" t="s">
        <v>166</v>
      </c>
      <c r="B60" s="20">
        <v>34</v>
      </c>
      <c r="C60" s="168"/>
      <c r="D60" s="168"/>
      <c r="E60" s="168"/>
      <c r="F60" s="168"/>
    </row>
    <row r="61" spans="1:6" ht="12.75">
      <c r="A61" s="74" t="s">
        <v>170</v>
      </c>
      <c r="B61" s="20">
        <v>35</v>
      </c>
      <c r="C61" s="168">
        <v>36731</v>
      </c>
      <c r="D61" s="168">
        <v>216845</v>
      </c>
      <c r="E61" s="168">
        <v>24923</v>
      </c>
      <c r="F61" s="168">
        <v>308017</v>
      </c>
    </row>
    <row r="62" spans="1:6" ht="12.75">
      <c r="A62" s="74" t="s">
        <v>87</v>
      </c>
      <c r="B62" s="20">
        <v>36</v>
      </c>
      <c r="C62" s="168"/>
      <c r="D62" s="168"/>
      <c r="E62" s="168"/>
      <c r="F62" s="168"/>
    </row>
    <row r="63" spans="1:6" ht="12.75">
      <c r="A63" s="74" t="s">
        <v>246</v>
      </c>
      <c r="B63" s="20"/>
      <c r="C63" s="169"/>
      <c r="D63" s="169"/>
      <c r="E63" s="169"/>
      <c r="F63" s="169"/>
    </row>
    <row r="64" spans="1:6" ht="12.75">
      <c r="A64" s="74" t="s">
        <v>142</v>
      </c>
      <c r="B64" s="5" t="s">
        <v>131</v>
      </c>
      <c r="C64" s="168"/>
      <c r="D64" s="168"/>
      <c r="E64" s="168"/>
      <c r="F64" s="168"/>
    </row>
    <row r="65" spans="1:6" ht="12.75">
      <c r="A65" s="74" t="s">
        <v>119</v>
      </c>
      <c r="B65" s="20">
        <v>37</v>
      </c>
      <c r="C65" s="168">
        <v>2022</v>
      </c>
      <c r="D65" s="168">
        <v>-1173</v>
      </c>
      <c r="E65" s="168"/>
      <c r="F65" s="168">
        <v>9835</v>
      </c>
    </row>
    <row r="66" spans="1:6" ht="12.75">
      <c r="A66" s="74" t="s">
        <v>120</v>
      </c>
      <c r="B66" s="20">
        <v>38</v>
      </c>
      <c r="C66" s="168"/>
      <c r="D66" s="168"/>
      <c r="E66" s="168">
        <v>0</v>
      </c>
      <c r="F66" s="168">
        <v>1712</v>
      </c>
    </row>
    <row r="67" spans="1:6" ht="12.75">
      <c r="A67" s="74" t="s">
        <v>121</v>
      </c>
      <c r="B67" s="20">
        <v>39</v>
      </c>
      <c r="C67" s="168">
        <v>2022</v>
      </c>
      <c r="D67" s="168">
        <v>-1173</v>
      </c>
      <c r="E67" s="168"/>
      <c r="F67" s="168">
        <v>8123</v>
      </c>
    </row>
    <row r="68" spans="1:6" ht="12.75">
      <c r="A68" s="74" t="s">
        <v>88</v>
      </c>
      <c r="B68" s="20">
        <v>40</v>
      </c>
      <c r="C68" s="168">
        <v>126988</v>
      </c>
      <c r="D68" s="168">
        <v>1169402</v>
      </c>
      <c r="E68" s="168">
        <v>210955</v>
      </c>
      <c r="F68" s="168">
        <v>1447174</v>
      </c>
    </row>
    <row r="69" spans="1:6" ht="12.75">
      <c r="A69" s="74" t="s">
        <v>246</v>
      </c>
      <c r="B69" s="20"/>
      <c r="C69" s="169"/>
      <c r="D69" s="169"/>
      <c r="E69" s="169"/>
      <c r="F69" s="169"/>
    </row>
    <row r="70" spans="1:6" ht="12.75">
      <c r="A70" s="74" t="s">
        <v>143</v>
      </c>
      <c r="B70" s="5" t="s">
        <v>132</v>
      </c>
      <c r="C70" s="168">
        <v>54062</v>
      </c>
      <c r="D70" s="168">
        <v>475264</v>
      </c>
      <c r="E70" s="168">
        <v>61330</v>
      </c>
      <c r="F70" s="168">
        <v>695459</v>
      </c>
    </row>
    <row r="71" spans="1:6" ht="13.5" customHeight="1">
      <c r="A71" s="74" t="s">
        <v>144</v>
      </c>
      <c r="B71" s="5" t="s">
        <v>133</v>
      </c>
      <c r="C71" s="168">
        <v>5857</v>
      </c>
      <c r="D71" s="168">
        <v>53133</v>
      </c>
      <c r="E71" s="168">
        <v>7005</v>
      </c>
      <c r="F71" s="168">
        <v>83242</v>
      </c>
    </row>
    <row r="72" spans="1:6" ht="12.75">
      <c r="A72" s="74" t="s">
        <v>145</v>
      </c>
      <c r="B72" s="5" t="s">
        <v>134</v>
      </c>
      <c r="C72" s="168">
        <v>8816</v>
      </c>
      <c r="D72" s="168">
        <v>83994</v>
      </c>
      <c r="E72" s="168">
        <v>10251</v>
      </c>
      <c r="F72" s="168">
        <v>112300</v>
      </c>
    </row>
    <row r="73" spans="1:6" ht="12.75">
      <c r="A73" s="74" t="s">
        <v>146</v>
      </c>
      <c r="B73" s="20">
        <v>41</v>
      </c>
      <c r="C73" s="168">
        <v>3293</v>
      </c>
      <c r="D73" s="168">
        <v>34300</v>
      </c>
      <c r="E73" s="168">
        <v>5256</v>
      </c>
      <c r="F73" s="168">
        <v>48344</v>
      </c>
    </row>
    <row r="74" spans="1:6" ht="12.75">
      <c r="A74" s="74" t="s">
        <v>26</v>
      </c>
      <c r="B74" s="53">
        <v>42</v>
      </c>
      <c r="C74" s="168">
        <v>6537</v>
      </c>
      <c r="D74" s="168">
        <v>44281</v>
      </c>
      <c r="E74" s="168">
        <v>69</v>
      </c>
      <c r="F74" s="168">
        <v>35458</v>
      </c>
    </row>
    <row r="75" spans="1:6" s="62" customFormat="1" ht="13.5">
      <c r="A75" s="92" t="s">
        <v>39</v>
      </c>
      <c r="B75" s="91">
        <v>43</v>
      </c>
      <c r="C75" s="93">
        <v>272560</v>
      </c>
      <c r="D75" s="93">
        <v>2271456</v>
      </c>
      <c r="E75" s="93">
        <v>322509</v>
      </c>
      <c r="F75" s="93">
        <v>2527362</v>
      </c>
    </row>
    <row r="76" spans="1:6" s="62" customFormat="1" ht="12.75">
      <c r="A76" s="74" t="s">
        <v>214</v>
      </c>
      <c r="B76" s="20">
        <v>44</v>
      </c>
      <c r="C76" s="168">
        <v>-19281</v>
      </c>
      <c r="D76" s="168">
        <v>164707</v>
      </c>
      <c r="E76" s="168">
        <v>334702</v>
      </c>
      <c r="F76" s="168">
        <v>164457</v>
      </c>
    </row>
    <row r="77" spans="1:6" s="62" customFormat="1" ht="12.75">
      <c r="A77" s="74" t="s">
        <v>89</v>
      </c>
      <c r="B77" s="20">
        <v>45</v>
      </c>
      <c r="C77" s="168"/>
      <c r="D77" s="168"/>
      <c r="E77" s="168"/>
      <c r="F77" s="168"/>
    </row>
    <row r="78" spans="1:6" s="62" customFormat="1" ht="13.5">
      <c r="A78" s="92" t="s">
        <v>140</v>
      </c>
      <c r="B78" s="91">
        <v>46</v>
      </c>
      <c r="C78" s="93">
        <v>-19281</v>
      </c>
      <c r="D78" s="93">
        <v>164707</v>
      </c>
      <c r="E78" s="93">
        <v>334702</v>
      </c>
      <c r="F78" s="93">
        <v>164457</v>
      </c>
    </row>
    <row r="79" spans="1:6" s="62" customFormat="1" ht="12.75">
      <c r="A79" s="63" t="s">
        <v>122</v>
      </c>
      <c r="B79" s="64">
        <v>47</v>
      </c>
      <c r="C79" s="168">
        <v>1192</v>
      </c>
      <c r="D79" s="168">
        <v>13977</v>
      </c>
      <c r="E79" s="168">
        <v>0</v>
      </c>
      <c r="F79" s="168">
        <v>0</v>
      </c>
    </row>
    <row r="80" spans="1:6" s="62" customFormat="1" ht="12.75">
      <c r="A80" s="1" t="s">
        <v>65</v>
      </c>
      <c r="B80" s="64"/>
      <c r="C80" s="169"/>
      <c r="D80" s="169"/>
      <c r="E80" s="169"/>
      <c r="F80" s="169"/>
    </row>
    <row r="81" spans="1:6" ht="12.75">
      <c r="A81" s="74" t="s">
        <v>123</v>
      </c>
      <c r="B81" s="5" t="s">
        <v>135</v>
      </c>
      <c r="C81" s="168">
        <v>1192</v>
      </c>
      <c r="D81" s="168">
        <v>13977</v>
      </c>
      <c r="E81" s="168"/>
      <c r="F81" s="168"/>
    </row>
    <row r="82" spans="1:6" ht="12.75">
      <c r="A82" s="74" t="s">
        <v>124</v>
      </c>
      <c r="B82" s="5" t="s">
        <v>136</v>
      </c>
      <c r="C82" s="168"/>
      <c r="D82" s="168"/>
      <c r="E82" s="168"/>
      <c r="F82" s="168"/>
    </row>
    <row r="83" spans="1:6" s="62" customFormat="1" ht="13.5">
      <c r="A83" s="90" t="s">
        <v>141</v>
      </c>
      <c r="B83" s="91">
        <v>48</v>
      </c>
      <c r="C83" s="93">
        <v>-20473</v>
      </c>
      <c r="D83" s="93">
        <v>150730</v>
      </c>
      <c r="E83" s="93">
        <v>334702</v>
      </c>
      <c r="F83" s="93">
        <v>164457</v>
      </c>
    </row>
    <row r="84" spans="1:6" ht="12.75">
      <c r="A84" s="8"/>
      <c r="B84" s="3"/>
      <c r="C84" s="65"/>
      <c r="E84" s="66"/>
      <c r="F84" s="19"/>
    </row>
    <row r="85" spans="1:6" ht="12.75">
      <c r="A85" s="7" t="s">
        <v>40</v>
      </c>
      <c r="B85" s="3"/>
      <c r="F85" s="19"/>
    </row>
    <row r="86" spans="1:6" ht="12.75">
      <c r="A86" s="7"/>
      <c r="B86" s="3"/>
      <c r="C86" s="87"/>
      <c r="D86" s="44"/>
      <c r="F86" s="19"/>
    </row>
    <row r="87" spans="1:6" ht="18" customHeight="1">
      <c r="A87" s="9" t="s">
        <v>258</v>
      </c>
      <c r="B87" s="106" t="s">
        <v>260</v>
      </c>
      <c r="C87" s="19"/>
      <c r="D87" s="89"/>
      <c r="E87" s="19"/>
      <c r="F87" s="19"/>
    </row>
    <row r="88" spans="1:6" ht="12.75">
      <c r="A88" s="9"/>
      <c r="B88" s="46"/>
      <c r="C88" s="88"/>
      <c r="D88" s="14"/>
      <c r="E88" s="19"/>
      <c r="F88" s="19"/>
    </row>
    <row r="89" spans="1:6" ht="15.75" customHeight="1">
      <c r="A89" s="9" t="s">
        <v>261</v>
      </c>
      <c r="B89" s="45"/>
      <c r="C89" s="9"/>
      <c r="D89" s="14"/>
      <c r="E89" s="19"/>
      <c r="F89" s="19"/>
    </row>
    <row r="90" spans="1:6" ht="12.75">
      <c r="A90" s="9"/>
      <c r="B90" s="11"/>
      <c r="C90" s="9"/>
      <c r="D90" s="19"/>
      <c r="E90" s="4"/>
      <c r="F90" s="19"/>
    </row>
    <row r="91" spans="1:5" ht="12.75">
      <c r="A91" s="9" t="s">
        <v>158</v>
      </c>
      <c r="B91" s="11"/>
      <c r="C91" s="9"/>
      <c r="D91" s="19"/>
      <c r="E91" s="19"/>
    </row>
    <row r="92" spans="1:5" ht="12.75">
      <c r="A92" s="9"/>
      <c r="B92" s="11"/>
      <c r="C92" s="9"/>
      <c r="D92" s="9"/>
      <c r="E92" s="19"/>
    </row>
    <row r="93" spans="1:5" ht="12.75">
      <c r="A93" s="9" t="s">
        <v>147</v>
      </c>
      <c r="B93" s="11"/>
      <c r="C93" s="9"/>
      <c r="D93" s="9"/>
      <c r="E93" s="19"/>
    </row>
    <row r="94" spans="1:5" ht="12.75">
      <c r="A94" s="9" t="s">
        <v>149</v>
      </c>
      <c r="B94" s="11"/>
      <c r="C94" s="9"/>
      <c r="D94" s="9"/>
      <c r="E94" s="19"/>
    </row>
  </sheetData>
  <sheetProtection/>
  <mergeCells count="3">
    <mergeCell ref="A3:F3"/>
    <mergeCell ref="A4:F4"/>
    <mergeCell ref="A5:F5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1:E72"/>
  <sheetViews>
    <sheetView view="pageBreakPreview" zoomScaleNormal="90" zoomScaleSheetLayoutView="100" zoomScalePageLayoutView="0" workbookViewId="0" topLeftCell="A46">
      <selection activeCell="E62" sqref="E62"/>
    </sheetView>
  </sheetViews>
  <sheetFormatPr defaultColWidth="9.00390625" defaultRowHeight="12.75" outlineLevelCol="1"/>
  <cols>
    <col min="1" max="1" width="88.25390625" style="19" customWidth="1"/>
    <col min="2" max="2" width="14.00390625" style="19" customWidth="1"/>
    <col min="3" max="3" width="18.00390625" style="19" customWidth="1" outlineLevel="1"/>
    <col min="4" max="4" width="18.625" style="19" customWidth="1"/>
    <col min="5" max="5" width="13.875" style="19" customWidth="1"/>
    <col min="6" max="6" width="11.75390625" style="19" customWidth="1"/>
    <col min="7" max="16384" width="9.125" style="19" customWidth="1"/>
  </cols>
  <sheetData>
    <row r="1" s="21" customFormat="1" ht="12.75">
      <c r="D1" s="22" t="s">
        <v>63</v>
      </c>
    </row>
    <row r="2" spans="1:4" s="21" customFormat="1" ht="12.75">
      <c r="A2" s="189" t="s">
        <v>105</v>
      </c>
      <c r="B2" s="189"/>
      <c r="C2" s="189"/>
      <c r="D2" s="189"/>
    </row>
    <row r="3" spans="1:4" ht="12.75">
      <c r="A3" s="190" t="str">
        <f>'ф.2'!A4</f>
        <v>страховой (перестраховочной) организации  АО "Страховая компания"STANDARD"</v>
      </c>
      <c r="B3" s="190"/>
      <c r="C3" s="190"/>
      <c r="D3" s="190"/>
    </row>
    <row r="4" spans="1:4" ht="12.75">
      <c r="A4" s="190" t="str">
        <f>'ф.1'!A5</f>
        <v>по состоянию на " 01 " октября  2014 года</v>
      </c>
      <c r="B4" s="190"/>
      <c r="C4" s="190"/>
      <c r="D4" s="190"/>
    </row>
    <row r="5" s="21" customFormat="1" ht="12.75"/>
    <row r="6" s="21" customFormat="1" ht="12.75">
      <c r="D6" s="21" t="s">
        <v>70</v>
      </c>
    </row>
    <row r="7" spans="1:4" s="21" customFormat="1" ht="71.25" customHeight="1">
      <c r="A7" s="23" t="s">
        <v>171</v>
      </c>
      <c r="B7" s="24" t="s">
        <v>9</v>
      </c>
      <c r="C7" s="23" t="s">
        <v>23</v>
      </c>
      <c r="D7" s="23" t="s">
        <v>15</v>
      </c>
    </row>
    <row r="8" spans="1:4" s="21" customFormat="1" ht="12.75">
      <c r="A8" s="25">
        <v>1</v>
      </c>
      <c r="B8" s="25">
        <v>2</v>
      </c>
      <c r="C8" s="25">
        <v>3</v>
      </c>
      <c r="D8" s="25">
        <v>4</v>
      </c>
    </row>
    <row r="9" spans="1:4" s="26" customFormat="1" ht="13.5">
      <c r="A9" s="127" t="s">
        <v>90</v>
      </c>
      <c r="B9" s="119"/>
      <c r="C9" s="131">
        <v>164707</v>
      </c>
      <c r="D9" s="168">
        <v>-82689</v>
      </c>
    </row>
    <row r="10" spans="1:4" s="70" customFormat="1" ht="12.75">
      <c r="A10" s="67" t="s">
        <v>255</v>
      </c>
      <c r="B10" s="68"/>
      <c r="C10" s="69">
        <v>24402</v>
      </c>
      <c r="D10" s="168">
        <v>101124</v>
      </c>
    </row>
    <row r="11" spans="1:4" ht="12.75">
      <c r="A11" s="28" t="s">
        <v>67</v>
      </c>
      <c r="B11" s="27">
        <v>1</v>
      </c>
      <c r="C11" s="50">
        <v>34300</v>
      </c>
      <c r="D11" s="168">
        <v>66877</v>
      </c>
    </row>
    <row r="12" spans="1:4" ht="12.75">
      <c r="A12" s="28" t="s">
        <v>167</v>
      </c>
      <c r="B12" s="27">
        <v>2</v>
      </c>
      <c r="C12" s="50">
        <v>-1173</v>
      </c>
      <c r="D12" s="168">
        <v>17471</v>
      </c>
    </row>
    <row r="13" spans="1:4" ht="12.75">
      <c r="A13" s="28" t="s">
        <v>251</v>
      </c>
      <c r="B13" s="27">
        <v>3</v>
      </c>
      <c r="C13" s="50">
        <v>-35432</v>
      </c>
      <c r="D13" s="168">
        <v>0</v>
      </c>
    </row>
    <row r="14" spans="1:4" ht="12.75">
      <c r="A14" s="29" t="s">
        <v>252</v>
      </c>
      <c r="B14" s="27">
        <v>6</v>
      </c>
      <c r="C14" s="50">
        <v>26707</v>
      </c>
      <c r="D14" s="168">
        <v>16776</v>
      </c>
    </row>
    <row r="15" spans="1:4" s="30" customFormat="1" ht="13.5">
      <c r="A15" s="130" t="s">
        <v>91</v>
      </c>
      <c r="B15" s="128"/>
      <c r="C15" s="120">
        <v>189109</v>
      </c>
      <c r="D15" s="120">
        <v>18435</v>
      </c>
    </row>
    <row r="16" spans="1:4" s="70" customFormat="1" ht="13.5">
      <c r="A16" s="127" t="s">
        <v>107</v>
      </c>
      <c r="B16" s="128"/>
      <c r="C16" s="129">
        <v>-674044</v>
      </c>
      <c r="D16" s="120">
        <v>-1548543</v>
      </c>
    </row>
    <row r="17" spans="1:4" ht="12.75">
      <c r="A17" s="28" t="s">
        <v>108</v>
      </c>
      <c r="B17" s="31">
        <v>7</v>
      </c>
      <c r="C17" s="50">
        <v>-542850</v>
      </c>
      <c r="D17" s="168">
        <v>184285</v>
      </c>
    </row>
    <row r="18" spans="1:4" ht="27.75" customHeight="1">
      <c r="A18" s="28" t="s">
        <v>188</v>
      </c>
      <c r="B18" s="31">
        <v>8</v>
      </c>
      <c r="C18" s="52">
        <v>177869</v>
      </c>
      <c r="D18" s="168">
        <v>-205281</v>
      </c>
    </row>
    <row r="19" spans="1:4" ht="12.75">
      <c r="A19" s="28" t="s">
        <v>27</v>
      </c>
      <c r="B19" s="31">
        <v>9</v>
      </c>
      <c r="C19" s="50">
        <v>0</v>
      </c>
      <c r="D19" s="168">
        <v>0</v>
      </c>
    </row>
    <row r="20" spans="1:4" ht="12.75">
      <c r="A20" s="28" t="s">
        <v>169</v>
      </c>
      <c r="B20" s="31">
        <v>10</v>
      </c>
      <c r="C20" s="50">
        <v>83912</v>
      </c>
      <c r="D20" s="168">
        <v>-1271948</v>
      </c>
    </row>
    <row r="21" spans="1:4" ht="26.25" customHeight="1">
      <c r="A21" s="28" t="s">
        <v>180</v>
      </c>
      <c r="B21" s="82">
        <v>11</v>
      </c>
      <c r="C21" s="52">
        <v>-144052</v>
      </c>
      <c r="D21" s="168">
        <v>101188</v>
      </c>
    </row>
    <row r="22" spans="1:4" ht="12.75">
      <c r="A22" s="28" t="s">
        <v>117</v>
      </c>
      <c r="B22" s="79" t="s">
        <v>118</v>
      </c>
      <c r="C22" s="49">
        <v>0</v>
      </c>
      <c r="D22" s="168"/>
    </row>
    <row r="23" spans="1:4" ht="12.75">
      <c r="A23" s="28" t="s">
        <v>181</v>
      </c>
      <c r="B23" s="31">
        <v>12</v>
      </c>
      <c r="C23" s="48">
        <v>-268449</v>
      </c>
      <c r="D23" s="168">
        <v>-357368</v>
      </c>
    </row>
    <row r="24" spans="1:4" ht="12.75">
      <c r="A24" s="28" t="s">
        <v>182</v>
      </c>
      <c r="B24" s="31">
        <v>13</v>
      </c>
      <c r="C24" s="48">
        <v>0</v>
      </c>
      <c r="D24" s="168">
        <v>0</v>
      </c>
    </row>
    <row r="25" spans="1:4" ht="12.75">
      <c r="A25" s="28" t="s">
        <v>183</v>
      </c>
      <c r="B25" s="31">
        <v>14</v>
      </c>
      <c r="C25" s="48">
        <v>-3817</v>
      </c>
      <c r="D25" s="168">
        <v>-4683</v>
      </c>
    </row>
    <row r="26" spans="1:4" ht="12.75">
      <c r="A26" s="28" t="s">
        <v>184</v>
      </c>
      <c r="B26" s="31">
        <v>15</v>
      </c>
      <c r="C26" s="48">
        <v>23343</v>
      </c>
      <c r="D26" s="168">
        <v>5264</v>
      </c>
    </row>
    <row r="27" spans="1:4" s="70" customFormat="1" ht="13.5">
      <c r="A27" s="127" t="s">
        <v>106</v>
      </c>
      <c r="B27" s="128"/>
      <c r="C27" s="129">
        <v>386853</v>
      </c>
      <c r="D27" s="129">
        <v>1013402</v>
      </c>
    </row>
    <row r="28" spans="1:4" ht="12.75">
      <c r="A28" s="28" t="s">
        <v>92</v>
      </c>
      <c r="B28" s="27">
        <v>16</v>
      </c>
      <c r="C28" s="48">
        <v>16127</v>
      </c>
      <c r="D28" s="168">
        <v>1757364</v>
      </c>
    </row>
    <row r="29" spans="1:4" ht="25.5">
      <c r="A29" s="28" t="s">
        <v>93</v>
      </c>
      <c r="B29" s="83">
        <v>17</v>
      </c>
      <c r="C29" s="49">
        <v>0</v>
      </c>
      <c r="D29" s="168">
        <v>0</v>
      </c>
    </row>
    <row r="30" spans="1:4" ht="12.75" customHeight="1">
      <c r="A30" s="28" t="s">
        <v>94</v>
      </c>
      <c r="B30" s="27">
        <v>18</v>
      </c>
      <c r="C30" s="48">
        <v>0</v>
      </c>
      <c r="D30" s="168">
        <v>0</v>
      </c>
    </row>
    <row r="31" spans="1:4" ht="12.75">
      <c r="A31" s="28" t="s">
        <v>95</v>
      </c>
      <c r="B31" s="27">
        <v>19</v>
      </c>
      <c r="C31" s="48">
        <v>262619</v>
      </c>
      <c r="D31" s="168">
        <v>110310</v>
      </c>
    </row>
    <row r="32" spans="1:4" ht="12.75">
      <c r="A32" s="74" t="s">
        <v>96</v>
      </c>
      <c r="B32" s="27">
        <v>20</v>
      </c>
      <c r="C32" s="49">
        <v>36513</v>
      </c>
      <c r="D32" s="168">
        <v>-683672</v>
      </c>
    </row>
    <row r="33" spans="1:4" ht="12.75">
      <c r="A33" s="74" t="s">
        <v>97</v>
      </c>
      <c r="B33" s="27">
        <v>21</v>
      </c>
      <c r="C33" s="48">
        <v>-7000</v>
      </c>
      <c r="D33" s="168">
        <v>0</v>
      </c>
    </row>
    <row r="34" spans="1:4" ht="12.75">
      <c r="A34" s="74" t="s">
        <v>30</v>
      </c>
      <c r="B34" s="27">
        <v>22</v>
      </c>
      <c r="C34" s="48">
        <v>-16884</v>
      </c>
      <c r="D34" s="168">
        <v>-12437</v>
      </c>
    </row>
    <row r="35" spans="1:4" ht="12.75" customHeight="1">
      <c r="A35" s="74" t="s">
        <v>115</v>
      </c>
      <c r="B35" s="27">
        <v>23</v>
      </c>
      <c r="C35" s="48">
        <v>19235</v>
      </c>
      <c r="D35" s="168">
        <v>9232</v>
      </c>
    </row>
    <row r="36" spans="1:4" ht="12.75">
      <c r="A36" s="74" t="s">
        <v>98</v>
      </c>
      <c r="B36" s="27">
        <v>24</v>
      </c>
      <c r="C36" s="48">
        <v>12539</v>
      </c>
      <c r="D36" s="168">
        <v>-125444</v>
      </c>
    </row>
    <row r="37" spans="1:4" ht="12.75">
      <c r="A37" s="74" t="s">
        <v>189</v>
      </c>
      <c r="B37" s="27">
        <v>25</v>
      </c>
      <c r="C37" s="48">
        <v>-1336</v>
      </c>
      <c r="D37" s="168">
        <v>-25570</v>
      </c>
    </row>
    <row r="38" spans="1:4" ht="12.75">
      <c r="A38" s="74" t="s">
        <v>179</v>
      </c>
      <c r="B38" s="27">
        <v>26</v>
      </c>
      <c r="C38" s="48">
        <v>0</v>
      </c>
      <c r="D38" s="168">
        <v>0</v>
      </c>
    </row>
    <row r="39" spans="1:4" ht="12.75">
      <c r="A39" s="74" t="s">
        <v>190</v>
      </c>
      <c r="B39" s="27">
        <v>27</v>
      </c>
      <c r="C39" s="48">
        <v>65656</v>
      </c>
      <c r="D39" s="168">
        <v>-6653</v>
      </c>
    </row>
    <row r="40" spans="1:4" ht="12.75">
      <c r="A40" s="74" t="s">
        <v>191</v>
      </c>
      <c r="B40" s="27">
        <v>28</v>
      </c>
      <c r="C40" s="48">
        <v>-616</v>
      </c>
      <c r="D40" s="168">
        <v>-9728</v>
      </c>
    </row>
    <row r="41" spans="1:4" s="70" customFormat="1" ht="13.5">
      <c r="A41" s="127" t="s">
        <v>193</v>
      </c>
      <c r="B41" s="128"/>
      <c r="C41" s="129">
        <v>-287191</v>
      </c>
      <c r="D41" s="129">
        <v>-535141</v>
      </c>
    </row>
    <row r="42" spans="1:4" s="32" customFormat="1" ht="12.75">
      <c r="A42" s="28" t="s">
        <v>192</v>
      </c>
      <c r="B42" s="12">
        <v>29</v>
      </c>
      <c r="C42" s="48">
        <v>27768</v>
      </c>
      <c r="D42" s="168">
        <v>23643</v>
      </c>
    </row>
    <row r="43" spans="1:4" s="33" customFormat="1" ht="13.5">
      <c r="A43" s="124" t="s">
        <v>8</v>
      </c>
      <c r="B43" s="125"/>
      <c r="C43" s="126">
        <v>-314959</v>
      </c>
      <c r="D43" s="126">
        <v>-558784</v>
      </c>
    </row>
    <row r="44" spans="1:4" s="36" customFormat="1" ht="12.75">
      <c r="A44" s="34" t="s">
        <v>163</v>
      </c>
      <c r="B44" s="35"/>
      <c r="C44" s="51"/>
      <c r="D44" s="168"/>
    </row>
    <row r="45" spans="1:4" ht="12.75">
      <c r="A45" s="74" t="s">
        <v>99</v>
      </c>
      <c r="B45" s="27">
        <v>30</v>
      </c>
      <c r="C45" s="48"/>
      <c r="D45" s="168"/>
    </row>
    <row r="46" spans="1:4" ht="12.75">
      <c r="A46" s="74" t="s">
        <v>257</v>
      </c>
      <c r="B46" s="27">
        <v>31</v>
      </c>
      <c r="C46" s="48">
        <v>-72661</v>
      </c>
      <c r="D46" s="168"/>
    </row>
    <row r="47" spans="1:4" ht="12.75">
      <c r="A47" s="74" t="s">
        <v>68</v>
      </c>
      <c r="B47" s="27">
        <v>32</v>
      </c>
      <c r="C47" s="48"/>
      <c r="D47" s="168">
        <v>-41095</v>
      </c>
    </row>
    <row r="48" spans="1:4" ht="12.75">
      <c r="A48" s="74" t="s">
        <v>164</v>
      </c>
      <c r="B48" s="37">
        <v>33</v>
      </c>
      <c r="C48" s="48">
        <v>0</v>
      </c>
      <c r="D48" s="168"/>
    </row>
    <row r="49" spans="1:4" ht="12.75">
      <c r="A49" s="74" t="s">
        <v>254</v>
      </c>
      <c r="B49" s="27">
        <v>34</v>
      </c>
      <c r="C49" s="48">
        <v>-13473</v>
      </c>
      <c r="D49" s="168"/>
    </row>
    <row r="50" spans="1:4" s="42" customFormat="1" ht="13.5">
      <c r="A50" s="115" t="s">
        <v>195</v>
      </c>
      <c r="B50" s="116"/>
      <c r="C50" s="121">
        <v>-86134</v>
      </c>
      <c r="D50" s="121">
        <v>-41095</v>
      </c>
    </row>
    <row r="51" spans="1:4" s="41" customFormat="1" ht="13.5">
      <c r="A51" s="122" t="s">
        <v>253</v>
      </c>
      <c r="B51" s="116"/>
      <c r="C51" s="123"/>
      <c r="D51" s="168"/>
    </row>
    <row r="52" spans="1:4" ht="12.75">
      <c r="A52" s="74" t="s">
        <v>69</v>
      </c>
      <c r="B52" s="27">
        <v>35</v>
      </c>
      <c r="C52" s="48">
        <v>0</v>
      </c>
      <c r="D52" s="168"/>
    </row>
    <row r="53" spans="1:4" s="36" customFormat="1" ht="12.75">
      <c r="A53" s="74" t="s">
        <v>100</v>
      </c>
      <c r="B53" s="27">
        <v>36</v>
      </c>
      <c r="C53" s="48">
        <v>0</v>
      </c>
      <c r="D53" s="168">
        <v>800691</v>
      </c>
    </row>
    <row r="54" spans="1:4" s="36" customFormat="1" ht="12.75">
      <c r="A54" s="74" t="s">
        <v>101</v>
      </c>
      <c r="B54" s="27" t="s">
        <v>102</v>
      </c>
      <c r="C54" s="48">
        <v>0</v>
      </c>
      <c r="D54" s="168">
        <v>800691</v>
      </c>
    </row>
    <row r="55" spans="1:4" ht="12.75">
      <c r="A55" s="74" t="s">
        <v>71</v>
      </c>
      <c r="B55" s="27">
        <v>37</v>
      </c>
      <c r="C55" s="48">
        <v>0</v>
      </c>
      <c r="D55" s="168"/>
    </row>
    <row r="56" spans="1:4" ht="12.75">
      <c r="A56" s="74" t="s">
        <v>256</v>
      </c>
      <c r="B56" s="27">
        <v>38</v>
      </c>
      <c r="C56" s="48">
        <v>0</v>
      </c>
      <c r="D56" s="168"/>
    </row>
    <row r="57" spans="1:4" ht="12.75">
      <c r="A57" s="74" t="s">
        <v>254</v>
      </c>
      <c r="B57" s="27">
        <v>39</v>
      </c>
      <c r="C57" s="48">
        <v>0</v>
      </c>
      <c r="D57" s="168"/>
    </row>
    <row r="58" spans="1:4" s="42" customFormat="1" ht="13.5">
      <c r="A58" s="115" t="s">
        <v>196</v>
      </c>
      <c r="B58" s="116"/>
      <c r="C58" s="117">
        <v>0</v>
      </c>
      <c r="D58" s="117">
        <v>800691</v>
      </c>
    </row>
    <row r="59" spans="1:4" s="30" customFormat="1" ht="13.5">
      <c r="A59" s="118" t="s">
        <v>197</v>
      </c>
      <c r="B59" s="119"/>
      <c r="C59" s="120">
        <v>-211984</v>
      </c>
      <c r="D59" s="120">
        <v>219247</v>
      </c>
    </row>
    <row r="60" spans="1:5" ht="12.75">
      <c r="A60" s="13" t="s">
        <v>103</v>
      </c>
      <c r="B60" s="27">
        <v>40</v>
      </c>
      <c r="C60" s="48">
        <v>319978</v>
      </c>
      <c r="D60" s="168">
        <v>100732</v>
      </c>
      <c r="E60" s="54"/>
    </row>
    <row r="61" spans="1:4" ht="12.75">
      <c r="A61" s="13" t="s">
        <v>104</v>
      </c>
      <c r="B61" s="27">
        <v>41</v>
      </c>
      <c r="C61" s="48">
        <v>107994</v>
      </c>
      <c r="D61" s="168">
        <v>319978</v>
      </c>
    </row>
    <row r="62" spans="1:4" s="21" customFormat="1" ht="12.75">
      <c r="A62" s="38"/>
      <c r="C62" s="184">
        <f>C59+C60</f>
        <v>107994</v>
      </c>
      <c r="D62" s="101">
        <f>C61-C62</f>
        <v>0</v>
      </c>
    </row>
    <row r="63" spans="1:4" s="21" customFormat="1" ht="12.75">
      <c r="A63" s="39" t="s">
        <v>40</v>
      </c>
      <c r="C63" s="104"/>
      <c r="D63" s="109"/>
    </row>
    <row r="64" spans="1:4" ht="12.75">
      <c r="A64" s="40"/>
      <c r="C64" s="109">
        <f>C61-C62</f>
        <v>0</v>
      </c>
      <c r="D64" s="54"/>
    </row>
    <row r="65" spans="1:4" ht="12.75">
      <c r="A65" s="19" t="str">
        <f>'ф.2'!A87</f>
        <v>Председатель правления ____________________________ Хайбуллин Д.Р.</v>
      </c>
      <c r="B65" s="107" t="str">
        <f>'ф.1'!B76</f>
        <v> дата 01.04.13</v>
      </c>
      <c r="C65" s="99"/>
      <c r="D65" s="100" t="e">
        <f>#REF!-D63</f>
        <v>#REF!</v>
      </c>
    </row>
    <row r="66" ht="12.75">
      <c r="C66" s="100">
        <f>C59-C64</f>
        <v>-211984</v>
      </c>
    </row>
    <row r="67" spans="1:4" ht="12.75">
      <c r="A67" s="19" t="str">
        <f>'ф.2'!A89</f>
        <v>Главный бухгалтер __________________________________ Сарткожинова Ж.К.</v>
      </c>
      <c r="B67" s="43"/>
      <c r="D67" s="54"/>
    </row>
    <row r="68" ht="12.75">
      <c r="C68" s="54"/>
    </row>
    <row r="69" spans="1:3" ht="12.75">
      <c r="A69" s="19" t="s">
        <v>158</v>
      </c>
      <c r="C69" s="47"/>
    </row>
    <row r="71" ht="12.75">
      <c r="A71" s="19" t="str">
        <f>'ф.2'!A93</f>
        <v>Телефон: </v>
      </c>
    </row>
    <row r="72" ht="12.75">
      <c r="A72" s="19" t="s">
        <v>149</v>
      </c>
    </row>
  </sheetData>
  <sheetProtection/>
  <mergeCells count="3">
    <mergeCell ref="A2:D2"/>
    <mergeCell ref="A3:D3"/>
    <mergeCell ref="A4:D4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59"/>
  <sheetViews>
    <sheetView tabSelected="1" view="pageBreakPreview" zoomScale="85" zoomScaleSheetLayoutView="85" zoomScalePageLayoutView="0" workbookViewId="0" topLeftCell="A16">
      <selection activeCell="H47" sqref="H47"/>
    </sheetView>
  </sheetViews>
  <sheetFormatPr defaultColWidth="9.00390625" defaultRowHeight="12.75"/>
  <cols>
    <col min="1" max="1" width="61.625" style="103" customWidth="1"/>
    <col min="2" max="2" width="15.375" style="103" customWidth="1"/>
    <col min="3" max="3" width="15.875" style="103" customWidth="1"/>
    <col min="4" max="4" width="17.00390625" style="103" customWidth="1"/>
    <col min="5" max="5" width="16.375" style="103" customWidth="1"/>
    <col min="6" max="6" width="15.75390625" style="103" customWidth="1"/>
    <col min="7" max="7" width="14.875" style="103" customWidth="1"/>
    <col min="8" max="8" width="13.375" style="103" customWidth="1"/>
    <col min="9" max="9" width="11.75390625" style="103" customWidth="1"/>
    <col min="10" max="10" width="13.875" style="103" customWidth="1"/>
    <col min="11" max="11" width="9.125" style="103" customWidth="1"/>
    <col min="12" max="12" width="15.75390625" style="103" customWidth="1"/>
    <col min="13" max="13" width="16.375" style="103" customWidth="1"/>
    <col min="14" max="14" width="9.625" style="103" customWidth="1"/>
    <col min="15" max="15" width="15.25390625" style="103" customWidth="1"/>
    <col min="16" max="16" width="14.75390625" style="103" customWidth="1"/>
    <col min="17" max="16384" width="9.125" style="103" customWidth="1"/>
  </cols>
  <sheetData>
    <row r="1" s="14" customFormat="1" ht="12.75">
      <c r="H1" s="15" t="s">
        <v>64</v>
      </c>
    </row>
    <row r="2" s="14" customFormat="1" ht="12.75">
      <c r="F2" s="15"/>
    </row>
    <row r="3" spans="1:8" s="14" customFormat="1" ht="12.75">
      <c r="A3" s="194" t="s">
        <v>56</v>
      </c>
      <c r="B3" s="194"/>
      <c r="C3" s="194"/>
      <c r="D3" s="194"/>
      <c r="E3" s="194"/>
      <c r="F3" s="194"/>
      <c r="G3" s="194"/>
      <c r="H3" s="194"/>
    </row>
    <row r="4" spans="1:8" s="14" customFormat="1" ht="12.75">
      <c r="A4" s="194" t="str">
        <f>'ф.3'!A3</f>
        <v>страховой (перестраховочной) организации  АО "Страховая компания"STANDARD"</v>
      </c>
      <c r="B4" s="194"/>
      <c r="C4" s="194"/>
      <c r="D4" s="194"/>
      <c r="E4" s="194"/>
      <c r="F4" s="194"/>
      <c r="G4" s="194"/>
      <c r="H4" s="194"/>
    </row>
    <row r="5" spans="1:8" s="14" customFormat="1" ht="12.75">
      <c r="A5" s="194" t="str">
        <f>'ф.3'!A4</f>
        <v>по состоянию на " 01 " октября  2014 года</v>
      </c>
      <c r="B5" s="194"/>
      <c r="C5" s="194"/>
      <c r="D5" s="194"/>
      <c r="E5" s="194"/>
      <c r="F5" s="194"/>
      <c r="G5" s="194"/>
      <c r="H5" s="194"/>
    </row>
    <row r="6" spans="1:6" s="14" customFormat="1" ht="12.75">
      <c r="A6" s="16"/>
      <c r="B6" s="16"/>
      <c r="C6" s="16"/>
      <c r="D6" s="16"/>
      <c r="E6" s="16"/>
      <c r="F6" s="16"/>
    </row>
    <row r="7" spans="7:8" s="14" customFormat="1" ht="12.75">
      <c r="G7" s="195" t="s">
        <v>70</v>
      </c>
      <c r="H7" s="195"/>
    </row>
    <row r="8" spans="1:8" s="72" customFormat="1" ht="16.5" customHeight="1">
      <c r="A8" s="191" t="s">
        <v>57</v>
      </c>
      <c r="B8" s="191" t="s">
        <v>109</v>
      </c>
      <c r="C8" s="191"/>
      <c r="D8" s="191"/>
      <c r="E8" s="191"/>
      <c r="F8" s="191"/>
      <c r="G8" s="192" t="s">
        <v>110</v>
      </c>
      <c r="H8" s="192" t="s">
        <v>111</v>
      </c>
    </row>
    <row r="9" spans="1:8" s="72" customFormat="1" ht="39.75" customHeight="1">
      <c r="A9" s="191"/>
      <c r="B9" s="71" t="s">
        <v>112</v>
      </c>
      <c r="C9" s="71" t="s">
        <v>24</v>
      </c>
      <c r="D9" s="71" t="s">
        <v>206</v>
      </c>
      <c r="E9" s="71" t="s">
        <v>113</v>
      </c>
      <c r="F9" s="71" t="s">
        <v>176</v>
      </c>
      <c r="G9" s="193"/>
      <c r="H9" s="193"/>
    </row>
    <row r="10" spans="1:8" s="72" customFormat="1" ht="14.25" customHeight="1">
      <c r="A10" s="73">
        <v>1</v>
      </c>
      <c r="B10" s="73">
        <v>2</v>
      </c>
      <c r="C10" s="73">
        <v>3</v>
      </c>
      <c r="D10" s="73">
        <v>4</v>
      </c>
      <c r="E10" s="73">
        <v>5</v>
      </c>
      <c r="F10" s="73">
        <v>6</v>
      </c>
      <c r="G10" s="73">
        <v>7</v>
      </c>
      <c r="H10" s="73">
        <v>8</v>
      </c>
    </row>
    <row r="11" spans="1:8" ht="12.75">
      <c r="A11" s="98" t="s">
        <v>114</v>
      </c>
      <c r="B11" s="110">
        <v>2298691</v>
      </c>
      <c r="C11" s="110">
        <v>0</v>
      </c>
      <c r="D11" s="110">
        <v>29535</v>
      </c>
      <c r="E11" s="110">
        <v>63883</v>
      </c>
      <c r="F11" s="110">
        <v>2351138</v>
      </c>
      <c r="G11" s="110">
        <v>0</v>
      </c>
      <c r="H11" s="110">
        <v>2351138</v>
      </c>
    </row>
    <row r="12" spans="1:8" ht="12.75">
      <c r="A12" s="97" t="s">
        <v>250</v>
      </c>
      <c r="B12" s="111"/>
      <c r="C12" s="111"/>
      <c r="D12" s="111"/>
      <c r="E12" s="111"/>
      <c r="F12" s="111">
        <v>0</v>
      </c>
      <c r="G12" s="111"/>
      <c r="H12" s="111">
        <v>0</v>
      </c>
    </row>
    <row r="13" spans="1:8" ht="12.75">
      <c r="A13" s="97" t="s">
        <v>210</v>
      </c>
      <c r="B13" s="111"/>
      <c r="C13" s="111"/>
      <c r="D13" s="111"/>
      <c r="E13" s="111"/>
      <c r="F13" s="111">
        <v>0</v>
      </c>
      <c r="G13" s="111">
        <v>0</v>
      </c>
      <c r="H13" s="111">
        <v>0</v>
      </c>
    </row>
    <row r="14" spans="1:8" ht="12.75">
      <c r="A14" s="97" t="s">
        <v>155</v>
      </c>
      <c r="B14" s="111"/>
      <c r="C14" s="111"/>
      <c r="D14" s="111"/>
      <c r="E14" s="111"/>
      <c r="F14" s="111">
        <v>0</v>
      </c>
      <c r="G14" s="111"/>
      <c r="H14" s="111">
        <v>0</v>
      </c>
    </row>
    <row r="15" spans="1:8" s="112" customFormat="1" ht="12.75">
      <c r="A15" s="102" t="s">
        <v>156</v>
      </c>
      <c r="B15" s="111"/>
      <c r="C15" s="111"/>
      <c r="D15" s="111"/>
      <c r="E15" s="111"/>
      <c r="F15" s="111">
        <v>0</v>
      </c>
      <c r="G15" s="111"/>
      <c r="H15" s="111">
        <v>0</v>
      </c>
    </row>
    <row r="16" spans="1:8" ht="12.75">
      <c r="A16" s="97" t="s">
        <v>211</v>
      </c>
      <c r="B16" s="111"/>
      <c r="C16" s="111"/>
      <c r="D16" s="111"/>
      <c r="E16" s="111"/>
      <c r="F16" s="111">
        <v>0</v>
      </c>
      <c r="G16" s="111"/>
      <c r="H16" s="111">
        <v>0</v>
      </c>
    </row>
    <row r="17" spans="1:8" ht="12.75">
      <c r="A17" s="97" t="s">
        <v>212</v>
      </c>
      <c r="B17" s="111"/>
      <c r="C17" s="111"/>
      <c r="D17" s="111"/>
      <c r="E17" s="111"/>
      <c r="F17" s="111">
        <v>0</v>
      </c>
      <c r="G17" s="111"/>
      <c r="H17" s="111">
        <v>0</v>
      </c>
    </row>
    <row r="18" spans="1:8" ht="12.75">
      <c r="A18" s="97" t="s">
        <v>213</v>
      </c>
      <c r="B18" s="111"/>
      <c r="C18" s="111"/>
      <c r="D18" s="111"/>
      <c r="E18" s="111"/>
      <c r="F18" s="111">
        <v>0</v>
      </c>
      <c r="G18" s="111"/>
      <c r="H18" s="111">
        <v>0</v>
      </c>
    </row>
    <row r="19" spans="1:8" ht="12.75">
      <c r="A19" s="97" t="s">
        <v>214</v>
      </c>
      <c r="B19" s="111"/>
      <c r="C19" s="111"/>
      <c r="D19" s="111"/>
      <c r="E19" s="111">
        <v>-62352</v>
      </c>
      <c r="F19" s="111">
        <v>-62352</v>
      </c>
      <c r="G19" s="111"/>
      <c r="H19" s="111">
        <v>-62352</v>
      </c>
    </row>
    <row r="20" spans="1:8" ht="12.75">
      <c r="A20" s="97" t="s">
        <v>215</v>
      </c>
      <c r="B20" s="111"/>
      <c r="C20" s="111"/>
      <c r="D20" s="111"/>
      <c r="E20" s="111">
        <v>-62352</v>
      </c>
      <c r="F20" s="111">
        <v>-62352</v>
      </c>
      <c r="G20" s="111">
        <v>0</v>
      </c>
      <c r="H20" s="111">
        <v>-62352</v>
      </c>
    </row>
    <row r="21" spans="1:8" ht="12.75">
      <c r="A21" s="97" t="s">
        <v>13</v>
      </c>
      <c r="B21" s="111"/>
      <c r="C21" s="111"/>
      <c r="D21" s="111"/>
      <c r="E21" s="111"/>
      <c r="F21" s="111">
        <v>0</v>
      </c>
      <c r="G21" s="111"/>
      <c r="H21" s="111">
        <v>0</v>
      </c>
    </row>
    <row r="22" spans="1:8" ht="12.75">
      <c r="A22" s="97" t="s">
        <v>217</v>
      </c>
      <c r="B22" s="111"/>
      <c r="C22" s="111"/>
      <c r="D22" s="111"/>
      <c r="E22" s="111"/>
      <c r="F22" s="111">
        <v>0</v>
      </c>
      <c r="G22" s="111"/>
      <c r="H22" s="111">
        <v>0</v>
      </c>
    </row>
    <row r="23" spans="1:8" ht="12.75">
      <c r="A23" s="97" t="s">
        <v>218</v>
      </c>
      <c r="B23" s="111"/>
      <c r="C23" s="111"/>
      <c r="D23" s="111"/>
      <c r="E23" s="111"/>
      <c r="F23" s="111">
        <v>0</v>
      </c>
      <c r="G23" s="111"/>
      <c r="H23" s="111">
        <v>0</v>
      </c>
    </row>
    <row r="24" spans="1:8" ht="12.75">
      <c r="A24" s="97" t="s">
        <v>216</v>
      </c>
      <c r="B24" s="111"/>
      <c r="C24" s="111"/>
      <c r="D24" s="111"/>
      <c r="E24" s="111"/>
      <c r="F24" s="111">
        <v>0</v>
      </c>
      <c r="G24" s="111">
        <v>0</v>
      </c>
      <c r="H24" s="111">
        <v>0</v>
      </c>
    </row>
    <row r="25" spans="1:8" ht="12.75">
      <c r="A25" s="97" t="s">
        <v>65</v>
      </c>
      <c r="B25" s="113"/>
      <c r="C25" s="113"/>
      <c r="D25" s="113"/>
      <c r="E25" s="113"/>
      <c r="F25" s="111">
        <v>0</v>
      </c>
      <c r="G25" s="113"/>
      <c r="H25" s="111">
        <v>0</v>
      </c>
    </row>
    <row r="26" spans="1:8" ht="12.75">
      <c r="A26" s="97" t="s">
        <v>219</v>
      </c>
      <c r="B26" s="111"/>
      <c r="C26" s="111"/>
      <c r="D26" s="111">
        <v>0</v>
      </c>
      <c r="E26" s="111"/>
      <c r="F26" s="111">
        <v>0</v>
      </c>
      <c r="G26" s="111"/>
      <c r="H26" s="111">
        <v>0</v>
      </c>
    </row>
    <row r="27" spans="1:8" ht="12.75">
      <c r="A27" s="97" t="s">
        <v>220</v>
      </c>
      <c r="B27" s="111"/>
      <c r="C27" s="111"/>
      <c r="D27" s="111">
        <v>23229</v>
      </c>
      <c r="E27" s="111"/>
      <c r="F27" s="111">
        <v>23229</v>
      </c>
      <c r="G27" s="111"/>
      <c r="H27" s="111">
        <v>23229</v>
      </c>
    </row>
    <row r="28" spans="1:8" ht="12.75">
      <c r="A28" s="97" t="s">
        <v>14</v>
      </c>
      <c r="B28" s="111"/>
      <c r="C28" s="111"/>
      <c r="D28" s="111"/>
      <c r="E28" s="111"/>
      <c r="F28" s="111">
        <v>0</v>
      </c>
      <c r="G28" s="111"/>
      <c r="H28" s="111">
        <v>0</v>
      </c>
    </row>
    <row r="29" spans="1:8" ht="12.75">
      <c r="A29" s="98" t="s">
        <v>153</v>
      </c>
      <c r="B29" s="110">
        <v>2298691</v>
      </c>
      <c r="C29" s="110">
        <v>0</v>
      </c>
      <c r="D29" s="110">
        <v>52764</v>
      </c>
      <c r="E29" s="110">
        <v>1531</v>
      </c>
      <c r="F29" s="110">
        <v>2249663</v>
      </c>
      <c r="G29" s="110">
        <v>0</v>
      </c>
      <c r="H29" s="110">
        <v>2288786</v>
      </c>
    </row>
    <row r="30" spans="1:8" ht="12.75">
      <c r="A30" s="97" t="s">
        <v>250</v>
      </c>
      <c r="B30" s="111"/>
      <c r="C30" s="111"/>
      <c r="D30" s="111"/>
      <c r="E30" s="111"/>
      <c r="F30" s="111">
        <v>0</v>
      </c>
      <c r="G30" s="111"/>
      <c r="H30" s="111">
        <v>0</v>
      </c>
    </row>
    <row r="31" spans="1:8" ht="12.75">
      <c r="A31" s="98" t="s">
        <v>154</v>
      </c>
      <c r="B31" s="110">
        <v>2298691</v>
      </c>
      <c r="C31" s="110">
        <v>0</v>
      </c>
      <c r="D31" s="110">
        <v>52764</v>
      </c>
      <c r="E31" s="110">
        <v>1531</v>
      </c>
      <c r="F31" s="110">
        <v>2352986</v>
      </c>
      <c r="G31" s="110">
        <v>0</v>
      </c>
      <c r="H31" s="110">
        <v>2352986</v>
      </c>
    </row>
    <row r="32" spans="1:8" ht="12.75">
      <c r="A32" s="97" t="s">
        <v>155</v>
      </c>
      <c r="B32" s="111"/>
      <c r="C32" s="111"/>
      <c r="D32" s="111"/>
      <c r="E32" s="111"/>
      <c r="F32" s="111">
        <v>0</v>
      </c>
      <c r="G32" s="111"/>
      <c r="H32" s="111">
        <v>0</v>
      </c>
    </row>
    <row r="33" spans="1:8" s="112" customFormat="1" ht="12.75">
      <c r="A33" s="102" t="s">
        <v>156</v>
      </c>
      <c r="B33" s="111"/>
      <c r="C33" s="111"/>
      <c r="D33" s="111">
        <v>-2021</v>
      </c>
      <c r="E33" s="111"/>
      <c r="F33" s="111">
        <v>-2021</v>
      </c>
      <c r="G33" s="111"/>
      <c r="H33" s="111">
        <v>-2021</v>
      </c>
    </row>
    <row r="34" spans="1:8" ht="12.75">
      <c r="A34" s="97" t="s">
        <v>211</v>
      </c>
      <c r="B34" s="111"/>
      <c r="C34" s="111"/>
      <c r="D34" s="111"/>
      <c r="E34" s="111"/>
      <c r="F34" s="111">
        <v>0</v>
      </c>
      <c r="G34" s="111"/>
      <c r="H34" s="111">
        <v>0</v>
      </c>
    </row>
    <row r="35" spans="1:8" ht="12.75">
      <c r="A35" s="97" t="s">
        <v>212</v>
      </c>
      <c r="B35" s="111"/>
      <c r="C35" s="111"/>
      <c r="D35" s="111"/>
      <c r="E35" s="111"/>
      <c r="F35" s="111">
        <v>0</v>
      </c>
      <c r="G35" s="111"/>
      <c r="H35" s="111">
        <v>0</v>
      </c>
    </row>
    <row r="36" spans="1:8" ht="12.75">
      <c r="A36" s="97" t="s">
        <v>213</v>
      </c>
      <c r="B36" s="111"/>
      <c r="C36" s="111"/>
      <c r="D36" s="111"/>
      <c r="E36" s="111"/>
      <c r="F36" s="111">
        <v>0</v>
      </c>
      <c r="G36" s="111"/>
      <c r="H36" s="111">
        <v>0</v>
      </c>
    </row>
    <row r="37" spans="1:8" ht="12.75">
      <c r="A37" s="97" t="s">
        <v>214</v>
      </c>
      <c r="B37" s="111"/>
      <c r="C37" s="111"/>
      <c r="D37" s="111"/>
      <c r="E37" s="111">
        <v>150730</v>
      </c>
      <c r="F37" s="111">
        <v>150730</v>
      </c>
      <c r="G37" s="111"/>
      <c r="H37" s="111">
        <v>150730</v>
      </c>
    </row>
    <row r="38" spans="1:8" ht="12.75">
      <c r="A38" s="97" t="s">
        <v>215</v>
      </c>
      <c r="B38" s="111"/>
      <c r="C38" s="111"/>
      <c r="D38" s="111"/>
      <c r="E38" s="111">
        <v>150730</v>
      </c>
      <c r="F38" s="111">
        <v>150730</v>
      </c>
      <c r="G38" s="111">
        <v>0</v>
      </c>
      <c r="H38" s="111">
        <v>150730</v>
      </c>
    </row>
    <row r="39" spans="1:8" ht="12.75">
      <c r="A39" s="97" t="s">
        <v>13</v>
      </c>
      <c r="B39" s="111"/>
      <c r="C39" s="111"/>
      <c r="D39" s="111"/>
      <c r="E39" s="111"/>
      <c r="F39" s="111">
        <v>0</v>
      </c>
      <c r="G39" s="111"/>
      <c r="H39" s="111">
        <v>0</v>
      </c>
    </row>
    <row r="40" spans="1:8" ht="12.75">
      <c r="A40" s="97" t="s">
        <v>217</v>
      </c>
      <c r="B40" s="111"/>
      <c r="C40" s="111"/>
      <c r="D40" s="111"/>
      <c r="E40" s="111"/>
      <c r="F40" s="111">
        <v>0</v>
      </c>
      <c r="G40" s="111"/>
      <c r="H40" s="111">
        <v>0</v>
      </c>
    </row>
    <row r="41" spans="1:8" ht="12.75">
      <c r="A41" s="97" t="s">
        <v>218</v>
      </c>
      <c r="B41" s="111"/>
      <c r="C41" s="111"/>
      <c r="D41" s="111"/>
      <c r="E41" s="111"/>
      <c r="F41" s="111">
        <v>0</v>
      </c>
      <c r="G41" s="111"/>
      <c r="H41" s="111">
        <v>0</v>
      </c>
    </row>
    <row r="42" spans="1:8" ht="12.75">
      <c r="A42" s="97" t="s">
        <v>216</v>
      </c>
      <c r="B42" s="111"/>
      <c r="C42" s="111"/>
      <c r="D42" s="111"/>
      <c r="E42" s="111"/>
      <c r="F42" s="111">
        <v>0</v>
      </c>
      <c r="G42" s="111">
        <v>0</v>
      </c>
      <c r="H42" s="111">
        <v>0</v>
      </c>
    </row>
    <row r="43" spans="1:8" ht="12.75">
      <c r="A43" s="97" t="s">
        <v>65</v>
      </c>
      <c r="B43" s="113"/>
      <c r="C43" s="113"/>
      <c r="D43" s="113"/>
      <c r="E43" s="113"/>
      <c r="F43" s="111">
        <v>0</v>
      </c>
      <c r="G43" s="113"/>
      <c r="H43" s="111">
        <v>0</v>
      </c>
    </row>
    <row r="44" spans="1:8" ht="12.75">
      <c r="A44" s="97" t="s">
        <v>219</v>
      </c>
      <c r="B44" s="111"/>
      <c r="C44" s="111"/>
      <c r="D44" s="111"/>
      <c r="E44" s="111"/>
      <c r="F44" s="111">
        <v>0</v>
      </c>
      <c r="G44" s="111"/>
      <c r="H44" s="111">
        <v>0</v>
      </c>
    </row>
    <row r="45" spans="1:8" ht="12.75">
      <c r="A45" s="97" t="s">
        <v>220</v>
      </c>
      <c r="B45" s="111"/>
      <c r="C45" s="111"/>
      <c r="D45" s="111">
        <v>100269</v>
      </c>
      <c r="E45" s="111">
        <v>-100269</v>
      </c>
      <c r="F45" s="111">
        <v>0</v>
      </c>
      <c r="G45" s="111"/>
      <c r="H45" s="111">
        <v>0</v>
      </c>
    </row>
    <row r="46" spans="1:9" ht="12.75">
      <c r="A46" s="97" t="s">
        <v>14</v>
      </c>
      <c r="B46" s="111"/>
      <c r="C46" s="111"/>
      <c r="D46" s="111"/>
      <c r="E46" s="111">
        <v>0</v>
      </c>
      <c r="F46" s="111">
        <v>0</v>
      </c>
      <c r="G46" s="111"/>
      <c r="H46" s="111">
        <v>0</v>
      </c>
      <c r="I46" s="114"/>
    </row>
    <row r="47" spans="1:9" ht="12.75">
      <c r="A47" s="98" t="s">
        <v>20</v>
      </c>
      <c r="B47" s="110">
        <v>2298691</v>
      </c>
      <c r="C47" s="110">
        <v>0</v>
      </c>
      <c r="D47" s="110">
        <v>151012</v>
      </c>
      <c r="E47" s="110">
        <v>51992</v>
      </c>
      <c r="F47" s="110">
        <v>2501695</v>
      </c>
      <c r="G47" s="110">
        <v>0</v>
      </c>
      <c r="H47" s="110">
        <v>2501695</v>
      </c>
      <c r="I47" s="114">
        <f>H47-'ф.1'!C71</f>
        <v>0</v>
      </c>
    </row>
    <row r="48" spans="5:6" ht="14.25" customHeight="1">
      <c r="E48" s="114"/>
      <c r="F48" s="114"/>
    </row>
    <row r="49" spans="1:8" s="72" customFormat="1" ht="14.25" customHeight="1">
      <c r="A49" s="75" t="s">
        <v>221</v>
      </c>
      <c r="B49" s="76"/>
      <c r="C49" s="76"/>
      <c r="D49" s="76"/>
      <c r="E49" s="76"/>
      <c r="F49" s="76"/>
      <c r="G49" s="76"/>
      <c r="H49" s="77"/>
    </row>
    <row r="50" spans="1:8" s="72" customFormat="1" ht="14.25" customHeight="1">
      <c r="A50" s="75" t="s">
        <v>21</v>
      </c>
      <c r="B50" s="76"/>
      <c r="C50" s="76"/>
      <c r="D50" s="76"/>
      <c r="E50" s="76"/>
      <c r="F50" s="76"/>
      <c r="G50" s="76"/>
      <c r="H50" s="77"/>
    </row>
    <row r="51" spans="1:2" s="78" customFormat="1" ht="13.5" customHeight="1">
      <c r="A51" s="80"/>
      <c r="B51" s="81"/>
    </row>
    <row r="52" spans="1:5" s="78" customFormat="1" ht="17.25" customHeight="1">
      <c r="A52" s="81" t="str">
        <f>'ф.3'!A65</f>
        <v>Председатель правления ____________________________ Хайбуллин Д.Р.</v>
      </c>
      <c r="C52" s="108" t="str">
        <f>'ф.3'!B65</f>
        <v> дата 01.04.13</v>
      </c>
      <c r="E52" s="85"/>
    </row>
    <row r="53" spans="1:5" s="78" customFormat="1" ht="12.75">
      <c r="A53" s="81"/>
      <c r="E53" s="84">
        <v>39626</v>
      </c>
    </row>
    <row r="54" spans="1:5" s="78" customFormat="1" ht="18" customHeight="1">
      <c r="A54" s="81" t="str">
        <f>'ф.3'!A67</f>
        <v>Главный бухгалтер __________________________________ Сарткожинова Ж.К.</v>
      </c>
      <c r="E54" s="84">
        <v>25470</v>
      </c>
    </row>
    <row r="55" spans="1:5" s="78" customFormat="1" ht="12.75">
      <c r="A55" s="81"/>
      <c r="E55" s="86">
        <f>SUM(E53:E54)</f>
        <v>65096</v>
      </c>
    </row>
    <row r="56" spans="1:5" s="78" customFormat="1" ht="12.75">
      <c r="A56" s="81" t="str">
        <f>'ф.3'!A69</f>
        <v>Исполнитель _________________________________ </v>
      </c>
      <c r="E56" s="85"/>
    </row>
    <row r="58" ht="12.75">
      <c r="A58" s="55" t="str">
        <f>'ф.3'!A71</f>
        <v>Телефон: </v>
      </c>
    </row>
    <row r="59" ht="12.75">
      <c r="A59" s="103" t="str">
        <f>'ф.3'!A72</f>
        <v>М.П.</v>
      </c>
    </row>
  </sheetData>
  <sheetProtection/>
  <mergeCells count="8">
    <mergeCell ref="A8:A9"/>
    <mergeCell ref="B8:F8"/>
    <mergeCell ref="G8:G9"/>
    <mergeCell ref="H8:H9"/>
    <mergeCell ref="A3:H3"/>
    <mergeCell ref="A4:H4"/>
    <mergeCell ref="A5:H5"/>
    <mergeCell ref="G7:H7"/>
  </mergeCells>
  <printOptions horizontalCentered="1" verticalCentered="1"/>
  <pageMargins left="0.1968503937007874" right="0.1968503937007874" top="0" bottom="0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Алена Шепелева</dc:creator>
  <cp:keywords/>
  <dc:description/>
  <cp:lastModifiedBy>assel.latanova</cp:lastModifiedBy>
  <cp:lastPrinted>2014-10-21T03:29:13Z</cp:lastPrinted>
  <dcterms:created xsi:type="dcterms:W3CDTF">2001-10-17T13:25:19Z</dcterms:created>
  <dcterms:modified xsi:type="dcterms:W3CDTF">2014-10-29T10:52:34Z</dcterms:modified>
  <cp:category/>
  <cp:version/>
  <cp:contentType/>
  <cp:contentStatus/>
</cp:coreProperties>
</file>